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theme/themeOverride6.xml" ContentType="application/vnd.openxmlformats-officedocument.themeOverrid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theme/themeOverride7.xml" ContentType="application/vnd.openxmlformats-officedocument.themeOverride+xml"/>
  <Override PartName="/xl/charts/chart15.xml" ContentType="application/vnd.openxmlformats-officedocument.drawingml.chart+xml"/>
  <Override PartName="/xl/theme/themeOverride8.xml" ContentType="application/vnd.openxmlformats-officedocument.themeOverride+xml"/>
  <Override PartName="/xl/charts/chart16.xml" ContentType="application/vnd.openxmlformats-officedocument.drawingml.chart+xml"/>
  <Override PartName="/xl/theme/themeOverride9.xml" ContentType="application/vnd.openxmlformats-officedocument.themeOverride+xml"/>
  <Override PartName="/xl/charts/chart17.xml" ContentType="application/vnd.openxmlformats-officedocument.drawingml.chart+xml"/>
  <Override PartName="/xl/theme/themeOverride10.xml" ContentType="application/vnd.openxmlformats-officedocument.themeOverride+xml"/>
  <Override PartName="/xl/charts/chart18.xml" ContentType="application/vnd.openxmlformats-officedocument.drawingml.chart+xml"/>
  <Override PartName="/xl/theme/themeOverride11.xml" ContentType="application/vnd.openxmlformats-officedocument.themeOverride+xml"/>
  <Override PartName="/xl/charts/chart19.xml" ContentType="application/vnd.openxmlformats-officedocument.drawingml.chart+xml"/>
  <Override PartName="/xl/theme/themeOverride12.xml" ContentType="application/vnd.openxmlformats-officedocument.themeOverride+xml"/>
  <Override PartName="/xl/charts/chart20.xml" ContentType="application/vnd.openxmlformats-officedocument.drawingml.chart+xml"/>
  <Override PartName="/xl/theme/themeOverride13.xml" ContentType="application/vnd.openxmlformats-officedocument.themeOverride+xml"/>
  <Override PartName="/xl/charts/chart21.xml" ContentType="application/vnd.openxmlformats-officedocument.drawingml.chart+xml"/>
  <Override PartName="/xl/theme/themeOverride14.xml" ContentType="application/vnd.openxmlformats-officedocument.themeOverride+xml"/>
  <Override PartName="/xl/charts/chart22.xml" ContentType="application/vnd.openxmlformats-officedocument.drawingml.chart+xml"/>
  <Override PartName="/xl/theme/themeOverride15.xml" ContentType="application/vnd.openxmlformats-officedocument.themeOverride+xml"/>
  <Override PartName="/xl/charts/chart23.xml" ContentType="application/vnd.openxmlformats-officedocument.drawingml.chart+xml"/>
  <Override PartName="/xl/theme/themeOverride16.xml" ContentType="application/vnd.openxmlformats-officedocument.themeOverride+xml"/>
  <Override PartName="/xl/charts/chart24.xml" ContentType="application/vnd.openxmlformats-officedocument.drawingml.chart+xml"/>
  <Override PartName="/xl/theme/themeOverride17.xml" ContentType="application/vnd.openxmlformats-officedocument.themeOverride+xml"/>
  <Override PartName="/xl/charts/chart25.xml" ContentType="application/vnd.openxmlformats-officedocument.drawingml.chart+xml"/>
  <Override PartName="/xl/theme/themeOverride18.xml" ContentType="application/vnd.openxmlformats-officedocument.themeOverride+xml"/>
  <Override PartName="/xl/charts/chart26.xml" ContentType="application/vnd.openxmlformats-officedocument.drawingml.chart+xml"/>
  <Override PartName="/xl/theme/themeOverride19.xml" ContentType="application/vnd.openxmlformats-officedocument.themeOverride+xml"/>
  <Override PartName="/xl/charts/chart2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0.xml" ContentType="application/vnd.openxmlformats-officedocument.themeOverride+xml"/>
  <Override PartName="/xl/charts/chart28.xml" ContentType="application/vnd.openxmlformats-officedocument.drawingml.chart+xml"/>
  <Override PartName="/xl/theme/themeOverride21.xml" ContentType="application/vnd.openxmlformats-officedocument.themeOverride+xml"/>
  <Override PartName="/xl/charts/chart2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2.xml" ContentType="application/vnd.openxmlformats-officedocument.themeOverride+xml"/>
  <Override PartName="/xl/charts/chart30.xml" ContentType="application/vnd.openxmlformats-officedocument.drawingml.chart+xml"/>
  <Override PartName="/xl/theme/themeOverride23.xml" ContentType="application/vnd.openxmlformats-officedocument.themeOverride+xml"/>
  <Override PartName="/xl/charts/chart31.xml" ContentType="application/vnd.openxmlformats-officedocument.drawingml.chart+xml"/>
  <Override PartName="/xl/theme/themeOverride24.xml" ContentType="application/vnd.openxmlformats-officedocument.themeOverride+xml"/>
  <Override PartName="/xl/charts/chart32.xml" ContentType="application/vnd.openxmlformats-officedocument.drawingml.chart+xml"/>
  <Override PartName="/xl/theme/themeOverride25.xml" ContentType="application/vnd.openxmlformats-officedocument.themeOverride+xml"/>
  <Override PartName="/xl/charts/chart3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6.xml" ContentType="application/vnd.openxmlformats-officedocument.themeOverride+xml"/>
  <Override PartName="/xl/charts/chart3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7.xml" ContentType="application/vnd.openxmlformats-officedocument.themeOverride+xml"/>
  <Override PartName="/xl/charts/chart35.xml" ContentType="application/vnd.openxmlformats-officedocument.drawingml.chart+xml"/>
  <Override PartName="/xl/theme/themeOverride28.xml" ContentType="application/vnd.openxmlformats-officedocument.themeOverride+xml"/>
  <Override PartName="/xl/charts/chart36.xml" ContentType="application/vnd.openxmlformats-officedocument.drawingml.chart+xml"/>
  <Override PartName="/xl/theme/themeOverride29.xml" ContentType="application/vnd.openxmlformats-officedocument.themeOverride+xml"/>
  <Override PartName="/xl/charts/chart37.xml" ContentType="application/vnd.openxmlformats-officedocument.drawingml.chart+xml"/>
  <Override PartName="/xl/theme/themeOverride30.xml" ContentType="application/vnd.openxmlformats-officedocument.themeOverride+xml"/>
  <Override PartName="/xl/charts/chart3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9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31.xml" ContentType="application/vnd.openxmlformats-officedocument.themeOverride+xml"/>
  <Override PartName="/xl/charts/chart41.xml" ContentType="application/vnd.openxmlformats-officedocument.drawingml.chart+xml"/>
  <Override PartName="/xl/theme/themeOverride32.xml" ContentType="application/vnd.openxmlformats-officedocument.themeOverride+xml"/>
  <Override PartName="/xl/charts/chart4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33.xml" ContentType="application/vnd.openxmlformats-officedocument.themeOverride+xml"/>
  <Override PartName="/xl/charts/chart4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34.xml" ContentType="application/vnd.openxmlformats-officedocument.themeOverride+xml"/>
  <Override PartName="/xl/charts/chart44.xml" ContentType="application/vnd.openxmlformats-officedocument.drawingml.chart+xml"/>
  <Override PartName="/xl/theme/themeOverride35.xml" ContentType="application/vnd.openxmlformats-officedocument.themeOverride+xml"/>
  <Override PartName="/xl/charts/chart45.xml" ContentType="application/vnd.openxmlformats-officedocument.drawingml.chart+xml"/>
  <Override PartName="/xl/theme/themeOverride36.xml" ContentType="application/vnd.openxmlformats-officedocument.themeOverride+xml"/>
  <Override PartName="/xl/drawings/drawing5.xml" ContentType="application/vnd.openxmlformats-officedocument.drawing+xml"/>
  <Override PartName="/xl/charts/chart4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4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global.root\dfsEMEA\mb\MBR\STRM\SRM\Section - Freight\"/>
    </mc:Choice>
  </mc:AlternateContent>
  <xr:revisionPtr revIDLastSave="0" documentId="13_ncr:1_{9832ABA9-0FC3-4E0E-A6EA-446A9FDD6FD1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3 Routes PIVOT" sheetId="9" state="hidden" r:id="rId1"/>
    <sheet name="Charts" sheetId="2" r:id="rId2"/>
    <sheet name="ChartData (averages)" sheetId="8" state="hidden" r:id="rId3"/>
    <sheet name="ChartData" sheetId="1" r:id="rId4"/>
    <sheet name="Sheet2" sheetId="5" state="hidden" r:id="rId5"/>
    <sheet name="FOB premium chart" sheetId="3" state="hidden" r:id="rId6"/>
    <sheet name="Sheet1" sheetId="4" state="hidden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2" hidden="1">'ChartData (averages)'!$C$238:$D$247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24" i="1" l="1"/>
  <c r="B324" i="1"/>
  <c r="D324" i="1" s="1"/>
  <c r="C324" i="1"/>
  <c r="AG324" i="1" s="1"/>
  <c r="E324" i="1"/>
  <c r="F324" i="1"/>
  <c r="G324" i="1"/>
  <c r="H324" i="1"/>
  <c r="I324" i="1"/>
  <c r="W324" i="1" s="1"/>
  <c r="J324" i="1"/>
  <c r="K324" i="1"/>
  <c r="AJ324" i="1" s="1"/>
  <c r="L324" i="1"/>
  <c r="M324" i="1"/>
  <c r="N324" i="1"/>
  <c r="O324" i="1"/>
  <c r="V324" i="1" s="1"/>
  <c r="P324" i="1"/>
  <c r="Q324" i="1"/>
  <c r="R324" i="1"/>
  <c r="S324" i="1"/>
  <c r="X324" i="1"/>
  <c r="AF324" i="1"/>
  <c r="AH324" i="1"/>
  <c r="AI324" i="1"/>
  <c r="AK324" i="1"/>
  <c r="AL324" i="1"/>
  <c r="AM324" i="1"/>
  <c r="AQ324" i="1"/>
  <c r="AS324" i="1" s="1"/>
  <c r="AT324" i="1" s="1"/>
  <c r="AR324" i="1"/>
  <c r="AV324" i="1" s="1"/>
  <c r="A323" i="1"/>
  <c r="B323" i="1"/>
  <c r="D323" i="1" s="1"/>
  <c r="C323" i="1"/>
  <c r="E323" i="1"/>
  <c r="F323" i="1"/>
  <c r="G323" i="1"/>
  <c r="H323" i="1"/>
  <c r="AQ323" i="1" s="1"/>
  <c r="AU323" i="1" s="1"/>
  <c r="I323" i="1"/>
  <c r="J323" i="1"/>
  <c r="K323" i="1"/>
  <c r="L323" i="1"/>
  <c r="M323" i="1"/>
  <c r="N323" i="1"/>
  <c r="O323" i="1"/>
  <c r="AR323" i="1" s="1"/>
  <c r="P323" i="1"/>
  <c r="Q323" i="1"/>
  <c r="R323" i="1"/>
  <c r="S323" i="1"/>
  <c r="T323" i="1"/>
  <c r="U323" i="1" s="1"/>
  <c r="X323" i="1"/>
  <c r="AF323" i="1"/>
  <c r="AG323" i="1"/>
  <c r="AI323" i="1"/>
  <c r="AJ323" i="1"/>
  <c r="AK323" i="1"/>
  <c r="AL323" i="1"/>
  <c r="AM323" i="1"/>
  <c r="AQ322" i="1"/>
  <c r="A322" i="1"/>
  <c r="B322" i="1"/>
  <c r="C322" i="1"/>
  <c r="AG322" i="1" s="1"/>
  <c r="D322" i="1"/>
  <c r="E322" i="1"/>
  <c r="F322" i="1"/>
  <c r="G322" i="1"/>
  <c r="H322" i="1"/>
  <c r="AU322" i="1" s="1"/>
  <c r="I322" i="1"/>
  <c r="J322" i="1"/>
  <c r="K322" i="1"/>
  <c r="AJ322" i="1" s="1"/>
  <c r="L322" i="1"/>
  <c r="M322" i="1"/>
  <c r="N322" i="1"/>
  <c r="O322" i="1"/>
  <c r="AR322" i="1" s="1"/>
  <c r="P322" i="1"/>
  <c r="Q322" i="1"/>
  <c r="R322" i="1"/>
  <c r="S322" i="1"/>
  <c r="T322" i="1"/>
  <c r="U322" i="1" s="1"/>
  <c r="X322" i="1"/>
  <c r="AF322" i="1"/>
  <c r="AI322" i="1"/>
  <c r="AK322" i="1"/>
  <c r="AL322" i="1"/>
  <c r="AM322" i="1"/>
  <c r="AF321" i="1"/>
  <c r="AG321" i="1"/>
  <c r="AH321" i="1"/>
  <c r="AI321" i="1"/>
  <c r="AJ321" i="1"/>
  <c r="AK321" i="1"/>
  <c r="AL321" i="1"/>
  <c r="AM321" i="1"/>
  <c r="AQ321" i="1"/>
  <c r="AU321" i="1" s="1"/>
  <c r="AR321" i="1"/>
  <c r="AS321" i="1" s="1"/>
  <c r="AV321" i="1"/>
  <c r="A321" i="1"/>
  <c r="B321" i="1"/>
  <c r="C321" i="1"/>
  <c r="D321" i="1"/>
  <c r="E321" i="1"/>
  <c r="F321" i="1"/>
  <c r="G321" i="1"/>
  <c r="H321" i="1"/>
  <c r="V321" i="1" s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 s="1"/>
  <c r="X321" i="1"/>
  <c r="AG320" i="1"/>
  <c r="A320" i="1"/>
  <c r="B320" i="1"/>
  <c r="S320" i="1" s="1"/>
  <c r="C320" i="1"/>
  <c r="E320" i="1"/>
  <c r="F320" i="1"/>
  <c r="G320" i="1"/>
  <c r="H320" i="1"/>
  <c r="AQ320" i="1" s="1"/>
  <c r="I320" i="1"/>
  <c r="W320" i="1" s="1"/>
  <c r="J320" i="1"/>
  <c r="AI320" i="1" s="1"/>
  <c r="K320" i="1"/>
  <c r="AJ320" i="1" s="1"/>
  <c r="L320" i="1"/>
  <c r="M320" i="1"/>
  <c r="N320" i="1"/>
  <c r="AK320" i="1" s="1"/>
  <c r="O320" i="1"/>
  <c r="AR320" i="1" s="1"/>
  <c r="P320" i="1"/>
  <c r="Q320" i="1"/>
  <c r="R320" i="1"/>
  <c r="AM320" i="1" s="1"/>
  <c r="V320" i="1"/>
  <c r="X320" i="1"/>
  <c r="A319" i="1"/>
  <c r="B319" i="1"/>
  <c r="T319" i="1" s="1"/>
  <c r="U319" i="1" s="1"/>
  <c r="C319" i="1"/>
  <c r="E319" i="1"/>
  <c r="F319" i="1"/>
  <c r="G319" i="1"/>
  <c r="H319" i="1"/>
  <c r="AQ319" i="1" s="1"/>
  <c r="AU319" i="1" s="1"/>
  <c r="I319" i="1"/>
  <c r="J319" i="1"/>
  <c r="K319" i="1"/>
  <c r="L319" i="1"/>
  <c r="M319" i="1"/>
  <c r="N319" i="1"/>
  <c r="O319" i="1"/>
  <c r="AR319" i="1" s="1"/>
  <c r="P319" i="1"/>
  <c r="Q319" i="1"/>
  <c r="R319" i="1"/>
  <c r="S319" i="1"/>
  <c r="X319" i="1"/>
  <c r="AQ318" i="1"/>
  <c r="A318" i="1"/>
  <c r="B318" i="1"/>
  <c r="C318" i="1"/>
  <c r="AG318" i="1" s="1"/>
  <c r="E318" i="1"/>
  <c r="F318" i="1"/>
  <c r="G318" i="1"/>
  <c r="H318" i="1"/>
  <c r="I318" i="1"/>
  <c r="J318" i="1"/>
  <c r="K318" i="1"/>
  <c r="L318" i="1"/>
  <c r="M318" i="1"/>
  <c r="N318" i="1"/>
  <c r="AK319" i="1" s="1"/>
  <c r="O318" i="1"/>
  <c r="P318" i="1"/>
  <c r="Q318" i="1"/>
  <c r="R318" i="1"/>
  <c r="AM319" i="1" s="1"/>
  <c r="W318" i="1"/>
  <c r="X318" i="1"/>
  <c r="A317" i="1"/>
  <c r="B317" i="1"/>
  <c r="AF317" i="1" s="1"/>
  <c r="C317" i="1"/>
  <c r="E317" i="1"/>
  <c r="F317" i="1"/>
  <c r="G317" i="1"/>
  <c r="H317" i="1"/>
  <c r="AQ317" i="1" s="1"/>
  <c r="I317" i="1"/>
  <c r="J317" i="1"/>
  <c r="K317" i="1"/>
  <c r="L317" i="1"/>
  <c r="M317" i="1"/>
  <c r="N317" i="1"/>
  <c r="O317" i="1"/>
  <c r="AR317" i="1" s="1"/>
  <c r="P317" i="1"/>
  <c r="Q317" i="1"/>
  <c r="R317" i="1"/>
  <c r="T317" i="1"/>
  <c r="U317" i="1" s="1"/>
  <c r="X317" i="1"/>
  <c r="B316" i="1"/>
  <c r="C316" i="1"/>
  <c r="E316" i="1"/>
  <c r="F316" i="1"/>
  <c r="G316" i="1"/>
  <c r="H316" i="1"/>
  <c r="AQ316" i="1" s="1"/>
  <c r="I316" i="1"/>
  <c r="J316" i="1"/>
  <c r="AI317" i="1" s="1"/>
  <c r="K316" i="1"/>
  <c r="L316" i="1"/>
  <c r="M316" i="1"/>
  <c r="N316" i="1"/>
  <c r="O316" i="1"/>
  <c r="AR316" i="1" s="1"/>
  <c r="P316" i="1"/>
  <c r="Q316" i="1"/>
  <c r="R316" i="1"/>
  <c r="X316" i="1"/>
  <c r="A316" i="1"/>
  <c r="A315" i="1"/>
  <c r="B315" i="1"/>
  <c r="C315" i="1"/>
  <c r="E315" i="1"/>
  <c r="F315" i="1"/>
  <c r="G315" i="1"/>
  <c r="H315" i="1"/>
  <c r="AQ315" i="1" s="1"/>
  <c r="I315" i="1"/>
  <c r="J315" i="1"/>
  <c r="K315" i="1"/>
  <c r="L315" i="1"/>
  <c r="M315" i="1"/>
  <c r="N315" i="1"/>
  <c r="O315" i="1"/>
  <c r="AR315" i="1" s="1"/>
  <c r="P315" i="1"/>
  <c r="Q315" i="1"/>
  <c r="R315" i="1"/>
  <c r="X315" i="1"/>
  <c r="A314" i="1"/>
  <c r="B314" i="1"/>
  <c r="C314" i="1"/>
  <c r="E314" i="1"/>
  <c r="F314" i="1"/>
  <c r="G314" i="1"/>
  <c r="H314" i="1"/>
  <c r="I314" i="1"/>
  <c r="J314" i="1"/>
  <c r="K314" i="1"/>
  <c r="L314" i="1"/>
  <c r="M314" i="1"/>
  <c r="N314" i="1"/>
  <c r="O314" i="1"/>
  <c r="AR314" i="1" s="1"/>
  <c r="P314" i="1"/>
  <c r="Q314" i="1"/>
  <c r="R314" i="1"/>
  <c r="X314" i="1"/>
  <c r="A313" i="1"/>
  <c r="B313" i="1"/>
  <c r="C313" i="1"/>
  <c r="E313" i="1"/>
  <c r="F313" i="1"/>
  <c r="G313" i="1"/>
  <c r="H313" i="1"/>
  <c r="AQ313" i="1" s="1"/>
  <c r="I313" i="1"/>
  <c r="J313" i="1"/>
  <c r="K313" i="1"/>
  <c r="L313" i="1"/>
  <c r="M313" i="1"/>
  <c r="N313" i="1"/>
  <c r="O313" i="1"/>
  <c r="AR313" i="1" s="1"/>
  <c r="P313" i="1"/>
  <c r="Q313" i="1"/>
  <c r="R313" i="1"/>
  <c r="X313" i="1"/>
  <c r="A312" i="1"/>
  <c r="B312" i="1"/>
  <c r="C312" i="1"/>
  <c r="E312" i="1"/>
  <c r="F312" i="1"/>
  <c r="G312" i="1"/>
  <c r="H312" i="1"/>
  <c r="AQ312" i="1" s="1"/>
  <c r="I312" i="1"/>
  <c r="J312" i="1"/>
  <c r="K312" i="1"/>
  <c r="L312" i="1"/>
  <c r="M312" i="1"/>
  <c r="N312" i="1"/>
  <c r="O312" i="1"/>
  <c r="P312" i="1"/>
  <c r="Q312" i="1"/>
  <c r="R312" i="1"/>
  <c r="X312" i="1"/>
  <c r="A311" i="1"/>
  <c r="B311" i="1"/>
  <c r="C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X311" i="1"/>
  <c r="A310" i="1"/>
  <c r="B310" i="1"/>
  <c r="C310" i="1"/>
  <c r="E310" i="1"/>
  <c r="F310" i="1"/>
  <c r="G310" i="1"/>
  <c r="H310" i="1"/>
  <c r="I310" i="1"/>
  <c r="J310" i="1"/>
  <c r="K310" i="1"/>
  <c r="L310" i="1"/>
  <c r="M310" i="1"/>
  <c r="N310" i="1"/>
  <c r="O310" i="1"/>
  <c r="AR310" i="1" s="1"/>
  <c r="P310" i="1"/>
  <c r="Q310" i="1"/>
  <c r="R310" i="1"/>
  <c r="X310" i="1"/>
  <c r="A309" i="1"/>
  <c r="B309" i="1"/>
  <c r="C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X309" i="1"/>
  <c r="A308" i="1"/>
  <c r="B308" i="1"/>
  <c r="C308" i="1"/>
  <c r="E308" i="1"/>
  <c r="F308" i="1"/>
  <c r="G308" i="1"/>
  <c r="H308" i="1"/>
  <c r="I308" i="1"/>
  <c r="J308" i="1"/>
  <c r="K308" i="1"/>
  <c r="L308" i="1"/>
  <c r="M308" i="1"/>
  <c r="N308" i="1"/>
  <c r="O308" i="1"/>
  <c r="AR308" i="1" s="1"/>
  <c r="P308" i="1"/>
  <c r="Q308" i="1"/>
  <c r="R308" i="1"/>
  <c r="X308" i="1"/>
  <c r="A307" i="1"/>
  <c r="B307" i="1"/>
  <c r="C307" i="1"/>
  <c r="E307" i="1"/>
  <c r="F307" i="1"/>
  <c r="G307" i="1"/>
  <c r="H307" i="1"/>
  <c r="H306" i="1"/>
  <c r="I307" i="1"/>
  <c r="J307" i="1"/>
  <c r="K307" i="1"/>
  <c r="L307" i="1"/>
  <c r="M307" i="1"/>
  <c r="N307" i="1"/>
  <c r="O307" i="1"/>
  <c r="P307" i="1"/>
  <c r="Q307" i="1"/>
  <c r="R307" i="1"/>
  <c r="X307" i="1"/>
  <c r="B306" i="1"/>
  <c r="C306" i="1"/>
  <c r="J306" i="1"/>
  <c r="K306" i="1"/>
  <c r="N306" i="1"/>
  <c r="R306" i="1"/>
  <c r="A306" i="1"/>
  <c r="E306" i="1"/>
  <c r="F306" i="1"/>
  <c r="G306" i="1"/>
  <c r="I306" i="1"/>
  <c r="L306" i="1"/>
  <c r="M306" i="1"/>
  <c r="O306" i="1"/>
  <c r="P306" i="1"/>
  <c r="Q306" i="1"/>
  <c r="X306" i="1"/>
  <c r="R305" i="1"/>
  <c r="A305" i="1"/>
  <c r="B305" i="1"/>
  <c r="C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X305" i="1"/>
  <c r="C304" i="1"/>
  <c r="K304" i="1"/>
  <c r="R304" i="1"/>
  <c r="AQ305" i="1"/>
  <c r="O304" i="1"/>
  <c r="AR304" i="1" s="1"/>
  <c r="AV304" i="1" s="1"/>
  <c r="N304" i="1"/>
  <c r="N303" i="1"/>
  <c r="AK304" i="1" s="1"/>
  <c r="A304" i="1"/>
  <c r="B304" i="1"/>
  <c r="C303" i="1"/>
  <c r="E304" i="1"/>
  <c r="F304" i="1"/>
  <c r="G304" i="1"/>
  <c r="H304" i="1"/>
  <c r="H303" i="1"/>
  <c r="I304" i="1"/>
  <c r="J304" i="1"/>
  <c r="J303" i="1"/>
  <c r="L304" i="1"/>
  <c r="M304" i="1"/>
  <c r="V304" i="1"/>
  <c r="P304" i="1"/>
  <c r="Q304" i="1"/>
  <c r="R303" i="1"/>
  <c r="X304" i="1"/>
  <c r="C302" i="1"/>
  <c r="A303" i="1"/>
  <c r="B303" i="1"/>
  <c r="E303" i="1"/>
  <c r="F303" i="1"/>
  <c r="G303" i="1"/>
  <c r="I303" i="1"/>
  <c r="K303" i="1"/>
  <c r="L303" i="1"/>
  <c r="M303" i="1"/>
  <c r="O303" i="1"/>
  <c r="AR303" i="1" s="1"/>
  <c r="P303" i="1"/>
  <c r="Q303" i="1"/>
  <c r="R302" i="1"/>
  <c r="AM303" i="1" s="1"/>
  <c r="X303" i="1"/>
  <c r="R301" i="1"/>
  <c r="A302" i="1"/>
  <c r="B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X302" i="1"/>
  <c r="H301" i="1"/>
  <c r="O301" i="1"/>
  <c r="AR2" i="1"/>
  <c r="AQ2" i="1"/>
  <c r="AR3" i="1"/>
  <c r="AQ3" i="1"/>
  <c r="AR4" i="1"/>
  <c r="AQ4" i="1"/>
  <c r="AR5" i="1"/>
  <c r="AQ5" i="1"/>
  <c r="AR6" i="1"/>
  <c r="AQ6" i="1"/>
  <c r="AR7" i="1"/>
  <c r="AQ7" i="1"/>
  <c r="AR8" i="1"/>
  <c r="AQ8" i="1"/>
  <c r="AR9" i="1"/>
  <c r="AQ9" i="1"/>
  <c r="AR10" i="1"/>
  <c r="AS10" i="1" s="1"/>
  <c r="AQ10" i="1"/>
  <c r="AR11" i="1"/>
  <c r="AQ11" i="1"/>
  <c r="AR12" i="1"/>
  <c r="AQ12" i="1"/>
  <c r="AR13" i="1"/>
  <c r="AQ13" i="1"/>
  <c r="AR14" i="1"/>
  <c r="AQ14" i="1"/>
  <c r="AR15" i="1"/>
  <c r="AQ15" i="1"/>
  <c r="AR16" i="1"/>
  <c r="AQ16" i="1"/>
  <c r="AR17" i="1"/>
  <c r="AQ17" i="1"/>
  <c r="AR18" i="1"/>
  <c r="AQ18" i="1"/>
  <c r="AR19" i="1"/>
  <c r="AQ19" i="1"/>
  <c r="AR20" i="1"/>
  <c r="AQ20" i="1"/>
  <c r="AR21" i="1"/>
  <c r="AQ21" i="1"/>
  <c r="AR22" i="1"/>
  <c r="AQ22" i="1"/>
  <c r="AR23" i="1"/>
  <c r="AQ23" i="1"/>
  <c r="AR24" i="1"/>
  <c r="AQ24" i="1"/>
  <c r="AR25" i="1"/>
  <c r="AQ25" i="1"/>
  <c r="AR26" i="1"/>
  <c r="AS26" i="1" s="1"/>
  <c r="AQ26" i="1"/>
  <c r="AR27" i="1"/>
  <c r="AQ27" i="1"/>
  <c r="AR28" i="1"/>
  <c r="AQ28" i="1"/>
  <c r="AR29" i="1"/>
  <c r="AQ29" i="1"/>
  <c r="AR30" i="1"/>
  <c r="AQ30" i="1"/>
  <c r="AR31" i="1"/>
  <c r="AQ31" i="1"/>
  <c r="AR32" i="1"/>
  <c r="AQ32" i="1"/>
  <c r="AR33" i="1"/>
  <c r="AQ33" i="1"/>
  <c r="AR34" i="1"/>
  <c r="AQ34" i="1"/>
  <c r="AR35" i="1"/>
  <c r="AQ35" i="1"/>
  <c r="AR36" i="1"/>
  <c r="AQ36" i="1"/>
  <c r="AR37" i="1"/>
  <c r="AQ37" i="1"/>
  <c r="AR38" i="1"/>
  <c r="AQ38" i="1"/>
  <c r="AR39" i="1"/>
  <c r="AQ39" i="1"/>
  <c r="AR40" i="1"/>
  <c r="AQ40" i="1"/>
  <c r="AR41" i="1"/>
  <c r="AQ41" i="1"/>
  <c r="AR42" i="1"/>
  <c r="AQ42" i="1"/>
  <c r="AR43" i="1"/>
  <c r="AQ43" i="1"/>
  <c r="AR44" i="1"/>
  <c r="AQ44" i="1"/>
  <c r="AR45" i="1"/>
  <c r="AQ45" i="1"/>
  <c r="AR46" i="1"/>
  <c r="AQ46" i="1"/>
  <c r="AR47" i="1"/>
  <c r="AQ47" i="1"/>
  <c r="AR48" i="1"/>
  <c r="AQ48" i="1"/>
  <c r="AR49" i="1"/>
  <c r="AQ49" i="1"/>
  <c r="AR50" i="1"/>
  <c r="AQ50" i="1"/>
  <c r="AR51" i="1"/>
  <c r="AQ51" i="1"/>
  <c r="AR52" i="1"/>
  <c r="AQ52" i="1"/>
  <c r="AR53" i="1"/>
  <c r="AQ53" i="1"/>
  <c r="AR54" i="1"/>
  <c r="AQ54" i="1"/>
  <c r="AR55" i="1"/>
  <c r="AQ55" i="1"/>
  <c r="AR56" i="1"/>
  <c r="AQ56" i="1"/>
  <c r="AR57" i="1"/>
  <c r="AQ57" i="1"/>
  <c r="AR58" i="1"/>
  <c r="AQ58" i="1"/>
  <c r="AR59" i="1"/>
  <c r="AQ59" i="1"/>
  <c r="AR60" i="1"/>
  <c r="AQ60" i="1"/>
  <c r="AR61" i="1"/>
  <c r="AQ61" i="1"/>
  <c r="AR62" i="1"/>
  <c r="AS62" i="1" s="1"/>
  <c r="AQ62" i="1"/>
  <c r="AR63" i="1"/>
  <c r="AQ63" i="1"/>
  <c r="AR64" i="1"/>
  <c r="AQ64" i="1"/>
  <c r="AR65" i="1"/>
  <c r="AQ65" i="1"/>
  <c r="AR66" i="1"/>
  <c r="AQ66" i="1"/>
  <c r="AR67" i="1"/>
  <c r="AQ67" i="1"/>
  <c r="AR68" i="1"/>
  <c r="AQ68" i="1"/>
  <c r="AR69" i="1"/>
  <c r="AQ69" i="1"/>
  <c r="AU69" i="1" s="1"/>
  <c r="O70" i="1"/>
  <c r="AR70" i="1" s="1"/>
  <c r="AS70" i="1" s="1"/>
  <c r="H70" i="1"/>
  <c r="AQ70" i="1" s="1"/>
  <c r="AU70" i="1" s="1"/>
  <c r="O71" i="1"/>
  <c r="H71" i="1"/>
  <c r="AQ71" i="1" s="1"/>
  <c r="O72" i="1"/>
  <c r="AR72" i="1" s="1"/>
  <c r="H72" i="1"/>
  <c r="AQ72" i="1" s="1"/>
  <c r="O73" i="1"/>
  <c r="AR73" i="1" s="1"/>
  <c r="H73" i="1"/>
  <c r="AQ73" i="1" s="1"/>
  <c r="O74" i="1"/>
  <c r="AR74" i="1" s="1"/>
  <c r="AS74" i="1" s="1"/>
  <c r="H74" i="1"/>
  <c r="AQ74" i="1" s="1"/>
  <c r="AU74" i="1" s="1"/>
  <c r="O75" i="1"/>
  <c r="AR75" i="1" s="1"/>
  <c r="H75" i="1"/>
  <c r="AQ75" i="1" s="1"/>
  <c r="O76" i="1"/>
  <c r="AR76" i="1" s="1"/>
  <c r="H76" i="1"/>
  <c r="AQ76" i="1" s="1"/>
  <c r="O77" i="1"/>
  <c r="AR77" i="1" s="1"/>
  <c r="H77" i="1"/>
  <c r="AQ77" i="1" s="1"/>
  <c r="O78" i="1"/>
  <c r="AR78" i="1" s="1"/>
  <c r="AV78" i="1" s="1"/>
  <c r="H78" i="1"/>
  <c r="AQ78" i="1" s="1"/>
  <c r="AU78" i="1" s="1"/>
  <c r="O79" i="1"/>
  <c r="AR79" i="1" s="1"/>
  <c r="H79" i="1"/>
  <c r="AQ79" i="1" s="1"/>
  <c r="O80" i="1"/>
  <c r="AR80" i="1" s="1"/>
  <c r="H80" i="1"/>
  <c r="AQ80" i="1" s="1"/>
  <c r="O81" i="1"/>
  <c r="AR81" i="1" s="1"/>
  <c r="H81" i="1"/>
  <c r="AQ81" i="1" s="1"/>
  <c r="O82" i="1"/>
  <c r="AR82" i="1" s="1"/>
  <c r="AV82" i="1" s="1"/>
  <c r="H82" i="1"/>
  <c r="AQ82" i="1" s="1"/>
  <c r="AU82" i="1" s="1"/>
  <c r="O83" i="1"/>
  <c r="AR83" i="1" s="1"/>
  <c r="O84" i="1"/>
  <c r="AR84" i="1" s="1"/>
  <c r="H83" i="1"/>
  <c r="AQ83" i="1" s="1"/>
  <c r="H84" i="1"/>
  <c r="AQ84" i="1" s="1"/>
  <c r="O85" i="1"/>
  <c r="AR85" i="1" s="1"/>
  <c r="H85" i="1"/>
  <c r="AQ85" i="1" s="1"/>
  <c r="O86" i="1"/>
  <c r="AR86" i="1" s="1"/>
  <c r="AV86" i="1" s="1"/>
  <c r="H86" i="1"/>
  <c r="AQ86" i="1" s="1"/>
  <c r="AU86" i="1" s="1"/>
  <c r="O87" i="1"/>
  <c r="AR87" i="1" s="1"/>
  <c r="H87" i="1"/>
  <c r="AQ87" i="1" s="1"/>
  <c r="O88" i="1"/>
  <c r="AR88" i="1" s="1"/>
  <c r="H88" i="1"/>
  <c r="AQ88" i="1" s="1"/>
  <c r="O89" i="1"/>
  <c r="AR89" i="1" s="1"/>
  <c r="H89" i="1"/>
  <c r="AQ89" i="1" s="1"/>
  <c r="O90" i="1"/>
  <c r="AR90" i="1" s="1"/>
  <c r="AS90" i="1" s="1"/>
  <c r="H90" i="1"/>
  <c r="AQ90" i="1" s="1"/>
  <c r="AU91" i="1" s="1"/>
  <c r="O91" i="1"/>
  <c r="AR91" i="1" s="1"/>
  <c r="H91" i="1"/>
  <c r="AQ91" i="1" s="1"/>
  <c r="O92" i="1"/>
  <c r="AR92" i="1" s="1"/>
  <c r="O93" i="1"/>
  <c r="AR93" i="1" s="1"/>
  <c r="H92" i="1"/>
  <c r="AQ92" i="1" s="1"/>
  <c r="H93" i="1"/>
  <c r="AQ93" i="1" s="1"/>
  <c r="O94" i="1"/>
  <c r="AR94" i="1" s="1"/>
  <c r="AV95" i="1" s="1"/>
  <c r="H94" i="1"/>
  <c r="AQ94" i="1" s="1"/>
  <c r="AU95" i="1" s="1"/>
  <c r="O95" i="1"/>
  <c r="AR95" i="1" s="1"/>
  <c r="O96" i="1"/>
  <c r="AR96" i="1" s="1"/>
  <c r="H95" i="1"/>
  <c r="AQ95" i="1" s="1"/>
  <c r="H96" i="1"/>
  <c r="AQ96" i="1" s="1"/>
  <c r="O97" i="1"/>
  <c r="H97" i="1"/>
  <c r="AQ97" i="1" s="1"/>
  <c r="O98" i="1"/>
  <c r="AR98" i="1" s="1"/>
  <c r="AS98" i="1" s="1"/>
  <c r="O99" i="1"/>
  <c r="AR99" i="1" s="1"/>
  <c r="AS99" i="1" s="1"/>
  <c r="H98" i="1"/>
  <c r="AQ98" i="1" s="1"/>
  <c r="H99" i="1"/>
  <c r="AQ99" i="1" s="1"/>
  <c r="O100" i="1"/>
  <c r="AR100" i="1" s="1"/>
  <c r="H100" i="1"/>
  <c r="AQ100" i="1" s="1"/>
  <c r="O101" i="1"/>
  <c r="AR101" i="1" s="1"/>
  <c r="H101" i="1"/>
  <c r="AQ101" i="1" s="1"/>
  <c r="H102" i="1"/>
  <c r="AQ102" i="1" s="1"/>
  <c r="AU103" i="1" s="1"/>
  <c r="O102" i="1"/>
  <c r="AR102" i="1" s="1"/>
  <c r="AV102" i="1" s="1"/>
  <c r="O103" i="1"/>
  <c r="AR103" i="1" s="1"/>
  <c r="H103" i="1"/>
  <c r="AQ103" i="1" s="1"/>
  <c r="O104" i="1"/>
  <c r="AR104" i="1" s="1"/>
  <c r="H104" i="1"/>
  <c r="O105" i="1"/>
  <c r="AR105" i="1" s="1"/>
  <c r="H105" i="1"/>
  <c r="AQ105" i="1" s="1"/>
  <c r="O106" i="1"/>
  <c r="AR106" i="1" s="1"/>
  <c r="AV106" i="1" s="1"/>
  <c r="H106" i="1"/>
  <c r="AQ106" i="1" s="1"/>
  <c r="AU106" i="1" s="1"/>
  <c r="O107" i="1"/>
  <c r="AR107" i="1" s="1"/>
  <c r="H107" i="1"/>
  <c r="AQ107" i="1" s="1"/>
  <c r="O108" i="1"/>
  <c r="AR108" i="1" s="1"/>
  <c r="O109" i="1"/>
  <c r="AR109" i="1" s="1"/>
  <c r="H108" i="1"/>
  <c r="AQ108" i="1" s="1"/>
  <c r="H109" i="1"/>
  <c r="AQ109" i="1" s="1"/>
  <c r="O110" i="1"/>
  <c r="AR110" i="1" s="1"/>
  <c r="AV111" i="1" s="1"/>
  <c r="H110" i="1"/>
  <c r="AQ110" i="1" s="1"/>
  <c r="AU111" i="1" s="1"/>
  <c r="O111" i="1"/>
  <c r="AR111" i="1" s="1"/>
  <c r="H111" i="1"/>
  <c r="AQ111" i="1" s="1"/>
  <c r="O112" i="1"/>
  <c r="AR112" i="1" s="1"/>
  <c r="H112" i="1"/>
  <c r="AQ112" i="1" s="1"/>
  <c r="O113" i="1"/>
  <c r="AR113" i="1" s="1"/>
  <c r="H113" i="1"/>
  <c r="AQ113" i="1" s="1"/>
  <c r="O114" i="1"/>
  <c r="AR114" i="1" s="1"/>
  <c r="AS114" i="1" s="1"/>
  <c r="H114" i="1"/>
  <c r="AQ114" i="1" s="1"/>
  <c r="AU114" i="1" s="1"/>
  <c r="O115" i="1"/>
  <c r="AR115" i="1" s="1"/>
  <c r="H115" i="1"/>
  <c r="AQ115" i="1" s="1"/>
  <c r="O116" i="1"/>
  <c r="AR116" i="1" s="1"/>
  <c r="H116" i="1"/>
  <c r="AQ116" i="1" s="1"/>
  <c r="O117" i="1"/>
  <c r="AR117" i="1" s="1"/>
  <c r="H117" i="1"/>
  <c r="AQ117" i="1" s="1"/>
  <c r="O118" i="1"/>
  <c r="AR118" i="1" s="1"/>
  <c r="AV118" i="1" s="1"/>
  <c r="H118" i="1"/>
  <c r="AQ118" i="1" s="1"/>
  <c r="AU119" i="1" s="1"/>
  <c r="O119" i="1"/>
  <c r="H119" i="1"/>
  <c r="AQ119" i="1" s="1"/>
  <c r="O120" i="1"/>
  <c r="AR120" i="1" s="1"/>
  <c r="H120" i="1"/>
  <c r="AQ120" i="1" s="1"/>
  <c r="O121" i="1"/>
  <c r="AR121" i="1" s="1"/>
  <c r="H121" i="1"/>
  <c r="AQ121" i="1" s="1"/>
  <c r="O122" i="1"/>
  <c r="AR122" i="1" s="1"/>
  <c r="AV122" i="1" s="1"/>
  <c r="H122" i="1"/>
  <c r="AQ122" i="1" s="1"/>
  <c r="AU122" i="1" s="1"/>
  <c r="O123" i="1"/>
  <c r="AR123" i="1" s="1"/>
  <c r="H123" i="1"/>
  <c r="AQ123" i="1" s="1"/>
  <c r="O124" i="1"/>
  <c r="AR124" i="1" s="1"/>
  <c r="H124" i="1"/>
  <c r="AQ124" i="1" s="1"/>
  <c r="O125" i="1"/>
  <c r="AR125" i="1" s="1"/>
  <c r="H125" i="1"/>
  <c r="AQ125" i="1" s="1"/>
  <c r="O126" i="1"/>
  <c r="AR126" i="1" s="1"/>
  <c r="AV126" i="1" s="1"/>
  <c r="H126" i="1"/>
  <c r="AQ126" i="1" s="1"/>
  <c r="AU126" i="1" s="1"/>
  <c r="O127" i="1"/>
  <c r="AR127" i="1" s="1"/>
  <c r="H127" i="1"/>
  <c r="AQ127" i="1" s="1"/>
  <c r="O128" i="1"/>
  <c r="AR128" i="1" s="1"/>
  <c r="H128" i="1"/>
  <c r="AQ128" i="1" s="1"/>
  <c r="H129" i="1"/>
  <c r="AQ129" i="1" s="1"/>
  <c r="O129" i="1"/>
  <c r="AR129" i="1" s="1"/>
  <c r="O130" i="1"/>
  <c r="AR130" i="1" s="1"/>
  <c r="AV130" i="1" s="1"/>
  <c r="H130" i="1"/>
  <c r="AQ130" i="1" s="1"/>
  <c r="AU130" i="1" s="1"/>
  <c r="O131" i="1"/>
  <c r="AR131" i="1" s="1"/>
  <c r="H131" i="1"/>
  <c r="AQ131" i="1" s="1"/>
  <c r="H132" i="1"/>
  <c r="AQ132" i="1" s="1"/>
  <c r="O132" i="1"/>
  <c r="AR132" i="1" s="1"/>
  <c r="AV132" i="1" s="1"/>
  <c r="O133" i="1"/>
  <c r="AR133" i="1" s="1"/>
  <c r="H133" i="1"/>
  <c r="AQ133" i="1" s="1"/>
  <c r="O134" i="1"/>
  <c r="AR134" i="1" s="1"/>
  <c r="H134" i="1"/>
  <c r="AQ134" i="1" s="1"/>
  <c r="AU135" i="1" s="1"/>
  <c r="O135" i="1"/>
  <c r="H135" i="1"/>
  <c r="AQ135" i="1" s="1"/>
  <c r="O136" i="1"/>
  <c r="AR136" i="1" s="1"/>
  <c r="H136" i="1"/>
  <c r="AQ136" i="1" s="1"/>
  <c r="O137" i="1"/>
  <c r="AR137" i="1" s="1"/>
  <c r="H137" i="1"/>
  <c r="AQ137" i="1" s="1"/>
  <c r="H138" i="1"/>
  <c r="AQ138" i="1" s="1"/>
  <c r="O138" i="1"/>
  <c r="AR138" i="1" s="1"/>
  <c r="AV139" i="1" s="1"/>
  <c r="O139" i="1"/>
  <c r="AR139" i="1" s="1"/>
  <c r="H139" i="1"/>
  <c r="AQ139" i="1" s="1"/>
  <c r="O140" i="1"/>
  <c r="AR140" i="1" s="1"/>
  <c r="H140" i="1"/>
  <c r="AQ140" i="1" s="1"/>
  <c r="O141" i="1"/>
  <c r="AR141" i="1" s="1"/>
  <c r="H141" i="1"/>
  <c r="AQ141" i="1" s="1"/>
  <c r="O142" i="1"/>
  <c r="AR142" i="1" s="1"/>
  <c r="AV142" i="1" s="1"/>
  <c r="H142" i="1"/>
  <c r="AQ142" i="1" s="1"/>
  <c r="AU142" i="1" s="1"/>
  <c r="O143" i="1"/>
  <c r="AR143" i="1" s="1"/>
  <c r="H143" i="1"/>
  <c r="AQ143" i="1" s="1"/>
  <c r="O144" i="1"/>
  <c r="AR144" i="1" s="1"/>
  <c r="H144" i="1"/>
  <c r="AQ144" i="1" s="1"/>
  <c r="O145" i="1"/>
  <c r="AR145" i="1" s="1"/>
  <c r="H145" i="1"/>
  <c r="AQ145" i="1" s="1"/>
  <c r="H146" i="1"/>
  <c r="AQ146" i="1" s="1"/>
  <c r="AU147" i="1" s="1"/>
  <c r="O146" i="1"/>
  <c r="AR146" i="1" s="1"/>
  <c r="AS146" i="1" s="1"/>
  <c r="O147" i="1"/>
  <c r="AR147" i="1" s="1"/>
  <c r="H147" i="1"/>
  <c r="AQ147" i="1" s="1"/>
  <c r="O148" i="1"/>
  <c r="AR148" i="1" s="1"/>
  <c r="H148" i="1"/>
  <c r="AQ148" i="1" s="1"/>
  <c r="O149" i="1"/>
  <c r="AR149" i="1" s="1"/>
  <c r="H149" i="1"/>
  <c r="AQ149" i="1" s="1"/>
  <c r="O150" i="1"/>
  <c r="AR150" i="1" s="1"/>
  <c r="AV151" i="1" s="1"/>
  <c r="H150" i="1"/>
  <c r="AQ150" i="1" s="1"/>
  <c r="AU150" i="1" s="1"/>
  <c r="O151" i="1"/>
  <c r="AR151" i="1" s="1"/>
  <c r="H151" i="1"/>
  <c r="AQ151" i="1" s="1"/>
  <c r="O152" i="1"/>
  <c r="AR152" i="1" s="1"/>
  <c r="H152" i="1"/>
  <c r="AQ152" i="1" s="1"/>
  <c r="O153" i="1"/>
  <c r="AR153" i="1" s="1"/>
  <c r="H153" i="1"/>
  <c r="AQ153" i="1" s="1"/>
  <c r="O154" i="1"/>
  <c r="AR154" i="1" s="1"/>
  <c r="AV155" i="1" s="1"/>
  <c r="H154" i="1"/>
  <c r="AQ154" i="1" s="1"/>
  <c r="AU154" i="1" s="1"/>
  <c r="O155" i="1"/>
  <c r="AR155" i="1" s="1"/>
  <c r="H155" i="1"/>
  <c r="AQ155" i="1" s="1"/>
  <c r="O156" i="1"/>
  <c r="AR156" i="1" s="1"/>
  <c r="H156" i="1"/>
  <c r="H157" i="1" s="1"/>
  <c r="AQ157" i="1" s="1"/>
  <c r="H158" i="1"/>
  <c r="AQ158" i="1" s="1"/>
  <c r="O158" i="1"/>
  <c r="AR158" i="1" s="1"/>
  <c r="O159" i="1"/>
  <c r="H159" i="1"/>
  <c r="AQ159" i="1" s="1"/>
  <c r="AU160" i="1" s="1"/>
  <c r="O160" i="1"/>
  <c r="AR160" i="1" s="1"/>
  <c r="H160" i="1"/>
  <c r="AQ160" i="1" s="1"/>
  <c r="O161" i="1"/>
  <c r="H161" i="1"/>
  <c r="AQ161" i="1" s="1"/>
  <c r="O162" i="1"/>
  <c r="AR162" i="1" s="1"/>
  <c r="H162" i="1"/>
  <c r="AQ162" i="1" s="1"/>
  <c r="O163" i="1"/>
  <c r="AR163" i="1" s="1"/>
  <c r="AS163" i="1" s="1"/>
  <c r="O164" i="1"/>
  <c r="AR164" i="1" s="1"/>
  <c r="AV165" i="1" s="1"/>
  <c r="H163" i="1"/>
  <c r="AQ163" i="1" s="1"/>
  <c r="H164" i="1"/>
  <c r="AQ164" i="1" s="1"/>
  <c r="O165" i="1"/>
  <c r="AR165" i="1" s="1"/>
  <c r="H165" i="1"/>
  <c r="AQ165" i="1" s="1"/>
  <c r="O166" i="1"/>
  <c r="AR166" i="1" s="1"/>
  <c r="H166" i="1"/>
  <c r="AQ166" i="1" s="1"/>
  <c r="H167" i="1"/>
  <c r="AQ167" i="1" s="1"/>
  <c r="AU168" i="1" s="1"/>
  <c r="O167" i="1"/>
  <c r="AR167" i="1" s="1"/>
  <c r="AV167" i="1" s="1"/>
  <c r="O168" i="1"/>
  <c r="AR168" i="1" s="1"/>
  <c r="H168" i="1"/>
  <c r="AQ168" i="1" s="1"/>
  <c r="O169" i="1"/>
  <c r="AR169" i="1" s="1"/>
  <c r="H169" i="1"/>
  <c r="AQ169" i="1" s="1"/>
  <c r="O170" i="1"/>
  <c r="AR170" i="1" s="1"/>
  <c r="H170" i="1"/>
  <c r="AQ170" i="1" s="1"/>
  <c r="O171" i="1"/>
  <c r="AR171" i="1" s="1"/>
  <c r="AV171" i="1" s="1"/>
  <c r="H171" i="1"/>
  <c r="AQ171" i="1" s="1"/>
  <c r="AU172" i="1" s="1"/>
  <c r="O172" i="1"/>
  <c r="AR172" i="1" s="1"/>
  <c r="H172" i="1"/>
  <c r="AQ172" i="1" s="1"/>
  <c r="O173" i="1"/>
  <c r="AR173" i="1" s="1"/>
  <c r="H173" i="1"/>
  <c r="AQ173" i="1" s="1"/>
  <c r="O174" i="1"/>
  <c r="AR174" i="1" s="1"/>
  <c r="H174" i="1"/>
  <c r="AQ174" i="1" s="1"/>
  <c r="H175" i="1"/>
  <c r="AQ175" i="1" s="1"/>
  <c r="AU176" i="1" s="1"/>
  <c r="O175" i="1"/>
  <c r="AR175" i="1" s="1"/>
  <c r="AS175" i="1" s="1"/>
  <c r="O176" i="1"/>
  <c r="H176" i="1"/>
  <c r="AQ176" i="1" s="1"/>
  <c r="O177" i="1"/>
  <c r="AR177" i="1" s="1"/>
  <c r="O178" i="1"/>
  <c r="AR178" i="1" s="1"/>
  <c r="H177" i="1"/>
  <c r="AQ177" i="1" s="1"/>
  <c r="H178" i="1"/>
  <c r="AQ178" i="1" s="1"/>
  <c r="O179" i="1"/>
  <c r="AR179" i="1" s="1"/>
  <c r="AV180" i="1" s="1"/>
  <c r="H179" i="1"/>
  <c r="AQ179" i="1" s="1"/>
  <c r="AU179" i="1" s="1"/>
  <c r="O180" i="1"/>
  <c r="AR180" i="1" s="1"/>
  <c r="O181" i="1"/>
  <c r="AR181" i="1" s="1"/>
  <c r="H180" i="1"/>
  <c r="AQ180" i="1" s="1"/>
  <c r="H181" i="1"/>
  <c r="AQ181" i="1" s="1"/>
  <c r="O182" i="1"/>
  <c r="AR182" i="1" s="1"/>
  <c r="H182" i="1"/>
  <c r="AQ182" i="1" s="1"/>
  <c r="O183" i="1"/>
  <c r="AR183" i="1" s="1"/>
  <c r="AS183" i="1" s="1"/>
  <c r="H183" i="1"/>
  <c r="AQ183" i="1" s="1"/>
  <c r="AU184" i="1" s="1"/>
  <c r="O184" i="1"/>
  <c r="AR184" i="1" s="1"/>
  <c r="H184" i="1"/>
  <c r="AQ184" i="1" s="1"/>
  <c r="O185" i="1"/>
  <c r="AR185" i="1" s="1"/>
  <c r="H185" i="1"/>
  <c r="AQ185" i="1" s="1"/>
  <c r="O186" i="1"/>
  <c r="AR186" i="1" s="1"/>
  <c r="H186" i="1"/>
  <c r="AQ186" i="1" s="1"/>
  <c r="O187" i="1"/>
  <c r="AR187" i="1" s="1"/>
  <c r="AS187" i="1" s="1"/>
  <c r="O188" i="1"/>
  <c r="AR188" i="1" s="1"/>
  <c r="AS188" i="1" s="1"/>
  <c r="H187" i="1"/>
  <c r="AQ187" i="1" s="1"/>
  <c r="H188" i="1"/>
  <c r="AQ188" i="1" s="1"/>
  <c r="O189" i="1"/>
  <c r="AR189" i="1" s="1"/>
  <c r="H189" i="1"/>
  <c r="AQ189" i="1" s="1"/>
  <c r="O190" i="1"/>
  <c r="AR190" i="1" s="1"/>
  <c r="H190" i="1"/>
  <c r="AQ190" i="1" s="1"/>
  <c r="O191" i="1"/>
  <c r="AR191" i="1" s="1"/>
  <c r="AV191" i="1" s="1"/>
  <c r="O192" i="1"/>
  <c r="AR192" i="1" s="1"/>
  <c r="AV193" i="1" s="1"/>
  <c r="H191" i="1"/>
  <c r="AQ191" i="1" s="1"/>
  <c r="H192" i="1"/>
  <c r="AQ192" i="1" s="1"/>
  <c r="O193" i="1"/>
  <c r="AR193" i="1" s="1"/>
  <c r="H193" i="1"/>
  <c r="AQ193" i="1" s="1"/>
  <c r="O194" i="1"/>
  <c r="AR194" i="1" s="1"/>
  <c r="H194" i="1"/>
  <c r="AQ194" i="1" s="1"/>
  <c r="O195" i="1"/>
  <c r="AR195" i="1" s="1"/>
  <c r="H195" i="1"/>
  <c r="AQ195" i="1" s="1"/>
  <c r="AS195" i="1" s="1"/>
  <c r="H196" i="1"/>
  <c r="AQ196" i="1" s="1"/>
  <c r="O196" i="1"/>
  <c r="AR196" i="1" s="1"/>
  <c r="O197" i="1"/>
  <c r="AR197" i="1" s="1"/>
  <c r="H197" i="1"/>
  <c r="AQ197" i="1" s="1"/>
  <c r="O198" i="1"/>
  <c r="AR198" i="1" s="1"/>
  <c r="H198" i="1"/>
  <c r="AQ198" i="1" s="1"/>
  <c r="O199" i="1"/>
  <c r="AR199" i="1" s="1"/>
  <c r="AV200" i="1" s="1"/>
  <c r="H199" i="1"/>
  <c r="AQ199" i="1" s="1"/>
  <c r="AU200" i="1" s="1"/>
  <c r="O200" i="1"/>
  <c r="AR200" i="1" s="1"/>
  <c r="H200" i="1"/>
  <c r="AQ200" i="1" s="1"/>
  <c r="O201" i="1"/>
  <c r="AR201" i="1" s="1"/>
  <c r="H201" i="1"/>
  <c r="AQ201" i="1" s="1"/>
  <c r="O202" i="1"/>
  <c r="AR202" i="1" s="1"/>
  <c r="H202" i="1"/>
  <c r="AQ202" i="1" s="1"/>
  <c r="O203" i="1"/>
  <c r="AR203" i="1" s="1"/>
  <c r="AS203" i="1" s="1"/>
  <c r="H203" i="1"/>
  <c r="AQ203" i="1" s="1"/>
  <c r="AU203" i="1" s="1"/>
  <c r="O204" i="1"/>
  <c r="AR204" i="1" s="1"/>
  <c r="H204" i="1"/>
  <c r="AQ204" i="1" s="1"/>
  <c r="O205" i="1"/>
  <c r="AR205" i="1" s="1"/>
  <c r="H205" i="1"/>
  <c r="O206" i="1"/>
  <c r="AR206" i="1" s="1"/>
  <c r="H206" i="1"/>
  <c r="AQ206" i="1" s="1"/>
  <c r="O207" i="1"/>
  <c r="AR207" i="1" s="1"/>
  <c r="AV207" i="1" s="1"/>
  <c r="H207" i="1"/>
  <c r="AQ207" i="1" s="1"/>
  <c r="AU207" i="1" s="1"/>
  <c r="O208" i="1"/>
  <c r="AR208" i="1" s="1"/>
  <c r="O209" i="1"/>
  <c r="AR209" i="1" s="1"/>
  <c r="H208" i="1"/>
  <c r="AQ208" i="1" s="1"/>
  <c r="H209" i="1"/>
  <c r="AQ209" i="1" s="1"/>
  <c r="O210" i="1"/>
  <c r="AR210" i="1" s="1"/>
  <c r="H210" i="1"/>
  <c r="AQ210" i="1" s="1"/>
  <c r="O211" i="1"/>
  <c r="AR211" i="1" s="1"/>
  <c r="AS211" i="1" s="1"/>
  <c r="H211" i="1"/>
  <c r="AQ211" i="1" s="1"/>
  <c r="AU211" i="1" s="1"/>
  <c r="H212" i="1"/>
  <c r="AQ212" i="1" s="1"/>
  <c r="O212" i="1"/>
  <c r="AR212" i="1" s="1"/>
  <c r="O213" i="1"/>
  <c r="AR213" i="1" s="1"/>
  <c r="H213" i="1"/>
  <c r="AQ213" i="1" s="1"/>
  <c r="O214" i="1"/>
  <c r="AR214" i="1" s="1"/>
  <c r="H214" i="1"/>
  <c r="AQ214" i="1" s="1"/>
  <c r="O215" i="1"/>
  <c r="AR215" i="1" s="1"/>
  <c r="AV215" i="1" s="1"/>
  <c r="H215" i="1"/>
  <c r="AQ215" i="1" s="1"/>
  <c r="AU216" i="1" s="1"/>
  <c r="O216" i="1"/>
  <c r="AR216" i="1" s="1"/>
  <c r="H216" i="1"/>
  <c r="AQ216" i="1" s="1"/>
  <c r="O217" i="1"/>
  <c r="AR217" i="1" s="1"/>
  <c r="H217" i="1"/>
  <c r="AQ217" i="1" s="1"/>
  <c r="O218" i="1"/>
  <c r="AR218" i="1" s="1"/>
  <c r="H218" i="1"/>
  <c r="AQ218" i="1" s="1"/>
  <c r="O219" i="1"/>
  <c r="AR219" i="1" s="1"/>
  <c r="H219" i="1"/>
  <c r="O220" i="1"/>
  <c r="H220" i="1"/>
  <c r="O221" i="1"/>
  <c r="H221" i="1"/>
  <c r="O222" i="1"/>
  <c r="AR222" i="1" s="1"/>
  <c r="H222" i="1"/>
  <c r="AQ222" i="1" s="1"/>
  <c r="O223" i="1"/>
  <c r="H223" i="1"/>
  <c r="O224" i="1"/>
  <c r="H224" i="1"/>
  <c r="AQ224" i="1" s="1"/>
  <c r="O225" i="1"/>
  <c r="H225" i="1"/>
  <c r="O226" i="1"/>
  <c r="AR226" i="1" s="1"/>
  <c r="H226" i="1"/>
  <c r="O227" i="1"/>
  <c r="H227" i="1"/>
  <c r="O228" i="1"/>
  <c r="AR228" i="1" s="1"/>
  <c r="H228" i="1"/>
  <c r="O229" i="1"/>
  <c r="H229" i="9" s="1"/>
  <c r="H229" i="1"/>
  <c r="O230" i="1"/>
  <c r="AR230" i="1" s="1"/>
  <c r="H230" i="1"/>
  <c r="H231" i="1"/>
  <c r="O231" i="1"/>
  <c r="AR231" i="1" s="1"/>
  <c r="O232" i="1"/>
  <c r="H232" i="1"/>
  <c r="AQ232" i="1" s="1"/>
  <c r="O233" i="1"/>
  <c r="H233" i="1"/>
  <c r="O234" i="1"/>
  <c r="H234" i="1"/>
  <c r="O235" i="1"/>
  <c r="AR235" i="1" s="1"/>
  <c r="H235" i="1"/>
  <c r="H236" i="1"/>
  <c r="O236" i="1"/>
  <c r="AR236" i="1" s="1"/>
  <c r="O237" i="1"/>
  <c r="H237" i="1"/>
  <c r="AQ237" i="1" s="1"/>
  <c r="O238" i="1"/>
  <c r="AR238" i="1" s="1"/>
  <c r="H238" i="1"/>
  <c r="O239" i="1"/>
  <c r="H239" i="1"/>
  <c r="AQ239" i="1" s="1"/>
  <c r="O240" i="1"/>
  <c r="H240" i="1"/>
  <c r="O241" i="1"/>
  <c r="H241" i="1"/>
  <c r="AQ241" i="1" s="1"/>
  <c r="O242" i="1"/>
  <c r="H242" i="1"/>
  <c r="O243" i="1"/>
  <c r="AR243" i="1" s="1"/>
  <c r="AS243" i="1" s="1"/>
  <c r="H243" i="1"/>
  <c r="AQ243" i="1" s="1"/>
  <c r="O244" i="1"/>
  <c r="H244" i="1"/>
  <c r="O245" i="1"/>
  <c r="AR245" i="1" s="1"/>
  <c r="H245" i="1"/>
  <c r="H246" i="1"/>
  <c r="O246" i="1"/>
  <c r="O247" i="1"/>
  <c r="AR247" i="1" s="1"/>
  <c r="AV247" i="1" s="1"/>
  <c r="H247" i="1"/>
  <c r="O248" i="1"/>
  <c r="H248" i="1"/>
  <c r="O249" i="1"/>
  <c r="AR249" i="1" s="1"/>
  <c r="H249" i="1"/>
  <c r="AQ249" i="1" s="1"/>
  <c r="O250" i="1"/>
  <c r="H250" i="1"/>
  <c r="AQ250" i="1" s="1"/>
  <c r="O251" i="1"/>
  <c r="AR251" i="1" s="1"/>
  <c r="H251" i="1"/>
  <c r="O252" i="1"/>
  <c r="H252" i="1"/>
  <c r="O253" i="1"/>
  <c r="H253" i="1"/>
  <c r="O254" i="1"/>
  <c r="AR254" i="1" s="1"/>
  <c r="H254" i="1"/>
  <c r="O255" i="1"/>
  <c r="AR255" i="1" s="1"/>
  <c r="AV255" i="1" s="1"/>
  <c r="O256" i="1"/>
  <c r="AR256" i="1" s="1"/>
  <c r="H255" i="1"/>
  <c r="H256" i="1"/>
  <c r="O257" i="1"/>
  <c r="H257" i="1"/>
  <c r="AQ257" i="1" s="1"/>
  <c r="O258" i="1"/>
  <c r="H258" i="1"/>
  <c r="O259" i="1"/>
  <c r="AR259" i="1" s="1"/>
  <c r="AV260" i="1" s="1"/>
  <c r="H259" i="1"/>
  <c r="O260" i="1"/>
  <c r="AR260" i="1" s="1"/>
  <c r="H260" i="1"/>
  <c r="O261" i="1"/>
  <c r="H261" i="1"/>
  <c r="O262" i="1"/>
  <c r="H262" i="1"/>
  <c r="O263" i="1"/>
  <c r="AR263" i="1" s="1"/>
  <c r="H263" i="1"/>
  <c r="AQ263" i="1" s="1"/>
  <c r="AS263" i="1" s="1"/>
  <c r="O264" i="1"/>
  <c r="AR264" i="1" s="1"/>
  <c r="H264" i="1"/>
  <c r="O265" i="1"/>
  <c r="H265" i="1"/>
  <c r="AQ265" i="1" s="1"/>
  <c r="O266" i="1"/>
  <c r="AR266" i="1" s="1"/>
  <c r="H266" i="1"/>
  <c r="O267" i="1"/>
  <c r="H267" i="1"/>
  <c r="O268" i="1"/>
  <c r="H268" i="1"/>
  <c r="O269" i="1"/>
  <c r="H269" i="1"/>
  <c r="O270" i="1"/>
  <c r="AR270" i="1" s="1"/>
  <c r="H270" i="1"/>
  <c r="O271" i="1"/>
  <c r="H271" i="1"/>
  <c r="O272" i="1"/>
  <c r="H272" i="1"/>
  <c r="AQ272" i="1" s="1"/>
  <c r="O273" i="1"/>
  <c r="AR273" i="1" s="1"/>
  <c r="H273" i="1"/>
  <c r="O274" i="1"/>
  <c r="H274" i="1"/>
  <c r="O275" i="1"/>
  <c r="AR275" i="1" s="1"/>
  <c r="H275" i="1"/>
  <c r="O276" i="1"/>
  <c r="H276" i="1"/>
  <c r="AQ276" i="1" s="1"/>
  <c r="O277" i="1"/>
  <c r="H277" i="1"/>
  <c r="AQ277" i="1" s="1"/>
  <c r="O278" i="1"/>
  <c r="H278" i="1"/>
  <c r="O279" i="1"/>
  <c r="H279" i="1"/>
  <c r="AQ279" i="1" s="1"/>
  <c r="O280" i="1"/>
  <c r="AR280" i="1" s="1"/>
  <c r="H280" i="1"/>
  <c r="H281" i="1"/>
  <c r="O281" i="1"/>
  <c r="O282" i="1"/>
  <c r="H282" i="1"/>
  <c r="O283" i="1"/>
  <c r="H283" i="1"/>
  <c r="AQ283" i="1" s="1"/>
  <c r="O284" i="1"/>
  <c r="AR284" i="1" s="1"/>
  <c r="H284" i="1"/>
  <c r="O285" i="1"/>
  <c r="O286" i="1"/>
  <c r="H285" i="1"/>
  <c r="H286" i="1"/>
  <c r="H287" i="1"/>
  <c r="O287" i="1"/>
  <c r="AR287" i="1" s="1"/>
  <c r="AV287" i="1" s="1"/>
  <c r="O288" i="1"/>
  <c r="H288" i="1"/>
  <c r="O289" i="1"/>
  <c r="H289" i="1"/>
  <c r="AQ289" i="1" s="1"/>
  <c r="O290" i="1"/>
  <c r="AR290" i="1" s="1"/>
  <c r="H290" i="1"/>
  <c r="AQ290" i="1" s="1"/>
  <c r="O291" i="1"/>
  <c r="H291" i="1"/>
  <c r="AQ291" i="1" s="1"/>
  <c r="AU291" i="1" s="1"/>
  <c r="O292" i="1"/>
  <c r="AR292" i="1" s="1"/>
  <c r="H292" i="1"/>
  <c r="O293" i="1"/>
  <c r="H293" i="1"/>
  <c r="O294" i="1"/>
  <c r="AR294" i="1" s="1"/>
  <c r="H294" i="1"/>
  <c r="O295" i="1"/>
  <c r="H295" i="1"/>
  <c r="O296" i="1"/>
  <c r="AR296" i="1" s="1"/>
  <c r="H296" i="1"/>
  <c r="H297" i="1"/>
  <c r="AQ297" i="1" s="1"/>
  <c r="O297" i="1"/>
  <c r="O298" i="1"/>
  <c r="H298" i="1"/>
  <c r="O299" i="1"/>
  <c r="H299" i="1"/>
  <c r="O300" i="1"/>
  <c r="AR300" i="1" s="1"/>
  <c r="H300" i="1"/>
  <c r="B300" i="1"/>
  <c r="B299" i="1"/>
  <c r="C300" i="1"/>
  <c r="C299" i="1"/>
  <c r="J300" i="1"/>
  <c r="J299" i="1"/>
  <c r="J298" i="1"/>
  <c r="K300" i="1"/>
  <c r="K299" i="1"/>
  <c r="N300" i="1"/>
  <c r="N299" i="1"/>
  <c r="R300" i="1"/>
  <c r="R299" i="1"/>
  <c r="R298" i="1"/>
  <c r="B301" i="1"/>
  <c r="C301" i="1"/>
  <c r="J301" i="1"/>
  <c r="K301" i="1"/>
  <c r="N301" i="1"/>
  <c r="A301" i="1"/>
  <c r="E301" i="1"/>
  <c r="F301" i="1"/>
  <c r="G301" i="1"/>
  <c r="I301" i="1"/>
  <c r="L301" i="1"/>
  <c r="M301" i="1"/>
  <c r="P301" i="1"/>
  <c r="Q301" i="1"/>
  <c r="X301" i="1"/>
  <c r="E300" i="1"/>
  <c r="F300" i="1"/>
  <c r="G300" i="1"/>
  <c r="I300" i="1"/>
  <c r="L300" i="1"/>
  <c r="M300" i="1"/>
  <c r="P300" i="1"/>
  <c r="Q300" i="1"/>
  <c r="X300" i="1"/>
  <c r="A300" i="1"/>
  <c r="K298" i="1"/>
  <c r="A299" i="1"/>
  <c r="E299" i="1"/>
  <c r="F299" i="1"/>
  <c r="G299" i="1"/>
  <c r="I299" i="1"/>
  <c r="L299" i="1"/>
  <c r="M299" i="1"/>
  <c r="N298" i="1"/>
  <c r="P299" i="1"/>
  <c r="Q299" i="1"/>
  <c r="X299" i="1"/>
  <c r="B298" i="1"/>
  <c r="C298" i="1"/>
  <c r="E298" i="1"/>
  <c r="F298" i="1"/>
  <c r="G298" i="1"/>
  <c r="I298" i="1"/>
  <c r="L298" i="1"/>
  <c r="M298" i="1"/>
  <c r="P298" i="1"/>
  <c r="Q298" i="1"/>
  <c r="X298" i="1"/>
  <c r="A298" i="1"/>
  <c r="A297" i="1"/>
  <c r="B297" i="1"/>
  <c r="C297" i="1"/>
  <c r="E297" i="1"/>
  <c r="F297" i="1"/>
  <c r="G297" i="1"/>
  <c r="I297" i="1"/>
  <c r="J297" i="1"/>
  <c r="K297" i="1"/>
  <c r="L297" i="1"/>
  <c r="M297" i="1"/>
  <c r="N297" i="1"/>
  <c r="P297" i="1"/>
  <c r="Q297" i="1"/>
  <c r="R297" i="1"/>
  <c r="X297" i="1"/>
  <c r="B296" i="1"/>
  <c r="C296" i="1"/>
  <c r="E296" i="1"/>
  <c r="F296" i="1"/>
  <c r="G296" i="1"/>
  <c r="I296" i="1"/>
  <c r="J296" i="1"/>
  <c r="K296" i="1"/>
  <c r="K295" i="1"/>
  <c r="L296" i="1"/>
  <c r="M296" i="1"/>
  <c r="N296" i="1"/>
  <c r="N295" i="1"/>
  <c r="N294" i="1"/>
  <c r="P296" i="1"/>
  <c r="Q296" i="1"/>
  <c r="R296" i="1"/>
  <c r="X296" i="1"/>
  <c r="A296" i="1"/>
  <c r="A295" i="1"/>
  <c r="B295" i="1"/>
  <c r="C295" i="1"/>
  <c r="C294" i="1"/>
  <c r="E295" i="1"/>
  <c r="F295" i="1"/>
  <c r="G295" i="1"/>
  <c r="I295" i="1"/>
  <c r="J295" i="1"/>
  <c r="L295" i="1"/>
  <c r="M295" i="1"/>
  <c r="P295" i="1"/>
  <c r="Q295" i="1"/>
  <c r="R295" i="1"/>
  <c r="X295" i="1"/>
  <c r="A294" i="1"/>
  <c r="B294" i="1"/>
  <c r="E294" i="1"/>
  <c r="F294" i="1"/>
  <c r="G294" i="1"/>
  <c r="I294" i="1"/>
  <c r="W294" i="1" s="1"/>
  <c r="J294" i="1"/>
  <c r="J293" i="1"/>
  <c r="K294" i="1"/>
  <c r="L294" i="1"/>
  <c r="M294" i="1"/>
  <c r="P294" i="1"/>
  <c r="Q294" i="1"/>
  <c r="R294" i="1"/>
  <c r="X294" i="1"/>
  <c r="A293" i="1"/>
  <c r="B293" i="1"/>
  <c r="C293" i="1"/>
  <c r="E293" i="1"/>
  <c r="F293" i="1"/>
  <c r="G293" i="1"/>
  <c r="I293" i="1"/>
  <c r="J292" i="1"/>
  <c r="K293" i="1"/>
  <c r="L293" i="1"/>
  <c r="M293" i="1"/>
  <c r="N293" i="1"/>
  <c r="P293" i="1"/>
  <c r="Q293" i="1"/>
  <c r="R293" i="1"/>
  <c r="X293" i="1"/>
  <c r="A292" i="1"/>
  <c r="B292" i="1"/>
  <c r="C292" i="1"/>
  <c r="E292" i="1"/>
  <c r="F292" i="1"/>
  <c r="G292" i="1"/>
  <c r="I292" i="1"/>
  <c r="K292" i="1"/>
  <c r="K291" i="1"/>
  <c r="L292" i="1"/>
  <c r="M292" i="1"/>
  <c r="N292" i="1"/>
  <c r="P292" i="1"/>
  <c r="Q292" i="1"/>
  <c r="R292" i="1"/>
  <c r="X292" i="1"/>
  <c r="A291" i="1"/>
  <c r="B291" i="1"/>
  <c r="C291" i="1"/>
  <c r="E291" i="1"/>
  <c r="F291" i="1"/>
  <c r="G291" i="1"/>
  <c r="I291" i="1"/>
  <c r="J291" i="1"/>
  <c r="AI292" i="1" s="1"/>
  <c r="L291" i="1"/>
  <c r="M291" i="1"/>
  <c r="N291" i="1"/>
  <c r="P291" i="1"/>
  <c r="Q291" i="1"/>
  <c r="R291" i="1"/>
  <c r="R290" i="1"/>
  <c r="X291" i="1"/>
  <c r="A290" i="1"/>
  <c r="B290" i="1"/>
  <c r="C290" i="1"/>
  <c r="E290" i="1"/>
  <c r="F290" i="1"/>
  <c r="G290" i="1"/>
  <c r="I290" i="1"/>
  <c r="W290" i="1" s="1"/>
  <c r="J290" i="1"/>
  <c r="K290" i="1"/>
  <c r="K289" i="1"/>
  <c r="L290" i="1"/>
  <c r="M290" i="1"/>
  <c r="N290" i="1"/>
  <c r="P290" i="1"/>
  <c r="Q290" i="1"/>
  <c r="X290" i="1"/>
  <c r="A289" i="1"/>
  <c r="B289" i="1"/>
  <c r="C289" i="1"/>
  <c r="AG290" i="1" s="1"/>
  <c r="E289" i="1"/>
  <c r="F289" i="1"/>
  <c r="G289" i="1"/>
  <c r="I289" i="1"/>
  <c r="J289" i="1"/>
  <c r="L289" i="1"/>
  <c r="M289" i="1"/>
  <c r="N289" i="1"/>
  <c r="P289" i="1"/>
  <c r="Q289" i="1"/>
  <c r="R289" i="1"/>
  <c r="X289" i="1"/>
  <c r="A288" i="1"/>
  <c r="B288" i="1"/>
  <c r="C288" i="1"/>
  <c r="E288" i="1"/>
  <c r="F288" i="1"/>
  <c r="G288" i="1"/>
  <c r="I288" i="1"/>
  <c r="J288" i="1"/>
  <c r="K288" i="1"/>
  <c r="L288" i="1"/>
  <c r="M288" i="1"/>
  <c r="N288" i="1"/>
  <c r="P288" i="1"/>
  <c r="Q288" i="1"/>
  <c r="R288" i="1"/>
  <c r="X288" i="1"/>
  <c r="A287" i="1"/>
  <c r="B287" i="1"/>
  <c r="C287" i="1"/>
  <c r="C286" i="1"/>
  <c r="E287" i="1"/>
  <c r="F287" i="1"/>
  <c r="G287" i="1"/>
  <c r="I287" i="1"/>
  <c r="W287" i="1" s="1"/>
  <c r="J287" i="1"/>
  <c r="K287" i="1"/>
  <c r="L287" i="1"/>
  <c r="M287" i="1"/>
  <c r="N287" i="1"/>
  <c r="N286" i="1"/>
  <c r="P287" i="1"/>
  <c r="Q287" i="1"/>
  <c r="R287" i="1"/>
  <c r="X287" i="1"/>
  <c r="A286" i="1"/>
  <c r="B286" i="1"/>
  <c r="E286" i="1"/>
  <c r="F286" i="1"/>
  <c r="G286" i="1"/>
  <c r="I286" i="1"/>
  <c r="J286" i="1"/>
  <c r="K286" i="1"/>
  <c r="L286" i="1"/>
  <c r="M286" i="1"/>
  <c r="P286" i="1"/>
  <c r="Q286" i="1"/>
  <c r="R286" i="1"/>
  <c r="X286" i="1"/>
  <c r="A285" i="1"/>
  <c r="B285" i="1"/>
  <c r="C285" i="1"/>
  <c r="E285" i="1"/>
  <c r="F285" i="1"/>
  <c r="G285" i="1"/>
  <c r="I285" i="1"/>
  <c r="J285" i="1"/>
  <c r="K285" i="1"/>
  <c r="L285" i="1"/>
  <c r="M285" i="1"/>
  <c r="N285" i="1"/>
  <c r="P285" i="1"/>
  <c r="Q285" i="1"/>
  <c r="R285" i="1"/>
  <c r="X285" i="1"/>
  <c r="A283" i="1"/>
  <c r="B283" i="1"/>
  <c r="C283" i="1"/>
  <c r="E283" i="1"/>
  <c r="F283" i="1"/>
  <c r="G283" i="1"/>
  <c r="I283" i="1"/>
  <c r="J283" i="1"/>
  <c r="K283" i="1"/>
  <c r="L283" i="1"/>
  <c r="M283" i="1"/>
  <c r="N283" i="1"/>
  <c r="P283" i="1"/>
  <c r="Q283" i="1"/>
  <c r="R283" i="1"/>
  <c r="X283" i="1"/>
  <c r="A284" i="1"/>
  <c r="B284" i="1"/>
  <c r="C284" i="1"/>
  <c r="AG284" i="1" s="1"/>
  <c r="E284" i="1"/>
  <c r="F284" i="1"/>
  <c r="G284" i="1"/>
  <c r="I284" i="1"/>
  <c r="J284" i="1"/>
  <c r="AI284" i="1" s="1"/>
  <c r="K284" i="1"/>
  <c r="L284" i="1"/>
  <c r="M284" i="1"/>
  <c r="N284" i="1"/>
  <c r="P284" i="1"/>
  <c r="Q284" i="1"/>
  <c r="R284" i="1"/>
  <c r="X284" i="1"/>
  <c r="A282" i="1"/>
  <c r="B282" i="1"/>
  <c r="C282" i="1"/>
  <c r="E282" i="1"/>
  <c r="F282" i="1"/>
  <c r="G282" i="1"/>
  <c r="I282" i="1"/>
  <c r="J282" i="1"/>
  <c r="K282" i="1"/>
  <c r="L282" i="1"/>
  <c r="M282" i="1"/>
  <c r="N282" i="1"/>
  <c r="N281" i="1"/>
  <c r="P282" i="1"/>
  <c r="Q282" i="1"/>
  <c r="R282" i="1"/>
  <c r="R281" i="1"/>
  <c r="X282" i="1"/>
  <c r="A281" i="1"/>
  <c r="B281" i="1"/>
  <c r="C281" i="1"/>
  <c r="E281" i="1"/>
  <c r="F281" i="1"/>
  <c r="G281" i="1"/>
  <c r="I281" i="1"/>
  <c r="J281" i="1"/>
  <c r="K281" i="1"/>
  <c r="L281" i="1"/>
  <c r="M281" i="1"/>
  <c r="P281" i="1"/>
  <c r="Q281" i="1"/>
  <c r="R280" i="1"/>
  <c r="X281" i="1"/>
  <c r="A280" i="1"/>
  <c r="B280" i="1"/>
  <c r="C280" i="1"/>
  <c r="E280" i="1"/>
  <c r="F280" i="1"/>
  <c r="G280" i="1"/>
  <c r="I280" i="1"/>
  <c r="J280" i="1"/>
  <c r="K280" i="1"/>
  <c r="L280" i="1"/>
  <c r="M280" i="1"/>
  <c r="N280" i="1"/>
  <c r="P280" i="1"/>
  <c r="Q280" i="1"/>
  <c r="X280" i="1"/>
  <c r="R278" i="1"/>
  <c r="A279" i="1"/>
  <c r="B279" i="1"/>
  <c r="C279" i="1"/>
  <c r="C278" i="1"/>
  <c r="E279" i="1"/>
  <c r="F279" i="1"/>
  <c r="G279" i="1"/>
  <c r="I279" i="1"/>
  <c r="W279" i="1" s="1"/>
  <c r="J279" i="1"/>
  <c r="K279" i="1"/>
  <c r="L279" i="1"/>
  <c r="M279" i="1"/>
  <c r="N279" i="1"/>
  <c r="P279" i="1"/>
  <c r="Q279" i="1"/>
  <c r="R279" i="1"/>
  <c r="AM279" i="1" s="1"/>
  <c r="X279" i="1"/>
  <c r="A278" i="1"/>
  <c r="B278" i="1"/>
  <c r="B277" i="1"/>
  <c r="E278" i="1"/>
  <c r="F278" i="1"/>
  <c r="G278" i="1"/>
  <c r="I278" i="1"/>
  <c r="J278" i="1"/>
  <c r="K278" i="1"/>
  <c r="L278" i="1"/>
  <c r="M278" i="1"/>
  <c r="N278" i="1"/>
  <c r="P278" i="1"/>
  <c r="Q278" i="1"/>
  <c r="X278" i="1"/>
  <c r="E274" i="1"/>
  <c r="F274" i="1"/>
  <c r="G274" i="1"/>
  <c r="E275" i="1"/>
  <c r="F275" i="1"/>
  <c r="G275" i="1"/>
  <c r="E276" i="1"/>
  <c r="F276" i="1"/>
  <c r="G276" i="1"/>
  <c r="G277" i="1"/>
  <c r="F277" i="1"/>
  <c r="E277" i="1"/>
  <c r="AM284" i="1"/>
  <c r="R277" i="1"/>
  <c r="A277" i="1"/>
  <c r="C277" i="1"/>
  <c r="I277" i="1"/>
  <c r="J277" i="1"/>
  <c r="J276" i="1"/>
  <c r="AI277" i="1" s="1"/>
  <c r="K277" i="1"/>
  <c r="L277" i="1"/>
  <c r="M277" i="1"/>
  <c r="N277" i="1"/>
  <c r="P277" i="1"/>
  <c r="Q277" i="1"/>
  <c r="X277" i="1"/>
  <c r="A276" i="1"/>
  <c r="B276" i="1"/>
  <c r="C276" i="1"/>
  <c r="I276" i="1"/>
  <c r="K276" i="1"/>
  <c r="L276" i="1"/>
  <c r="M276" i="1"/>
  <c r="N276" i="1"/>
  <c r="P276" i="1"/>
  <c r="Q276" i="1"/>
  <c r="R276" i="1"/>
  <c r="X276" i="1"/>
  <c r="A275" i="1"/>
  <c r="B275" i="1"/>
  <c r="C275" i="1"/>
  <c r="I275" i="1"/>
  <c r="J275" i="1"/>
  <c r="AI276" i="1" s="1"/>
  <c r="K275" i="1"/>
  <c r="K274" i="1"/>
  <c r="L275" i="1"/>
  <c r="M275" i="1"/>
  <c r="N275" i="1"/>
  <c r="P275" i="1"/>
  <c r="Q275" i="1"/>
  <c r="R275" i="1"/>
  <c r="X275" i="1"/>
  <c r="A274" i="1"/>
  <c r="B274" i="1"/>
  <c r="C274" i="1"/>
  <c r="I274" i="1"/>
  <c r="J274" i="1"/>
  <c r="J273" i="1"/>
  <c r="L274" i="1"/>
  <c r="M274" i="1"/>
  <c r="N274" i="1"/>
  <c r="N273" i="1"/>
  <c r="P274" i="1"/>
  <c r="Q274" i="1"/>
  <c r="R274" i="1"/>
  <c r="X274" i="1"/>
  <c r="A273" i="1"/>
  <c r="B273" i="1"/>
  <c r="C273" i="1"/>
  <c r="E273" i="1"/>
  <c r="F273" i="1"/>
  <c r="G273" i="1"/>
  <c r="I273" i="1"/>
  <c r="K273" i="1"/>
  <c r="L273" i="1"/>
  <c r="M273" i="1"/>
  <c r="P273" i="1"/>
  <c r="Q273" i="1"/>
  <c r="R273" i="1"/>
  <c r="X273" i="1"/>
  <c r="A272" i="1"/>
  <c r="B272" i="1"/>
  <c r="C272" i="1"/>
  <c r="E272" i="1"/>
  <c r="F272" i="1"/>
  <c r="G272" i="1"/>
  <c r="I272" i="1"/>
  <c r="J272" i="1"/>
  <c r="K272" i="1"/>
  <c r="K271" i="1"/>
  <c r="L272" i="1"/>
  <c r="M272" i="1"/>
  <c r="N272" i="1"/>
  <c r="P272" i="1"/>
  <c r="Q272" i="1"/>
  <c r="R272" i="1"/>
  <c r="X272" i="1"/>
  <c r="R269" i="1"/>
  <c r="A271" i="1"/>
  <c r="B271" i="1"/>
  <c r="C271" i="1"/>
  <c r="E271" i="1"/>
  <c r="F271" i="1"/>
  <c r="G271" i="1"/>
  <c r="I271" i="1"/>
  <c r="W271" i="1" s="1"/>
  <c r="J271" i="1"/>
  <c r="L271" i="1"/>
  <c r="M271" i="1"/>
  <c r="N271" i="1"/>
  <c r="P271" i="1"/>
  <c r="Q271" i="1"/>
  <c r="R271" i="1"/>
  <c r="X271" i="1"/>
  <c r="E269" i="1"/>
  <c r="F269" i="1"/>
  <c r="G269" i="1"/>
  <c r="E270" i="1"/>
  <c r="F270" i="1"/>
  <c r="G270" i="1"/>
  <c r="A270" i="1"/>
  <c r="B270" i="1"/>
  <c r="C270" i="1"/>
  <c r="I270" i="1"/>
  <c r="J270" i="1"/>
  <c r="J269" i="1"/>
  <c r="K270" i="1"/>
  <c r="K269" i="1"/>
  <c r="L270" i="1"/>
  <c r="M270" i="1"/>
  <c r="N270" i="1"/>
  <c r="N269" i="1"/>
  <c r="P270" i="1"/>
  <c r="Q270" i="1"/>
  <c r="R270" i="1"/>
  <c r="X270" i="1"/>
  <c r="A269" i="1"/>
  <c r="B269" i="1"/>
  <c r="B268" i="1"/>
  <c r="C269" i="1"/>
  <c r="I269" i="1"/>
  <c r="J268" i="1"/>
  <c r="L269" i="1"/>
  <c r="M269" i="1"/>
  <c r="P269" i="1"/>
  <c r="Q269" i="1"/>
  <c r="X269" i="1"/>
  <c r="A268" i="1"/>
  <c r="C268" i="1"/>
  <c r="E268" i="1"/>
  <c r="F268" i="1"/>
  <c r="G268" i="1"/>
  <c r="I268" i="1"/>
  <c r="K268" i="1"/>
  <c r="K267" i="1"/>
  <c r="L268" i="1"/>
  <c r="M268" i="1"/>
  <c r="N268" i="1"/>
  <c r="N267" i="1"/>
  <c r="P268" i="1"/>
  <c r="Q268" i="1"/>
  <c r="R268" i="1"/>
  <c r="X268" i="1"/>
  <c r="A267" i="1"/>
  <c r="B267" i="1"/>
  <c r="C267" i="1"/>
  <c r="E267" i="1"/>
  <c r="F267" i="1"/>
  <c r="G267" i="1"/>
  <c r="I267" i="1"/>
  <c r="J267" i="1"/>
  <c r="L267" i="1"/>
  <c r="M267" i="1"/>
  <c r="P267" i="1"/>
  <c r="Q267" i="1"/>
  <c r="R267" i="1"/>
  <c r="X267" i="1"/>
  <c r="A266" i="1"/>
  <c r="B266" i="1"/>
  <c r="C266" i="1"/>
  <c r="S266" i="1" s="1"/>
  <c r="E266" i="1"/>
  <c r="F266" i="1"/>
  <c r="G266" i="1"/>
  <c r="I266" i="1"/>
  <c r="J266" i="1"/>
  <c r="K266" i="1"/>
  <c r="L266" i="1"/>
  <c r="M266" i="1"/>
  <c r="N266" i="1"/>
  <c r="P266" i="1"/>
  <c r="Q266" i="1"/>
  <c r="R266" i="1"/>
  <c r="X266" i="1"/>
  <c r="A265" i="1"/>
  <c r="B265" i="1"/>
  <c r="C265" i="1"/>
  <c r="E265" i="1"/>
  <c r="F265" i="1"/>
  <c r="G265" i="1"/>
  <c r="I265" i="1"/>
  <c r="J265" i="1"/>
  <c r="K265" i="1"/>
  <c r="L265" i="1"/>
  <c r="M265" i="1"/>
  <c r="N265" i="1"/>
  <c r="P265" i="1"/>
  <c r="Q265" i="1"/>
  <c r="R265" i="1"/>
  <c r="X265" i="1"/>
  <c r="A264" i="1"/>
  <c r="B264" i="1"/>
  <c r="C264" i="1"/>
  <c r="E264" i="1"/>
  <c r="F264" i="1"/>
  <c r="G264" i="1"/>
  <c r="I264" i="1"/>
  <c r="J264" i="1"/>
  <c r="K264" i="1"/>
  <c r="L264" i="1"/>
  <c r="M264" i="1"/>
  <c r="N264" i="1"/>
  <c r="P264" i="1"/>
  <c r="Q264" i="1"/>
  <c r="R264" i="1"/>
  <c r="X264" i="1"/>
  <c r="B263" i="1"/>
  <c r="A263" i="1"/>
  <c r="C263" i="1"/>
  <c r="T263" i="1" s="1"/>
  <c r="U263" i="1" s="1"/>
  <c r="E263" i="1"/>
  <c r="F263" i="1"/>
  <c r="G263" i="1"/>
  <c r="I263" i="1"/>
  <c r="W263" i="1" s="1"/>
  <c r="J263" i="1"/>
  <c r="K263" i="1"/>
  <c r="L263" i="1"/>
  <c r="M263" i="1"/>
  <c r="N263" i="1"/>
  <c r="P263" i="1"/>
  <c r="Q263" i="1"/>
  <c r="R263" i="1"/>
  <c r="X263" i="1"/>
  <c r="A262" i="1"/>
  <c r="B262" i="1"/>
  <c r="C262" i="1"/>
  <c r="E262" i="1"/>
  <c r="F262" i="1"/>
  <c r="G262" i="1"/>
  <c r="I262" i="1"/>
  <c r="J262" i="1"/>
  <c r="K262" i="1"/>
  <c r="L262" i="1"/>
  <c r="M262" i="1"/>
  <c r="N262" i="1"/>
  <c r="P262" i="1"/>
  <c r="Q262" i="1"/>
  <c r="R262" i="1"/>
  <c r="X262" i="1"/>
  <c r="A261" i="1"/>
  <c r="B261" i="1"/>
  <c r="C261" i="1"/>
  <c r="E261" i="1"/>
  <c r="F261" i="1"/>
  <c r="G261" i="1"/>
  <c r="I261" i="1"/>
  <c r="J261" i="1"/>
  <c r="K261" i="1"/>
  <c r="L261" i="1"/>
  <c r="M261" i="1"/>
  <c r="N261" i="1"/>
  <c r="P261" i="1"/>
  <c r="Q261" i="1"/>
  <c r="R261" i="1"/>
  <c r="X261" i="1"/>
  <c r="A260" i="1"/>
  <c r="B260" i="1"/>
  <c r="B259" i="1"/>
  <c r="C260" i="1"/>
  <c r="C259" i="1"/>
  <c r="E260" i="1"/>
  <c r="F260" i="1"/>
  <c r="G260" i="1"/>
  <c r="I260" i="1"/>
  <c r="J260" i="1"/>
  <c r="K260" i="1"/>
  <c r="L260" i="1"/>
  <c r="M260" i="1"/>
  <c r="N260" i="1"/>
  <c r="P260" i="1"/>
  <c r="Q260" i="1"/>
  <c r="R260" i="1"/>
  <c r="X260" i="1"/>
  <c r="E259" i="1"/>
  <c r="F259" i="1"/>
  <c r="G259" i="1"/>
  <c r="I259" i="1"/>
  <c r="J259" i="1"/>
  <c r="K259" i="1"/>
  <c r="L259" i="1"/>
  <c r="M259" i="1"/>
  <c r="N259" i="1"/>
  <c r="P259" i="1"/>
  <c r="Q259" i="1"/>
  <c r="R259" i="1"/>
  <c r="X259" i="1"/>
  <c r="AJ265" i="1"/>
  <c r="AJ262" i="1"/>
  <c r="A259" i="1"/>
  <c r="A258" i="1"/>
  <c r="B258" i="1"/>
  <c r="C258" i="1"/>
  <c r="E258" i="1"/>
  <c r="F258" i="1"/>
  <c r="G258" i="1"/>
  <c r="I258" i="1"/>
  <c r="J258" i="1"/>
  <c r="K258" i="1"/>
  <c r="L258" i="1"/>
  <c r="M258" i="1"/>
  <c r="N258" i="1"/>
  <c r="P258" i="1"/>
  <c r="Q258" i="1"/>
  <c r="R258" i="1"/>
  <c r="X258" i="1"/>
  <c r="A257" i="1"/>
  <c r="B257" i="1"/>
  <c r="C257" i="1"/>
  <c r="E257" i="1"/>
  <c r="F257" i="1"/>
  <c r="G257" i="1"/>
  <c r="I257" i="1"/>
  <c r="J257" i="1"/>
  <c r="K257" i="1"/>
  <c r="L257" i="1"/>
  <c r="M257" i="1"/>
  <c r="N257" i="1"/>
  <c r="P257" i="1"/>
  <c r="Q257" i="1"/>
  <c r="R257" i="1"/>
  <c r="X257" i="1"/>
  <c r="A256" i="1"/>
  <c r="B256" i="1"/>
  <c r="C256" i="1"/>
  <c r="E256" i="1"/>
  <c r="F256" i="1"/>
  <c r="G256" i="1"/>
  <c r="I256" i="1"/>
  <c r="J256" i="1"/>
  <c r="K256" i="1"/>
  <c r="L256" i="1"/>
  <c r="M256" i="1"/>
  <c r="N256" i="1"/>
  <c r="P256" i="1"/>
  <c r="Q256" i="1"/>
  <c r="R256" i="1"/>
  <c r="X256" i="1"/>
  <c r="A255" i="1"/>
  <c r="B255" i="1"/>
  <c r="C255" i="1"/>
  <c r="E255" i="1"/>
  <c r="F255" i="1"/>
  <c r="G255" i="1"/>
  <c r="I255" i="1"/>
  <c r="J255" i="1"/>
  <c r="K255" i="1"/>
  <c r="L255" i="1"/>
  <c r="M255" i="1"/>
  <c r="N255" i="1"/>
  <c r="P255" i="1"/>
  <c r="Q255" i="1"/>
  <c r="R255" i="1"/>
  <c r="X255" i="1"/>
  <c r="A254" i="1"/>
  <c r="B254" i="1"/>
  <c r="C254" i="1"/>
  <c r="E254" i="1"/>
  <c r="F254" i="1"/>
  <c r="G254" i="1"/>
  <c r="I254" i="1"/>
  <c r="J254" i="1"/>
  <c r="K254" i="1"/>
  <c r="L254" i="1"/>
  <c r="M254" i="1"/>
  <c r="N254" i="1"/>
  <c r="P254" i="1"/>
  <c r="Q254" i="1"/>
  <c r="R254" i="1"/>
  <c r="R253" i="1"/>
  <c r="X254" i="1"/>
  <c r="A253" i="1"/>
  <c r="B253" i="1"/>
  <c r="C253" i="1"/>
  <c r="E253" i="1"/>
  <c r="F253" i="1"/>
  <c r="G253" i="1"/>
  <c r="I253" i="1"/>
  <c r="J253" i="1"/>
  <c r="J252" i="1"/>
  <c r="K253" i="1"/>
  <c r="L253" i="1"/>
  <c r="M253" i="1"/>
  <c r="N253" i="1"/>
  <c r="N252" i="1"/>
  <c r="P253" i="1"/>
  <c r="Q253" i="1"/>
  <c r="X253" i="1"/>
  <c r="A252" i="1"/>
  <c r="B252" i="1"/>
  <c r="C252" i="1"/>
  <c r="E252" i="1"/>
  <c r="F252" i="1"/>
  <c r="G252" i="1"/>
  <c r="I252" i="1"/>
  <c r="J251" i="1"/>
  <c r="K252" i="1"/>
  <c r="L252" i="1"/>
  <c r="M252" i="1"/>
  <c r="P252" i="1"/>
  <c r="Q252" i="1"/>
  <c r="R252" i="1"/>
  <c r="X252" i="1"/>
  <c r="A251" i="1"/>
  <c r="B251" i="1"/>
  <c r="C251" i="1"/>
  <c r="E251" i="1"/>
  <c r="F251" i="1"/>
  <c r="G251" i="1"/>
  <c r="I251" i="1"/>
  <c r="K251" i="1"/>
  <c r="L251" i="1"/>
  <c r="M251" i="1"/>
  <c r="N251" i="1"/>
  <c r="N250" i="1"/>
  <c r="P251" i="1"/>
  <c r="Q251" i="1"/>
  <c r="R251" i="1"/>
  <c r="X251" i="1"/>
  <c r="A250" i="1"/>
  <c r="B250" i="1"/>
  <c r="B249" i="1"/>
  <c r="C249" i="1"/>
  <c r="C250" i="1"/>
  <c r="E250" i="1"/>
  <c r="F250" i="1"/>
  <c r="G250" i="1"/>
  <c r="I250" i="1"/>
  <c r="W250" i="1" s="1"/>
  <c r="J250" i="1"/>
  <c r="J249" i="1"/>
  <c r="K250" i="1"/>
  <c r="L250" i="1"/>
  <c r="M250" i="1"/>
  <c r="P250" i="1"/>
  <c r="Q250" i="1"/>
  <c r="R250" i="1"/>
  <c r="X250" i="1"/>
  <c r="AL256" i="1"/>
  <c r="A249" i="1"/>
  <c r="E249" i="1"/>
  <c r="F249" i="1"/>
  <c r="G249" i="1"/>
  <c r="I249" i="1"/>
  <c r="K249" i="1"/>
  <c r="L249" i="1"/>
  <c r="M249" i="1"/>
  <c r="N249" i="1"/>
  <c r="P249" i="1"/>
  <c r="Q249" i="1"/>
  <c r="R249" i="1"/>
  <c r="X249" i="1"/>
  <c r="A248" i="1"/>
  <c r="B248" i="1"/>
  <c r="C248" i="1"/>
  <c r="C247" i="1"/>
  <c r="E248" i="1"/>
  <c r="F248" i="1"/>
  <c r="G248" i="1"/>
  <c r="I248" i="1"/>
  <c r="J248" i="1"/>
  <c r="J247" i="1"/>
  <c r="K248" i="1"/>
  <c r="L248" i="1"/>
  <c r="M248" i="1"/>
  <c r="N248" i="1"/>
  <c r="P248" i="1"/>
  <c r="Q248" i="1"/>
  <c r="R248" i="1"/>
  <c r="R247" i="1"/>
  <c r="X248" i="1"/>
  <c r="A247" i="1"/>
  <c r="B247" i="1"/>
  <c r="E247" i="1"/>
  <c r="F247" i="1"/>
  <c r="G247" i="1"/>
  <c r="I247" i="1"/>
  <c r="K247" i="1"/>
  <c r="L247" i="1"/>
  <c r="M247" i="1"/>
  <c r="N247" i="1"/>
  <c r="P247" i="1"/>
  <c r="Q247" i="1"/>
  <c r="X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E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AL217" i="8"/>
  <c r="AK217" i="8"/>
  <c r="AJ217" i="8"/>
  <c r="AL216" i="8"/>
  <c r="AK216" i="8"/>
  <c r="AJ216" i="8"/>
  <c r="AL215" i="8"/>
  <c r="AK215" i="8"/>
  <c r="AJ215" i="8"/>
  <c r="AL214" i="8"/>
  <c r="AK214" i="8"/>
  <c r="AJ214" i="8"/>
  <c r="AL213" i="8"/>
  <c r="AK213" i="8"/>
  <c r="AJ213" i="8"/>
  <c r="AL212" i="8"/>
  <c r="AK212" i="8"/>
  <c r="AJ212" i="8"/>
  <c r="AL211" i="8"/>
  <c r="AK211" i="8"/>
  <c r="AJ211" i="8"/>
  <c r="AL210" i="8"/>
  <c r="AK210" i="8"/>
  <c r="AJ210" i="8"/>
  <c r="AL209" i="8"/>
  <c r="AK209" i="8"/>
  <c r="AJ209" i="8"/>
  <c r="AL208" i="8"/>
  <c r="AK208" i="8"/>
  <c r="AJ208" i="8"/>
  <c r="AL207" i="8"/>
  <c r="AK207" i="8"/>
  <c r="AJ207" i="8"/>
  <c r="AL206" i="8"/>
  <c r="AK206" i="8"/>
  <c r="AJ206" i="8"/>
  <c r="AL205" i="8"/>
  <c r="AK205" i="8"/>
  <c r="AJ205" i="8"/>
  <c r="AL204" i="8"/>
  <c r="AK204" i="8"/>
  <c r="AJ204" i="8"/>
  <c r="AL203" i="8"/>
  <c r="AK203" i="8"/>
  <c r="AJ203" i="8"/>
  <c r="AL202" i="8"/>
  <c r="AK202" i="8"/>
  <c r="AJ202" i="8"/>
  <c r="AL201" i="8"/>
  <c r="AK201" i="8"/>
  <c r="AJ201" i="8"/>
  <c r="AL200" i="8"/>
  <c r="AK200" i="8"/>
  <c r="AJ200" i="8"/>
  <c r="AL199" i="8"/>
  <c r="AK199" i="8"/>
  <c r="AJ199" i="8"/>
  <c r="AL198" i="8"/>
  <c r="AK198" i="8"/>
  <c r="AJ198" i="8"/>
  <c r="AL197" i="8"/>
  <c r="AK197" i="8"/>
  <c r="AJ197" i="8"/>
  <c r="AL196" i="8"/>
  <c r="AK196" i="8"/>
  <c r="AJ196" i="8"/>
  <c r="AL195" i="8"/>
  <c r="AK195" i="8"/>
  <c r="AJ195" i="8"/>
  <c r="AL194" i="8"/>
  <c r="AK194" i="8"/>
  <c r="AJ194" i="8"/>
  <c r="AL193" i="8"/>
  <c r="AK193" i="8"/>
  <c r="AJ193" i="8"/>
  <c r="AL192" i="8"/>
  <c r="AK192" i="8"/>
  <c r="AJ192" i="8"/>
  <c r="AL191" i="8"/>
  <c r="AK191" i="8"/>
  <c r="AJ191" i="8"/>
  <c r="AL190" i="8"/>
  <c r="AK190" i="8"/>
  <c r="AJ190" i="8"/>
  <c r="AL189" i="8"/>
  <c r="AK189" i="8"/>
  <c r="AJ189" i="8"/>
  <c r="AL188" i="8"/>
  <c r="AK188" i="8"/>
  <c r="AJ188" i="8"/>
  <c r="AL187" i="8"/>
  <c r="AK187" i="8"/>
  <c r="AJ187" i="8"/>
  <c r="AL186" i="8"/>
  <c r="AK186" i="8"/>
  <c r="AJ186" i="8"/>
  <c r="AL185" i="8"/>
  <c r="AK185" i="8"/>
  <c r="AJ185" i="8"/>
  <c r="AL184" i="8"/>
  <c r="AK184" i="8"/>
  <c r="AJ184" i="8"/>
  <c r="AL183" i="8"/>
  <c r="AK183" i="8"/>
  <c r="AJ183" i="8"/>
  <c r="AL182" i="8"/>
  <c r="AK182" i="8"/>
  <c r="AJ182" i="8"/>
  <c r="AL181" i="8"/>
  <c r="AK181" i="8"/>
  <c r="AJ181" i="8"/>
  <c r="AL180" i="8"/>
  <c r="AK180" i="8"/>
  <c r="AJ180" i="8"/>
  <c r="AL179" i="8"/>
  <c r="AK179" i="8"/>
  <c r="AJ179" i="8"/>
  <c r="AL178" i="8"/>
  <c r="AK178" i="8"/>
  <c r="AJ178" i="8"/>
  <c r="AL177" i="8"/>
  <c r="AK177" i="8"/>
  <c r="AJ177" i="8"/>
  <c r="AL176" i="8"/>
  <c r="AK176" i="8"/>
  <c r="AJ176" i="8"/>
  <c r="AL175" i="8"/>
  <c r="AK175" i="8"/>
  <c r="AJ175" i="8"/>
  <c r="AL174" i="8"/>
  <c r="AK174" i="8"/>
  <c r="AJ174" i="8"/>
  <c r="AL173" i="8"/>
  <c r="AK173" i="8"/>
  <c r="AJ173" i="8"/>
  <c r="AL172" i="8"/>
  <c r="AK172" i="8"/>
  <c r="AJ172" i="8"/>
  <c r="AL171" i="8"/>
  <c r="AK171" i="8"/>
  <c r="AJ171" i="8"/>
  <c r="AL170" i="8"/>
  <c r="AK170" i="8"/>
  <c r="AJ170" i="8"/>
  <c r="AL169" i="8"/>
  <c r="AK169" i="8"/>
  <c r="AJ169" i="8"/>
  <c r="AL168" i="8"/>
  <c r="AK168" i="8"/>
  <c r="AJ168" i="8"/>
  <c r="AL167" i="8"/>
  <c r="AK167" i="8"/>
  <c r="AJ167" i="8"/>
  <c r="AL166" i="8"/>
  <c r="AK166" i="8"/>
  <c r="AJ166" i="8"/>
  <c r="AL165" i="8"/>
  <c r="AK165" i="8"/>
  <c r="AJ165" i="8"/>
  <c r="AL164" i="8"/>
  <c r="AK164" i="8"/>
  <c r="AJ164" i="8"/>
  <c r="AL163" i="8"/>
  <c r="AK163" i="8"/>
  <c r="AJ163" i="8"/>
  <c r="AL162" i="8"/>
  <c r="AK162" i="8"/>
  <c r="AJ162" i="8"/>
  <c r="AL161" i="8"/>
  <c r="AK161" i="8"/>
  <c r="AJ161" i="8"/>
  <c r="AL160" i="8"/>
  <c r="AK160" i="8"/>
  <c r="AJ160" i="8"/>
  <c r="AL159" i="8"/>
  <c r="AK159" i="8"/>
  <c r="AJ159" i="8"/>
  <c r="AL158" i="8"/>
  <c r="AK158" i="8"/>
  <c r="AJ158" i="8"/>
  <c r="AL155" i="8"/>
  <c r="AL156" i="8" s="1"/>
  <c r="AL157" i="8" s="1"/>
  <c r="AK155" i="8"/>
  <c r="AJ155" i="8"/>
  <c r="AJ156" i="8" s="1"/>
  <c r="AJ157" i="8" s="1"/>
  <c r="AL154" i="8"/>
  <c r="AK154" i="8"/>
  <c r="AJ154" i="8"/>
  <c r="AL153" i="8"/>
  <c r="AK153" i="8"/>
  <c r="AJ153" i="8"/>
  <c r="AL152" i="8"/>
  <c r="AK152" i="8"/>
  <c r="AJ152" i="8"/>
  <c r="AL151" i="8"/>
  <c r="AK151" i="8"/>
  <c r="AJ151" i="8"/>
  <c r="AL150" i="8"/>
  <c r="AK150" i="8"/>
  <c r="AJ150" i="8"/>
  <c r="AL149" i="8"/>
  <c r="AK149" i="8"/>
  <c r="AJ149" i="8"/>
  <c r="AL148" i="8"/>
  <c r="AK148" i="8"/>
  <c r="AJ148" i="8"/>
  <c r="AL147" i="8"/>
  <c r="AK147" i="8"/>
  <c r="AJ147" i="8"/>
  <c r="AL146" i="8"/>
  <c r="AK146" i="8"/>
  <c r="AJ146" i="8"/>
  <c r="AL145" i="8"/>
  <c r="AK145" i="8"/>
  <c r="AJ145" i="8"/>
  <c r="AL144" i="8"/>
  <c r="AK144" i="8"/>
  <c r="AJ144" i="8"/>
  <c r="AL143" i="8"/>
  <c r="AK143" i="8"/>
  <c r="AJ143" i="8"/>
  <c r="AL142" i="8"/>
  <c r="AK142" i="8"/>
  <c r="AJ142" i="8"/>
  <c r="AL141" i="8"/>
  <c r="AK141" i="8"/>
  <c r="AJ141" i="8"/>
  <c r="AL140" i="8"/>
  <c r="AK140" i="8"/>
  <c r="AJ140" i="8"/>
  <c r="AL139" i="8"/>
  <c r="AK139" i="8"/>
  <c r="AJ139" i="8"/>
  <c r="AL138" i="8"/>
  <c r="AK138" i="8"/>
  <c r="AJ138" i="8"/>
  <c r="AL137" i="8"/>
  <c r="AK137" i="8"/>
  <c r="AJ137" i="8"/>
  <c r="AL136" i="8"/>
  <c r="AK136" i="8"/>
  <c r="AJ136" i="8"/>
  <c r="AL135" i="8"/>
  <c r="AK135" i="8"/>
  <c r="AJ135" i="8"/>
  <c r="AL134" i="8"/>
  <c r="AK134" i="8"/>
  <c r="AJ134" i="8"/>
  <c r="AL133" i="8"/>
  <c r="AK133" i="8"/>
  <c r="AJ133" i="8"/>
  <c r="AL132" i="8"/>
  <c r="AK132" i="8"/>
  <c r="AJ132" i="8"/>
  <c r="AL131" i="8"/>
  <c r="AK131" i="8"/>
  <c r="AJ131" i="8"/>
  <c r="AL130" i="8"/>
  <c r="AK130" i="8"/>
  <c r="AJ130" i="8"/>
  <c r="AL129" i="8"/>
  <c r="AK129" i="8"/>
  <c r="AJ129" i="8"/>
  <c r="AL128" i="8"/>
  <c r="AK128" i="8"/>
  <c r="AJ128" i="8"/>
  <c r="AL127" i="8"/>
  <c r="AK127" i="8"/>
  <c r="AJ127" i="8"/>
  <c r="AL126" i="8"/>
  <c r="AK126" i="8"/>
  <c r="AJ126" i="8"/>
  <c r="AL125" i="8"/>
  <c r="AK125" i="8"/>
  <c r="AJ125" i="8"/>
  <c r="AL124" i="8"/>
  <c r="AK124" i="8"/>
  <c r="AJ124" i="8"/>
  <c r="AL123" i="8"/>
  <c r="AK123" i="8"/>
  <c r="AJ123" i="8"/>
  <c r="AL122" i="8"/>
  <c r="AK122" i="8"/>
  <c r="AJ122" i="8"/>
  <c r="AL121" i="8"/>
  <c r="AK121" i="8"/>
  <c r="AJ121" i="8"/>
  <c r="AL120" i="8"/>
  <c r="AK120" i="8"/>
  <c r="AJ120" i="8"/>
  <c r="AL119" i="8"/>
  <c r="AK119" i="8"/>
  <c r="AJ119" i="8"/>
  <c r="AL118" i="8"/>
  <c r="AK118" i="8"/>
  <c r="AJ118" i="8"/>
  <c r="AL117" i="8"/>
  <c r="AK117" i="8"/>
  <c r="AJ117" i="8"/>
  <c r="AL116" i="8"/>
  <c r="AK116" i="8"/>
  <c r="AJ116" i="8"/>
  <c r="AL115" i="8"/>
  <c r="AK115" i="8"/>
  <c r="AJ115" i="8"/>
  <c r="AL114" i="8"/>
  <c r="AK114" i="8"/>
  <c r="AJ114" i="8"/>
  <c r="AL113" i="8"/>
  <c r="AK113" i="8"/>
  <c r="AJ113" i="8"/>
  <c r="AL112" i="8"/>
  <c r="AK112" i="8"/>
  <c r="AJ112" i="8"/>
  <c r="AL111" i="8"/>
  <c r="AK111" i="8"/>
  <c r="AJ111" i="8"/>
  <c r="AL110" i="8"/>
  <c r="AK110" i="8"/>
  <c r="AJ110" i="8"/>
  <c r="AL109" i="8"/>
  <c r="AK109" i="8"/>
  <c r="AJ109" i="8"/>
  <c r="AL108" i="8"/>
  <c r="AK108" i="8"/>
  <c r="AJ108" i="8"/>
  <c r="AL107" i="8"/>
  <c r="AK107" i="8"/>
  <c r="AJ107" i="8"/>
  <c r="AL106" i="8"/>
  <c r="AK106" i="8"/>
  <c r="AJ106" i="8"/>
  <c r="AL105" i="8"/>
  <c r="AK105" i="8"/>
  <c r="AJ105" i="8"/>
  <c r="AL104" i="8"/>
  <c r="AK104" i="8"/>
  <c r="AJ104" i="8"/>
  <c r="AL103" i="8"/>
  <c r="AK103" i="8"/>
  <c r="AJ103" i="8"/>
  <c r="AL102" i="8"/>
  <c r="AK102" i="8"/>
  <c r="AJ102" i="8"/>
  <c r="AL101" i="8"/>
  <c r="AK101" i="8"/>
  <c r="AJ101" i="8"/>
  <c r="AL100" i="8"/>
  <c r="AK100" i="8"/>
  <c r="AJ100" i="8"/>
  <c r="AL99" i="8"/>
  <c r="AK99" i="8"/>
  <c r="AL98" i="8"/>
  <c r="AK98" i="8"/>
  <c r="AL97" i="8"/>
  <c r="AK97" i="8"/>
  <c r="AL96" i="8"/>
  <c r="AK96" i="8"/>
  <c r="AL95" i="8"/>
  <c r="AK95" i="8"/>
  <c r="AL94" i="8"/>
  <c r="AK94" i="8"/>
  <c r="AL93" i="8"/>
  <c r="AK93" i="8"/>
  <c r="AL92" i="8"/>
  <c r="AK92" i="8"/>
  <c r="AL91" i="8"/>
  <c r="AK91" i="8"/>
  <c r="AL90" i="8"/>
  <c r="AK90" i="8"/>
  <c r="AL89" i="8"/>
  <c r="AK89" i="8"/>
  <c r="AL88" i="8"/>
  <c r="AK88" i="8"/>
  <c r="AL87" i="8"/>
  <c r="AK87" i="8"/>
  <c r="AL86" i="8"/>
  <c r="AK86" i="8"/>
  <c r="AL85" i="8"/>
  <c r="AK85" i="8"/>
  <c r="AL84" i="8"/>
  <c r="AK84" i="8"/>
  <c r="AL83" i="8"/>
  <c r="AK83" i="8"/>
  <c r="AL82" i="8"/>
  <c r="AK82" i="8"/>
  <c r="AL81" i="8"/>
  <c r="AK81" i="8"/>
  <c r="AL80" i="8"/>
  <c r="AK80" i="8"/>
  <c r="AL79" i="8"/>
  <c r="AK79" i="8"/>
  <c r="AL78" i="8"/>
  <c r="AK78" i="8"/>
  <c r="AL77" i="8"/>
  <c r="AK77" i="8"/>
  <c r="AL76" i="8"/>
  <c r="AK76" i="8"/>
  <c r="AL75" i="8"/>
  <c r="AK75" i="8"/>
  <c r="AL74" i="8"/>
  <c r="AK74" i="8"/>
  <c r="AL73" i="8"/>
  <c r="AK73" i="8"/>
  <c r="AL72" i="8"/>
  <c r="AK72" i="8"/>
  <c r="AL71" i="8"/>
  <c r="AK71" i="8"/>
  <c r="AL70" i="8"/>
  <c r="AK70" i="8"/>
  <c r="AL69" i="8"/>
  <c r="AK69" i="8"/>
  <c r="AL68" i="8"/>
  <c r="AK68" i="8"/>
  <c r="AL67" i="8"/>
  <c r="AK67" i="8"/>
  <c r="AL66" i="8"/>
  <c r="AK66" i="8"/>
  <c r="AL65" i="8"/>
  <c r="AK65" i="8"/>
  <c r="AL64" i="8"/>
  <c r="AK64" i="8"/>
  <c r="AL63" i="8"/>
  <c r="AK63" i="8"/>
  <c r="AL62" i="8"/>
  <c r="AK62" i="8"/>
  <c r="AL61" i="8"/>
  <c r="AK61" i="8"/>
  <c r="AL60" i="8"/>
  <c r="AK60" i="8"/>
  <c r="AL59" i="8"/>
  <c r="AK59" i="8"/>
  <c r="AL58" i="8"/>
  <c r="AK58" i="8"/>
  <c r="AL57" i="8"/>
  <c r="AK57" i="8"/>
  <c r="AL56" i="8"/>
  <c r="AK56" i="8"/>
  <c r="AL55" i="8"/>
  <c r="AK55" i="8"/>
  <c r="AL54" i="8"/>
  <c r="AK54" i="8"/>
  <c r="AL53" i="8"/>
  <c r="AK53" i="8"/>
  <c r="AJ53" i="8"/>
  <c r="AL52" i="8"/>
  <c r="AK52" i="8"/>
  <c r="AL51" i="8"/>
  <c r="AK51" i="8"/>
  <c r="AL50" i="8"/>
  <c r="AK50" i="8"/>
  <c r="AL49" i="8"/>
  <c r="AK49" i="8"/>
  <c r="AL48" i="8"/>
  <c r="AK48" i="8"/>
  <c r="AL47" i="8"/>
  <c r="AK47" i="8"/>
  <c r="AL46" i="8"/>
  <c r="AK46" i="8"/>
  <c r="AL45" i="8"/>
  <c r="AK45" i="8"/>
  <c r="AL44" i="8"/>
  <c r="AK44" i="8"/>
  <c r="AL43" i="8"/>
  <c r="AK43" i="8"/>
  <c r="AL42" i="8"/>
  <c r="AK42" i="8"/>
  <c r="AL41" i="8"/>
  <c r="AK41" i="8"/>
  <c r="AL40" i="8"/>
  <c r="AK40" i="8"/>
  <c r="AL39" i="8"/>
  <c r="AK39" i="8"/>
  <c r="AL38" i="8"/>
  <c r="AK38" i="8"/>
  <c r="AL37" i="8"/>
  <c r="AK37" i="8"/>
  <c r="AL36" i="8"/>
  <c r="AK36" i="8"/>
  <c r="AL35" i="8"/>
  <c r="AK35" i="8"/>
  <c r="AJ35" i="8"/>
  <c r="AL34" i="8"/>
  <c r="AK34" i="8"/>
  <c r="AJ34" i="8"/>
  <c r="AL33" i="8"/>
  <c r="AK33" i="8"/>
  <c r="AJ33" i="8"/>
  <c r="AL32" i="8"/>
  <c r="AK32" i="8"/>
  <c r="AJ32" i="8"/>
  <c r="AL31" i="8"/>
  <c r="AK31" i="8"/>
  <c r="AJ31" i="8"/>
  <c r="AL30" i="8"/>
  <c r="AK30" i="8"/>
  <c r="AJ30" i="8"/>
  <c r="AL29" i="8"/>
  <c r="AK29" i="8"/>
  <c r="AJ29" i="8"/>
  <c r="AL28" i="8"/>
  <c r="AK28" i="8"/>
  <c r="AJ28" i="8"/>
  <c r="AL27" i="8"/>
  <c r="AK27" i="8"/>
  <c r="AJ27" i="8"/>
  <c r="AL26" i="8"/>
  <c r="AK26" i="8"/>
  <c r="AJ26" i="8"/>
  <c r="AL25" i="8"/>
  <c r="AK25" i="8"/>
  <c r="AJ25" i="8"/>
  <c r="AL24" i="8"/>
  <c r="AK24" i="8"/>
  <c r="AJ24" i="8"/>
  <c r="AL23" i="8"/>
  <c r="AK23" i="8"/>
  <c r="AJ23" i="8"/>
  <c r="AL22" i="8"/>
  <c r="AK22" i="8"/>
  <c r="AJ22" i="8"/>
  <c r="AL21" i="8"/>
  <c r="AK21" i="8"/>
  <c r="AJ21" i="8"/>
  <c r="AL20" i="8"/>
  <c r="AK20" i="8"/>
  <c r="AJ20" i="8"/>
  <c r="AL19" i="8"/>
  <c r="AK19" i="8"/>
  <c r="AJ19" i="8"/>
  <c r="AL18" i="8"/>
  <c r="AK18" i="8"/>
  <c r="AJ18" i="8"/>
  <c r="AL17" i="8"/>
  <c r="AK17" i="8"/>
  <c r="AJ17" i="8"/>
  <c r="AL16" i="8"/>
  <c r="AK16" i="8"/>
  <c r="AJ16" i="8"/>
  <c r="AL15" i="8"/>
  <c r="AK15" i="8"/>
  <c r="AJ15" i="8"/>
  <c r="AL14" i="8"/>
  <c r="AK14" i="8"/>
  <c r="AJ14" i="8"/>
  <c r="AL13" i="8"/>
  <c r="AK13" i="8"/>
  <c r="AJ13" i="8"/>
  <c r="AL12" i="8"/>
  <c r="AK12" i="8"/>
  <c r="AJ12" i="8"/>
  <c r="AL11" i="8"/>
  <c r="AK11" i="8"/>
  <c r="AJ11" i="8"/>
  <c r="AL10" i="8"/>
  <c r="AK10" i="8"/>
  <c r="AJ10" i="8"/>
  <c r="AL9" i="8"/>
  <c r="AK9" i="8"/>
  <c r="AJ9" i="8"/>
  <c r="AL8" i="8"/>
  <c r="AK8" i="8"/>
  <c r="AJ8" i="8"/>
  <c r="AL7" i="8"/>
  <c r="AK7" i="8"/>
  <c r="AJ7" i="8"/>
  <c r="AL6" i="8"/>
  <c r="AK6" i="8"/>
  <c r="AJ6" i="8"/>
  <c r="AL5" i="8"/>
  <c r="AK5" i="8"/>
  <c r="AJ5" i="8"/>
  <c r="AL4" i="8"/>
  <c r="AK4" i="8"/>
  <c r="AJ4" i="8"/>
  <c r="AL3" i="8"/>
  <c r="AK3" i="8"/>
  <c r="AJ3" i="8"/>
  <c r="AL2" i="8"/>
  <c r="AK2" i="8"/>
  <c r="AJ2" i="8"/>
  <c r="N230" i="9"/>
  <c r="M230" i="9"/>
  <c r="L230" i="9"/>
  <c r="N229" i="9"/>
  <c r="M229" i="9"/>
  <c r="L229" i="9"/>
  <c r="N228" i="9"/>
  <c r="M228" i="9"/>
  <c r="L228" i="9"/>
  <c r="N227" i="9"/>
  <c r="M227" i="9"/>
  <c r="L227" i="9"/>
  <c r="N226" i="9"/>
  <c r="M226" i="9"/>
  <c r="L226" i="9"/>
  <c r="N225" i="9"/>
  <c r="M225" i="9"/>
  <c r="L225" i="9"/>
  <c r="N224" i="9"/>
  <c r="M224" i="9"/>
  <c r="L224" i="9"/>
  <c r="N223" i="9"/>
  <c r="M223" i="9"/>
  <c r="L223" i="9"/>
  <c r="N222" i="9"/>
  <c r="M222" i="9"/>
  <c r="L222" i="9"/>
  <c r="N221" i="9"/>
  <c r="M221" i="9"/>
  <c r="L221" i="9"/>
  <c r="N220" i="9"/>
  <c r="M220" i="9"/>
  <c r="L220" i="9"/>
  <c r="N219" i="9"/>
  <c r="M219" i="9"/>
  <c r="L219" i="9"/>
  <c r="N218" i="9"/>
  <c r="M218" i="9"/>
  <c r="L218" i="9"/>
  <c r="N217" i="9"/>
  <c r="M217" i="9"/>
  <c r="L217" i="9"/>
  <c r="N216" i="9"/>
  <c r="M216" i="9"/>
  <c r="L216" i="9"/>
  <c r="N215" i="9"/>
  <c r="M215" i="9"/>
  <c r="L215" i="9"/>
  <c r="N214" i="9"/>
  <c r="M214" i="9"/>
  <c r="L214" i="9"/>
  <c r="N213" i="9"/>
  <c r="M213" i="9"/>
  <c r="L213" i="9"/>
  <c r="N212" i="9"/>
  <c r="M212" i="9"/>
  <c r="L212" i="9"/>
  <c r="N211" i="9"/>
  <c r="M211" i="9"/>
  <c r="L211" i="9"/>
  <c r="N210" i="9"/>
  <c r="M210" i="9"/>
  <c r="L210" i="9"/>
  <c r="N209" i="9"/>
  <c r="M209" i="9"/>
  <c r="L209" i="9"/>
  <c r="N208" i="9"/>
  <c r="M208" i="9"/>
  <c r="L208" i="9"/>
  <c r="N207" i="9"/>
  <c r="M207" i="9"/>
  <c r="L207" i="9"/>
  <c r="N206" i="9"/>
  <c r="M206" i="9"/>
  <c r="L206" i="9"/>
  <c r="N205" i="9"/>
  <c r="M205" i="9"/>
  <c r="L205" i="9"/>
  <c r="N204" i="9"/>
  <c r="M204" i="9"/>
  <c r="L204" i="9"/>
  <c r="N203" i="9"/>
  <c r="M203" i="9"/>
  <c r="L203" i="9"/>
  <c r="N202" i="9"/>
  <c r="M202" i="9"/>
  <c r="L202" i="9"/>
  <c r="N201" i="9"/>
  <c r="M201" i="9"/>
  <c r="L201" i="9"/>
  <c r="N200" i="9"/>
  <c r="M200" i="9"/>
  <c r="L200" i="9"/>
  <c r="N199" i="9"/>
  <c r="M199" i="9"/>
  <c r="L199" i="9"/>
  <c r="N198" i="9"/>
  <c r="M198" i="9"/>
  <c r="L198" i="9"/>
  <c r="N197" i="9"/>
  <c r="M197" i="9"/>
  <c r="L197" i="9"/>
  <c r="N196" i="9"/>
  <c r="M196" i="9"/>
  <c r="L196" i="9"/>
  <c r="N195" i="9"/>
  <c r="M195" i="9"/>
  <c r="L195" i="9"/>
  <c r="N194" i="9"/>
  <c r="M194" i="9"/>
  <c r="L194" i="9"/>
  <c r="N193" i="9"/>
  <c r="M193" i="9"/>
  <c r="L193" i="9"/>
  <c r="N192" i="9"/>
  <c r="M192" i="9"/>
  <c r="L192" i="9"/>
  <c r="N191" i="9"/>
  <c r="M191" i="9"/>
  <c r="L191" i="9"/>
  <c r="N190" i="9"/>
  <c r="M190" i="9"/>
  <c r="L190" i="9"/>
  <c r="N189" i="9"/>
  <c r="M189" i="9"/>
  <c r="L189" i="9"/>
  <c r="N188" i="9"/>
  <c r="M188" i="9"/>
  <c r="L188" i="9"/>
  <c r="N187" i="9"/>
  <c r="M187" i="9"/>
  <c r="L187" i="9"/>
  <c r="N186" i="9"/>
  <c r="M186" i="9"/>
  <c r="L186" i="9"/>
  <c r="N185" i="9"/>
  <c r="M185" i="9"/>
  <c r="L185" i="9"/>
  <c r="N184" i="9"/>
  <c r="M184" i="9"/>
  <c r="L184" i="9"/>
  <c r="N183" i="9"/>
  <c r="M183" i="9"/>
  <c r="L183" i="9"/>
  <c r="N182" i="9"/>
  <c r="M182" i="9"/>
  <c r="L182" i="9"/>
  <c r="N181" i="9"/>
  <c r="M181" i="9"/>
  <c r="L181" i="9"/>
  <c r="N180" i="9"/>
  <c r="M180" i="9"/>
  <c r="L180" i="9"/>
  <c r="N179" i="9"/>
  <c r="M179" i="9"/>
  <c r="L179" i="9"/>
  <c r="N178" i="9"/>
  <c r="M178" i="9"/>
  <c r="L178" i="9"/>
  <c r="N177" i="9"/>
  <c r="M177" i="9"/>
  <c r="L177" i="9"/>
  <c r="N176" i="9"/>
  <c r="M176" i="9"/>
  <c r="L176" i="9"/>
  <c r="N175" i="9"/>
  <c r="M175" i="9"/>
  <c r="L175" i="9"/>
  <c r="N174" i="9"/>
  <c r="M174" i="9"/>
  <c r="L174" i="9"/>
  <c r="N173" i="9"/>
  <c r="M173" i="9"/>
  <c r="L173" i="9"/>
  <c r="N172" i="9"/>
  <c r="M172" i="9"/>
  <c r="L172" i="9"/>
  <c r="N171" i="9"/>
  <c r="M171" i="9"/>
  <c r="L171" i="9"/>
  <c r="N170" i="9"/>
  <c r="M170" i="9"/>
  <c r="L170" i="9"/>
  <c r="N169" i="9"/>
  <c r="M169" i="9"/>
  <c r="L169" i="9"/>
  <c r="N168" i="9"/>
  <c r="M168" i="9"/>
  <c r="L168" i="9"/>
  <c r="N167" i="9"/>
  <c r="M167" i="9"/>
  <c r="L167" i="9"/>
  <c r="N166" i="9"/>
  <c r="M166" i="9"/>
  <c r="L166" i="9"/>
  <c r="N165" i="9"/>
  <c r="M165" i="9"/>
  <c r="L165" i="9"/>
  <c r="N164" i="9"/>
  <c r="M164" i="9"/>
  <c r="L164" i="9"/>
  <c r="N163" i="9"/>
  <c r="M163" i="9"/>
  <c r="L163" i="9"/>
  <c r="N162" i="9"/>
  <c r="M162" i="9"/>
  <c r="L162" i="9"/>
  <c r="N161" i="9"/>
  <c r="M161" i="9"/>
  <c r="L161" i="9"/>
  <c r="N160" i="9"/>
  <c r="M160" i="9"/>
  <c r="L160" i="9"/>
  <c r="N159" i="9"/>
  <c r="M159" i="9"/>
  <c r="L159" i="9"/>
  <c r="N158" i="9"/>
  <c r="M158" i="9"/>
  <c r="L158" i="9"/>
  <c r="N157" i="9"/>
  <c r="M157" i="9"/>
  <c r="L157" i="9"/>
  <c r="N156" i="9"/>
  <c r="M156" i="9"/>
  <c r="L156" i="9"/>
  <c r="N155" i="9"/>
  <c r="M155" i="9"/>
  <c r="L155" i="9"/>
  <c r="N154" i="9"/>
  <c r="M154" i="9"/>
  <c r="L154" i="9"/>
  <c r="N153" i="9"/>
  <c r="M153" i="9"/>
  <c r="L153" i="9"/>
  <c r="N152" i="9"/>
  <c r="M152" i="9"/>
  <c r="L152" i="9"/>
  <c r="N151" i="9"/>
  <c r="M151" i="9"/>
  <c r="L151" i="9"/>
  <c r="N150" i="9"/>
  <c r="M150" i="9"/>
  <c r="L150" i="9"/>
  <c r="N149" i="9"/>
  <c r="M149" i="9"/>
  <c r="L149" i="9"/>
  <c r="N148" i="9"/>
  <c r="M148" i="9"/>
  <c r="L148" i="9"/>
  <c r="N147" i="9"/>
  <c r="M147" i="9"/>
  <c r="L147" i="9"/>
  <c r="N146" i="9"/>
  <c r="M146" i="9"/>
  <c r="L146" i="9"/>
  <c r="N145" i="9"/>
  <c r="M145" i="9"/>
  <c r="L145" i="9"/>
  <c r="N144" i="9"/>
  <c r="M144" i="9"/>
  <c r="L144" i="9"/>
  <c r="N143" i="9"/>
  <c r="M143" i="9"/>
  <c r="L143" i="9"/>
  <c r="N142" i="9"/>
  <c r="M142" i="9"/>
  <c r="L142" i="9"/>
  <c r="N141" i="9"/>
  <c r="M141" i="9"/>
  <c r="L141" i="9"/>
  <c r="N140" i="9"/>
  <c r="M140" i="9"/>
  <c r="L140" i="9"/>
  <c r="N139" i="9"/>
  <c r="M139" i="9"/>
  <c r="L139" i="9"/>
  <c r="N138" i="9"/>
  <c r="M138" i="9"/>
  <c r="L138" i="9"/>
  <c r="N137" i="9"/>
  <c r="M137" i="9"/>
  <c r="L137" i="9"/>
  <c r="N136" i="9"/>
  <c r="M136" i="9"/>
  <c r="L136" i="9"/>
  <c r="N135" i="9"/>
  <c r="M135" i="9"/>
  <c r="L135" i="9"/>
  <c r="N134" i="9"/>
  <c r="M134" i="9"/>
  <c r="L134" i="9"/>
  <c r="N133" i="9"/>
  <c r="M133" i="9"/>
  <c r="L133" i="9"/>
  <c r="N132" i="9"/>
  <c r="M132" i="9"/>
  <c r="L132" i="9"/>
  <c r="N131" i="9"/>
  <c r="M131" i="9"/>
  <c r="L131" i="9"/>
  <c r="N130" i="9"/>
  <c r="M130" i="9"/>
  <c r="L130" i="9"/>
  <c r="N129" i="9"/>
  <c r="M129" i="9"/>
  <c r="L129" i="9"/>
  <c r="N128" i="9"/>
  <c r="M128" i="9"/>
  <c r="L128" i="9"/>
  <c r="N127" i="9"/>
  <c r="M127" i="9"/>
  <c r="L127" i="9"/>
  <c r="N126" i="9"/>
  <c r="M126" i="9"/>
  <c r="L126" i="9"/>
  <c r="N125" i="9"/>
  <c r="M125" i="9"/>
  <c r="L125" i="9"/>
  <c r="N124" i="9"/>
  <c r="M124" i="9"/>
  <c r="L124" i="9"/>
  <c r="N123" i="9"/>
  <c r="M123" i="9"/>
  <c r="L123" i="9"/>
  <c r="N122" i="9"/>
  <c r="M122" i="9"/>
  <c r="L122" i="9"/>
  <c r="N121" i="9"/>
  <c r="M121" i="9"/>
  <c r="L121" i="9"/>
  <c r="N120" i="9"/>
  <c r="M120" i="9"/>
  <c r="L120" i="9"/>
  <c r="N119" i="9"/>
  <c r="M119" i="9"/>
  <c r="L119" i="9"/>
  <c r="N118" i="9"/>
  <c r="M118" i="9"/>
  <c r="L118" i="9"/>
  <c r="N117" i="9"/>
  <c r="M117" i="9"/>
  <c r="L117" i="9"/>
  <c r="N116" i="9"/>
  <c r="M116" i="9"/>
  <c r="L116" i="9"/>
  <c r="N115" i="9"/>
  <c r="M115" i="9"/>
  <c r="L115" i="9"/>
  <c r="N114" i="9"/>
  <c r="M114" i="9"/>
  <c r="L114" i="9"/>
  <c r="N113" i="9"/>
  <c r="M113" i="9"/>
  <c r="L113" i="9"/>
  <c r="N112" i="9"/>
  <c r="M112" i="9"/>
  <c r="L112" i="9"/>
  <c r="N111" i="9"/>
  <c r="M111" i="9"/>
  <c r="L111" i="9"/>
  <c r="N110" i="9"/>
  <c r="M110" i="9"/>
  <c r="L110" i="9"/>
  <c r="N109" i="9"/>
  <c r="M109" i="9"/>
  <c r="L109" i="9"/>
  <c r="N108" i="9"/>
  <c r="M108" i="9"/>
  <c r="L108" i="9"/>
  <c r="N107" i="9"/>
  <c r="M107" i="9"/>
  <c r="L107" i="9"/>
  <c r="N106" i="9"/>
  <c r="M106" i="9"/>
  <c r="L106" i="9"/>
  <c r="N105" i="9"/>
  <c r="M105" i="9"/>
  <c r="L105" i="9"/>
  <c r="N104" i="9"/>
  <c r="M104" i="9"/>
  <c r="L104" i="9"/>
  <c r="N103" i="9"/>
  <c r="M103" i="9"/>
  <c r="L103" i="9"/>
  <c r="N102" i="9"/>
  <c r="M102" i="9"/>
  <c r="L102" i="9"/>
  <c r="N101" i="9"/>
  <c r="M101" i="9"/>
  <c r="L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L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L36" i="9"/>
  <c r="N35" i="9"/>
  <c r="M35" i="9"/>
  <c r="L35" i="9"/>
  <c r="N34" i="9"/>
  <c r="M34" i="9"/>
  <c r="L34" i="9"/>
  <c r="N33" i="9"/>
  <c r="M33" i="9"/>
  <c r="L33" i="9"/>
  <c r="N32" i="9"/>
  <c r="M32" i="9"/>
  <c r="L32" i="9"/>
  <c r="N31" i="9"/>
  <c r="M31" i="9"/>
  <c r="L31" i="9"/>
  <c r="N30" i="9"/>
  <c r="M30" i="9"/>
  <c r="L30" i="9"/>
  <c r="N29" i="9"/>
  <c r="M29" i="9"/>
  <c r="L29" i="9"/>
  <c r="N28" i="9"/>
  <c r="M28" i="9"/>
  <c r="L28" i="9"/>
  <c r="N27" i="9"/>
  <c r="M27" i="9"/>
  <c r="L27" i="9"/>
  <c r="N26" i="9"/>
  <c r="M26" i="9"/>
  <c r="L26" i="9"/>
  <c r="N25" i="9"/>
  <c r="M25" i="9"/>
  <c r="L25" i="9"/>
  <c r="N24" i="9"/>
  <c r="M24" i="9"/>
  <c r="L24" i="9"/>
  <c r="N23" i="9"/>
  <c r="M23" i="9"/>
  <c r="L23" i="9"/>
  <c r="N22" i="9"/>
  <c r="M22" i="9"/>
  <c r="L22" i="9"/>
  <c r="N21" i="9"/>
  <c r="M21" i="9"/>
  <c r="L21" i="9"/>
  <c r="N20" i="9"/>
  <c r="M20" i="9"/>
  <c r="L20" i="9"/>
  <c r="N19" i="9"/>
  <c r="M19" i="9"/>
  <c r="L19" i="9"/>
  <c r="N18" i="9"/>
  <c r="M18" i="9"/>
  <c r="L18" i="9"/>
  <c r="N17" i="9"/>
  <c r="M17" i="9"/>
  <c r="L17" i="9"/>
  <c r="N16" i="9"/>
  <c r="M16" i="9"/>
  <c r="L16" i="9"/>
  <c r="N15" i="9"/>
  <c r="M15" i="9"/>
  <c r="L15" i="9"/>
  <c r="N14" i="9"/>
  <c r="M14" i="9"/>
  <c r="L14" i="9"/>
  <c r="N13" i="9"/>
  <c r="M13" i="9"/>
  <c r="L13" i="9"/>
  <c r="N12" i="9"/>
  <c r="M12" i="9"/>
  <c r="L12" i="9"/>
  <c r="N11" i="9"/>
  <c r="M11" i="9"/>
  <c r="L11" i="9"/>
  <c r="N10" i="9"/>
  <c r="M10" i="9"/>
  <c r="L10" i="9"/>
  <c r="N9" i="9"/>
  <c r="M9" i="9"/>
  <c r="L9" i="9"/>
  <c r="N8" i="9"/>
  <c r="M8" i="9"/>
  <c r="L8" i="9"/>
  <c r="N7" i="9"/>
  <c r="M7" i="9"/>
  <c r="L7" i="9"/>
  <c r="N6" i="9"/>
  <c r="M6" i="9"/>
  <c r="L6" i="9"/>
  <c r="N5" i="9"/>
  <c r="M5" i="9"/>
  <c r="L5" i="9"/>
  <c r="N4" i="9"/>
  <c r="M4" i="9"/>
  <c r="L4" i="9"/>
  <c r="N3" i="9"/>
  <c r="M3" i="9"/>
  <c r="L3" i="9"/>
  <c r="N2" i="9"/>
  <c r="M2" i="9"/>
  <c r="L2" i="9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Q246" i="1"/>
  <c r="P246" i="1"/>
  <c r="N246" i="1"/>
  <c r="M246" i="1"/>
  <c r="L246" i="1"/>
  <c r="K246" i="1"/>
  <c r="J246" i="1"/>
  <c r="I246" i="1"/>
  <c r="W246" i="1" s="1"/>
  <c r="Q245" i="1"/>
  <c r="P245" i="1"/>
  <c r="N245" i="1"/>
  <c r="M245" i="1"/>
  <c r="L245" i="1"/>
  <c r="K245" i="1"/>
  <c r="J245" i="1"/>
  <c r="I245" i="1"/>
  <c r="Q244" i="1"/>
  <c r="P244" i="1"/>
  <c r="N244" i="1"/>
  <c r="M244" i="1"/>
  <c r="L244" i="1"/>
  <c r="K244" i="1"/>
  <c r="J244" i="1"/>
  <c r="I244" i="1"/>
  <c r="W244" i="1" s="1"/>
  <c r="Q243" i="1"/>
  <c r="P243" i="1"/>
  <c r="N243" i="1"/>
  <c r="M243" i="1"/>
  <c r="L243" i="1"/>
  <c r="K243" i="1"/>
  <c r="J243" i="1"/>
  <c r="I243" i="1"/>
  <c r="Q242" i="1"/>
  <c r="P242" i="1"/>
  <c r="N242" i="1"/>
  <c r="M242" i="1"/>
  <c r="L242" i="1"/>
  <c r="K242" i="1"/>
  <c r="J242" i="1"/>
  <c r="I242" i="1"/>
  <c r="Q241" i="1"/>
  <c r="P241" i="1"/>
  <c r="N241" i="1"/>
  <c r="M241" i="1"/>
  <c r="L241" i="1"/>
  <c r="K241" i="1"/>
  <c r="J241" i="1"/>
  <c r="I241" i="1"/>
  <c r="Q240" i="1"/>
  <c r="P240" i="1"/>
  <c r="N240" i="1"/>
  <c r="M240" i="1"/>
  <c r="L240" i="1"/>
  <c r="K240" i="1"/>
  <c r="J240" i="1"/>
  <c r="I240" i="1"/>
  <c r="Q239" i="1"/>
  <c r="P239" i="1"/>
  <c r="N239" i="1"/>
  <c r="M239" i="1"/>
  <c r="L239" i="1"/>
  <c r="K239" i="1"/>
  <c r="J239" i="1"/>
  <c r="I239" i="1"/>
  <c r="W239" i="1" s="1"/>
  <c r="Q238" i="1"/>
  <c r="P238" i="1"/>
  <c r="N238" i="1"/>
  <c r="M238" i="1"/>
  <c r="L238" i="1"/>
  <c r="K238" i="1"/>
  <c r="J238" i="1"/>
  <c r="I238" i="1"/>
  <c r="Q237" i="1"/>
  <c r="P237" i="1"/>
  <c r="N237" i="1"/>
  <c r="M237" i="1"/>
  <c r="L237" i="1"/>
  <c r="K237" i="1"/>
  <c r="J237" i="1"/>
  <c r="I237" i="1"/>
  <c r="Q236" i="1"/>
  <c r="P236" i="1"/>
  <c r="N236" i="1"/>
  <c r="M236" i="1"/>
  <c r="L236" i="1"/>
  <c r="K236" i="1"/>
  <c r="J236" i="1"/>
  <c r="I236" i="1"/>
  <c r="Q235" i="1"/>
  <c r="P235" i="1"/>
  <c r="N235" i="1"/>
  <c r="M235" i="1"/>
  <c r="L235" i="1"/>
  <c r="K235" i="1"/>
  <c r="J235" i="1"/>
  <c r="I235" i="1"/>
  <c r="W235" i="1" s="1"/>
  <c r="Q234" i="1"/>
  <c r="P234" i="1"/>
  <c r="N234" i="1"/>
  <c r="M234" i="1"/>
  <c r="L234" i="1"/>
  <c r="K234" i="1"/>
  <c r="J234" i="1"/>
  <c r="I234" i="1"/>
  <c r="Q233" i="1"/>
  <c r="P233" i="1"/>
  <c r="N233" i="1"/>
  <c r="M233" i="1"/>
  <c r="L233" i="1"/>
  <c r="K233" i="1"/>
  <c r="J233" i="1"/>
  <c r="I233" i="1"/>
  <c r="Q232" i="1"/>
  <c r="P232" i="1"/>
  <c r="N232" i="1"/>
  <c r="M232" i="1"/>
  <c r="L232" i="1"/>
  <c r="K232" i="1"/>
  <c r="J232" i="1"/>
  <c r="I232" i="1"/>
  <c r="Q231" i="1"/>
  <c r="P231" i="1"/>
  <c r="N231" i="1"/>
  <c r="M231" i="1"/>
  <c r="L231" i="1"/>
  <c r="K231" i="1"/>
  <c r="J231" i="1"/>
  <c r="I231" i="1"/>
  <c r="Q230" i="1"/>
  <c r="P230" i="1"/>
  <c r="N230" i="1"/>
  <c r="G230" i="9" s="1"/>
  <c r="M230" i="1"/>
  <c r="L230" i="1"/>
  <c r="K230" i="1"/>
  <c r="J230" i="1"/>
  <c r="I230" i="1"/>
  <c r="Q229" i="1"/>
  <c r="P229" i="1"/>
  <c r="N229" i="1"/>
  <c r="M229" i="1"/>
  <c r="L229" i="1"/>
  <c r="K229" i="1"/>
  <c r="J229" i="1"/>
  <c r="I229" i="1"/>
  <c r="Q228" i="1"/>
  <c r="P228" i="1"/>
  <c r="N228" i="1"/>
  <c r="M228" i="1"/>
  <c r="L228" i="1"/>
  <c r="K228" i="1"/>
  <c r="J228" i="1"/>
  <c r="I228" i="1"/>
  <c r="Q227" i="1"/>
  <c r="P227" i="1"/>
  <c r="N227" i="1"/>
  <c r="M227" i="1"/>
  <c r="L227" i="1"/>
  <c r="K227" i="1"/>
  <c r="J227" i="1"/>
  <c r="I227" i="1"/>
  <c r="Q226" i="1"/>
  <c r="P226" i="1"/>
  <c r="N226" i="1"/>
  <c r="M226" i="1"/>
  <c r="L226" i="1"/>
  <c r="K226" i="1"/>
  <c r="J226" i="1"/>
  <c r="I226" i="1"/>
  <c r="Q225" i="1"/>
  <c r="P225" i="1"/>
  <c r="N225" i="1"/>
  <c r="M225" i="1"/>
  <c r="L225" i="1"/>
  <c r="K225" i="1"/>
  <c r="J225" i="1"/>
  <c r="I225" i="1"/>
  <c r="Q224" i="1"/>
  <c r="P224" i="1"/>
  <c r="N224" i="1"/>
  <c r="M224" i="1"/>
  <c r="L224" i="1"/>
  <c r="K224" i="1"/>
  <c r="J224" i="1"/>
  <c r="I224" i="1"/>
  <c r="Q223" i="1"/>
  <c r="P223" i="1"/>
  <c r="N223" i="1"/>
  <c r="M223" i="1"/>
  <c r="L223" i="1"/>
  <c r="K223" i="1"/>
  <c r="J223" i="1"/>
  <c r="I223" i="1"/>
  <c r="Q222" i="1"/>
  <c r="P222" i="1"/>
  <c r="N222" i="1"/>
  <c r="M222" i="1"/>
  <c r="L222" i="1"/>
  <c r="K222" i="1"/>
  <c r="J222" i="1"/>
  <c r="I222" i="1"/>
  <c r="W222" i="1" s="1"/>
  <c r="Q221" i="1"/>
  <c r="P221" i="1"/>
  <c r="N221" i="1"/>
  <c r="M221" i="1"/>
  <c r="L221" i="1"/>
  <c r="K221" i="1"/>
  <c r="J221" i="1"/>
  <c r="I221" i="1"/>
  <c r="Q220" i="1"/>
  <c r="P220" i="1"/>
  <c r="N220" i="1"/>
  <c r="M220" i="1"/>
  <c r="L220" i="1"/>
  <c r="K220" i="1"/>
  <c r="J220" i="1"/>
  <c r="I220" i="1"/>
  <c r="Q219" i="1"/>
  <c r="P219" i="1"/>
  <c r="N219" i="1"/>
  <c r="M219" i="1"/>
  <c r="L219" i="1"/>
  <c r="K219" i="1"/>
  <c r="J219" i="1"/>
  <c r="I219" i="1"/>
  <c r="Q218" i="1"/>
  <c r="P218" i="1"/>
  <c r="N218" i="1"/>
  <c r="M218" i="1"/>
  <c r="L218" i="1"/>
  <c r="K218" i="1"/>
  <c r="J218" i="1"/>
  <c r="I218" i="1"/>
  <c r="Q217" i="1"/>
  <c r="P217" i="1"/>
  <c r="N217" i="1"/>
  <c r="M217" i="1"/>
  <c r="L217" i="1"/>
  <c r="K217" i="1"/>
  <c r="J217" i="1"/>
  <c r="I217" i="1"/>
  <c r="Q216" i="1"/>
  <c r="P216" i="1"/>
  <c r="N216" i="1"/>
  <c r="M216" i="1"/>
  <c r="L216" i="1"/>
  <c r="K216" i="1"/>
  <c r="J216" i="1"/>
  <c r="I216" i="1"/>
  <c r="Q215" i="1"/>
  <c r="P215" i="1"/>
  <c r="N215" i="1"/>
  <c r="M215" i="1"/>
  <c r="L215" i="1"/>
  <c r="K215" i="1"/>
  <c r="J215" i="1"/>
  <c r="I215" i="1"/>
  <c r="Q214" i="1"/>
  <c r="P214" i="1"/>
  <c r="N214" i="1"/>
  <c r="M214" i="1"/>
  <c r="L214" i="1"/>
  <c r="K214" i="1"/>
  <c r="J214" i="1"/>
  <c r="I214" i="1"/>
  <c r="Q213" i="1"/>
  <c r="P213" i="1"/>
  <c r="N213" i="1"/>
  <c r="M213" i="1"/>
  <c r="L213" i="1"/>
  <c r="K213" i="1"/>
  <c r="J213" i="1"/>
  <c r="I213" i="1"/>
  <c r="Q212" i="1"/>
  <c r="P212" i="1"/>
  <c r="N212" i="1"/>
  <c r="M212" i="1"/>
  <c r="L212" i="1"/>
  <c r="K212" i="1"/>
  <c r="J212" i="1"/>
  <c r="I212" i="1"/>
  <c r="Q211" i="1"/>
  <c r="P211" i="1"/>
  <c r="N211" i="1"/>
  <c r="M211" i="1"/>
  <c r="L211" i="1"/>
  <c r="K211" i="1"/>
  <c r="J211" i="1"/>
  <c r="I211" i="1"/>
  <c r="Q210" i="1"/>
  <c r="P210" i="1"/>
  <c r="N210" i="1"/>
  <c r="M210" i="1"/>
  <c r="L210" i="1"/>
  <c r="K210" i="1"/>
  <c r="J210" i="1"/>
  <c r="I210" i="1"/>
  <c r="Q209" i="1"/>
  <c r="P209" i="1"/>
  <c r="N209" i="1"/>
  <c r="M209" i="1"/>
  <c r="L209" i="1"/>
  <c r="K209" i="1"/>
  <c r="J209" i="1"/>
  <c r="I209" i="1"/>
  <c r="Q208" i="1"/>
  <c r="P208" i="1"/>
  <c r="N208" i="1"/>
  <c r="M208" i="1"/>
  <c r="L208" i="1"/>
  <c r="K208" i="1"/>
  <c r="J208" i="1"/>
  <c r="I208" i="1"/>
  <c r="Q207" i="1"/>
  <c r="P207" i="1"/>
  <c r="N207" i="1"/>
  <c r="M207" i="1"/>
  <c r="L207" i="1"/>
  <c r="K207" i="1"/>
  <c r="J207" i="1"/>
  <c r="I207" i="1"/>
  <c r="Q206" i="1"/>
  <c r="P206" i="1"/>
  <c r="N206" i="1"/>
  <c r="M206" i="1"/>
  <c r="L206" i="1"/>
  <c r="K206" i="1"/>
  <c r="J206" i="1"/>
  <c r="I206" i="1"/>
  <c r="Q205" i="1"/>
  <c r="P205" i="1"/>
  <c r="N205" i="1"/>
  <c r="M205" i="1"/>
  <c r="L205" i="1"/>
  <c r="K205" i="1"/>
  <c r="J205" i="1"/>
  <c r="I205" i="1"/>
  <c r="Q204" i="1"/>
  <c r="P204" i="1"/>
  <c r="N204" i="1"/>
  <c r="M204" i="1"/>
  <c r="L204" i="1"/>
  <c r="K204" i="1"/>
  <c r="J204" i="1"/>
  <c r="I204" i="1"/>
  <c r="Q203" i="1"/>
  <c r="P203" i="1"/>
  <c r="N203" i="1"/>
  <c r="M203" i="1"/>
  <c r="L203" i="1"/>
  <c r="K203" i="1"/>
  <c r="J203" i="1"/>
  <c r="I203" i="1"/>
  <c r="Q202" i="1"/>
  <c r="P202" i="1"/>
  <c r="N202" i="1"/>
  <c r="M202" i="1"/>
  <c r="L202" i="1"/>
  <c r="K202" i="1"/>
  <c r="J202" i="1"/>
  <c r="I202" i="1"/>
  <c r="Q201" i="1"/>
  <c r="P201" i="1"/>
  <c r="N201" i="1"/>
  <c r="M201" i="1"/>
  <c r="L201" i="1"/>
  <c r="K201" i="1"/>
  <c r="J201" i="1"/>
  <c r="I201" i="1"/>
  <c r="Q200" i="1"/>
  <c r="P200" i="1"/>
  <c r="N200" i="1"/>
  <c r="M200" i="1"/>
  <c r="L200" i="1"/>
  <c r="K200" i="1"/>
  <c r="J200" i="1"/>
  <c r="I200" i="1"/>
  <c r="Q199" i="1"/>
  <c r="P199" i="1"/>
  <c r="N199" i="1"/>
  <c r="M199" i="1"/>
  <c r="L199" i="1"/>
  <c r="K199" i="1"/>
  <c r="J199" i="1"/>
  <c r="I199" i="1"/>
  <c r="Q198" i="1"/>
  <c r="P198" i="1"/>
  <c r="N198" i="1"/>
  <c r="M198" i="1"/>
  <c r="L198" i="1"/>
  <c r="K198" i="1"/>
  <c r="J198" i="1"/>
  <c r="I198" i="1"/>
  <c r="Q197" i="1"/>
  <c r="P197" i="1"/>
  <c r="N197" i="1"/>
  <c r="M197" i="1"/>
  <c r="L197" i="1"/>
  <c r="K197" i="1"/>
  <c r="J197" i="1"/>
  <c r="I197" i="1"/>
  <c r="Q196" i="1"/>
  <c r="P196" i="1"/>
  <c r="N196" i="1"/>
  <c r="M196" i="1"/>
  <c r="L196" i="1"/>
  <c r="K196" i="1"/>
  <c r="J196" i="1"/>
  <c r="I196" i="1"/>
  <c r="Q195" i="1"/>
  <c r="P195" i="1"/>
  <c r="N195" i="1"/>
  <c r="M195" i="1"/>
  <c r="L195" i="1"/>
  <c r="K195" i="1"/>
  <c r="J195" i="1"/>
  <c r="I195" i="1"/>
  <c r="Q194" i="1"/>
  <c r="P194" i="1"/>
  <c r="N194" i="1"/>
  <c r="M194" i="1"/>
  <c r="L194" i="1"/>
  <c r="K194" i="1"/>
  <c r="J194" i="1"/>
  <c r="I194" i="1"/>
  <c r="Q193" i="1"/>
  <c r="P193" i="1"/>
  <c r="N193" i="1"/>
  <c r="M193" i="1"/>
  <c r="L193" i="1"/>
  <c r="K193" i="1"/>
  <c r="J193" i="1"/>
  <c r="I193" i="1"/>
  <c r="Q192" i="1"/>
  <c r="P192" i="1"/>
  <c r="N192" i="1"/>
  <c r="M192" i="1"/>
  <c r="L192" i="1"/>
  <c r="K192" i="1"/>
  <c r="J192" i="1"/>
  <c r="I192" i="1"/>
  <c r="Q191" i="1"/>
  <c r="P191" i="1"/>
  <c r="N191" i="1"/>
  <c r="M191" i="1"/>
  <c r="L191" i="1"/>
  <c r="K191" i="1"/>
  <c r="J191" i="1"/>
  <c r="I191" i="1"/>
  <c r="Q190" i="1"/>
  <c r="P190" i="1"/>
  <c r="N190" i="1"/>
  <c r="M190" i="1"/>
  <c r="L190" i="1"/>
  <c r="K190" i="1"/>
  <c r="J190" i="1"/>
  <c r="I190" i="1"/>
  <c r="Q189" i="1"/>
  <c r="P189" i="1"/>
  <c r="N189" i="1"/>
  <c r="M189" i="1"/>
  <c r="L189" i="1"/>
  <c r="K189" i="1"/>
  <c r="J189" i="1"/>
  <c r="I189" i="1"/>
  <c r="Q188" i="1"/>
  <c r="P188" i="1"/>
  <c r="N188" i="1"/>
  <c r="M188" i="1"/>
  <c r="L188" i="1"/>
  <c r="K188" i="1"/>
  <c r="J188" i="1"/>
  <c r="I188" i="1"/>
  <c r="Q187" i="1"/>
  <c r="P187" i="1"/>
  <c r="N187" i="1"/>
  <c r="M187" i="1"/>
  <c r="L187" i="1"/>
  <c r="K187" i="1"/>
  <c r="J187" i="1"/>
  <c r="I187" i="1"/>
  <c r="Q186" i="1"/>
  <c r="P186" i="1"/>
  <c r="N186" i="1"/>
  <c r="M186" i="1"/>
  <c r="L186" i="1"/>
  <c r="K186" i="1"/>
  <c r="J186" i="1"/>
  <c r="I186" i="1"/>
  <c r="Q185" i="1"/>
  <c r="P185" i="1"/>
  <c r="N185" i="1"/>
  <c r="M185" i="1"/>
  <c r="L185" i="1"/>
  <c r="K185" i="1"/>
  <c r="J185" i="1"/>
  <c r="I185" i="1"/>
  <c r="Q184" i="1"/>
  <c r="P184" i="1"/>
  <c r="N184" i="1"/>
  <c r="M184" i="1"/>
  <c r="L184" i="1"/>
  <c r="K184" i="1"/>
  <c r="J184" i="1"/>
  <c r="I184" i="1"/>
  <c r="Q183" i="1"/>
  <c r="P183" i="1"/>
  <c r="N183" i="1"/>
  <c r="M183" i="1"/>
  <c r="L183" i="1"/>
  <c r="K183" i="1"/>
  <c r="J183" i="1"/>
  <c r="I183" i="1"/>
  <c r="Q182" i="1"/>
  <c r="P182" i="1"/>
  <c r="N182" i="1"/>
  <c r="M182" i="1"/>
  <c r="L182" i="1"/>
  <c r="K182" i="1"/>
  <c r="J182" i="1"/>
  <c r="I182" i="1"/>
  <c r="Q181" i="1"/>
  <c r="P181" i="1"/>
  <c r="N181" i="1"/>
  <c r="M181" i="1"/>
  <c r="L181" i="1"/>
  <c r="K181" i="1"/>
  <c r="J181" i="1"/>
  <c r="I181" i="1"/>
  <c r="Q180" i="1"/>
  <c r="P180" i="1"/>
  <c r="N180" i="1"/>
  <c r="M180" i="1"/>
  <c r="L180" i="1"/>
  <c r="K180" i="1"/>
  <c r="J180" i="1"/>
  <c r="I180" i="1"/>
  <c r="Q179" i="1"/>
  <c r="P179" i="1"/>
  <c r="N179" i="1"/>
  <c r="M179" i="1"/>
  <c r="L179" i="1"/>
  <c r="K179" i="1"/>
  <c r="J179" i="1"/>
  <c r="I179" i="1"/>
  <c r="Q178" i="1"/>
  <c r="P178" i="1"/>
  <c r="N178" i="1"/>
  <c r="M178" i="1"/>
  <c r="L178" i="1"/>
  <c r="K178" i="1"/>
  <c r="J178" i="1"/>
  <c r="I178" i="1"/>
  <c r="Q177" i="1"/>
  <c r="P177" i="1"/>
  <c r="N177" i="1"/>
  <c r="M177" i="1"/>
  <c r="L177" i="1"/>
  <c r="K177" i="1"/>
  <c r="J177" i="1"/>
  <c r="I177" i="1"/>
  <c r="Q176" i="1"/>
  <c r="P176" i="1"/>
  <c r="N176" i="1"/>
  <c r="M176" i="1"/>
  <c r="L176" i="1"/>
  <c r="K176" i="1"/>
  <c r="J176" i="1"/>
  <c r="I176" i="1"/>
  <c r="Q175" i="1"/>
  <c r="P175" i="1"/>
  <c r="N175" i="1"/>
  <c r="M175" i="1"/>
  <c r="L175" i="1"/>
  <c r="K175" i="1"/>
  <c r="J175" i="1"/>
  <c r="I175" i="1"/>
  <c r="Q174" i="1"/>
  <c r="P174" i="1"/>
  <c r="N174" i="1"/>
  <c r="M174" i="1"/>
  <c r="L174" i="1"/>
  <c r="K174" i="1"/>
  <c r="J174" i="1"/>
  <c r="I174" i="1"/>
  <c r="Q173" i="1"/>
  <c r="P173" i="1"/>
  <c r="N173" i="1"/>
  <c r="M173" i="1"/>
  <c r="L173" i="1"/>
  <c r="K173" i="1"/>
  <c r="J173" i="1"/>
  <c r="I173" i="1"/>
  <c r="Q172" i="1"/>
  <c r="P172" i="1"/>
  <c r="N172" i="1"/>
  <c r="M172" i="1"/>
  <c r="L172" i="1"/>
  <c r="K172" i="1"/>
  <c r="J172" i="1"/>
  <c r="I172" i="1"/>
  <c r="Q171" i="1"/>
  <c r="P171" i="1"/>
  <c r="N171" i="1"/>
  <c r="M171" i="1"/>
  <c r="L171" i="1"/>
  <c r="K171" i="1"/>
  <c r="J171" i="1"/>
  <c r="I171" i="1"/>
  <c r="Q170" i="1"/>
  <c r="P170" i="1"/>
  <c r="N170" i="1"/>
  <c r="M170" i="1"/>
  <c r="L170" i="1"/>
  <c r="K170" i="1"/>
  <c r="J170" i="1"/>
  <c r="I170" i="1"/>
  <c r="Q169" i="1"/>
  <c r="P169" i="1"/>
  <c r="N169" i="1"/>
  <c r="M169" i="1"/>
  <c r="L169" i="1"/>
  <c r="K169" i="1"/>
  <c r="J169" i="1"/>
  <c r="I169" i="1"/>
  <c r="Q168" i="1"/>
  <c r="P168" i="1"/>
  <c r="N168" i="1"/>
  <c r="M168" i="1"/>
  <c r="L168" i="1"/>
  <c r="K168" i="1"/>
  <c r="J168" i="1"/>
  <c r="I168" i="1"/>
  <c r="Q167" i="1"/>
  <c r="P167" i="1"/>
  <c r="N167" i="1"/>
  <c r="M167" i="1"/>
  <c r="L167" i="1"/>
  <c r="K167" i="1"/>
  <c r="J167" i="1"/>
  <c r="I167" i="1"/>
  <c r="Q166" i="1"/>
  <c r="P166" i="1"/>
  <c r="N166" i="1"/>
  <c r="M166" i="1"/>
  <c r="L166" i="1"/>
  <c r="K166" i="1"/>
  <c r="J166" i="1"/>
  <c r="I166" i="1"/>
  <c r="Q165" i="1"/>
  <c r="P165" i="1"/>
  <c r="N165" i="1"/>
  <c r="M165" i="1"/>
  <c r="L165" i="1"/>
  <c r="K165" i="1"/>
  <c r="J165" i="1"/>
  <c r="I165" i="1"/>
  <c r="Q164" i="1"/>
  <c r="P164" i="1"/>
  <c r="N164" i="1"/>
  <c r="M164" i="1"/>
  <c r="L164" i="1"/>
  <c r="K164" i="1"/>
  <c r="J164" i="1"/>
  <c r="I164" i="1"/>
  <c r="Q163" i="1"/>
  <c r="P163" i="1"/>
  <c r="N163" i="1"/>
  <c r="M163" i="1"/>
  <c r="L163" i="1"/>
  <c r="K163" i="1"/>
  <c r="J163" i="1"/>
  <c r="I163" i="1"/>
  <c r="Q162" i="1"/>
  <c r="P162" i="1"/>
  <c r="N162" i="1"/>
  <c r="M162" i="1"/>
  <c r="L162" i="1"/>
  <c r="K162" i="1"/>
  <c r="J162" i="1"/>
  <c r="I162" i="1"/>
  <c r="Q161" i="1"/>
  <c r="P161" i="1"/>
  <c r="N161" i="1"/>
  <c r="M161" i="1"/>
  <c r="L161" i="1"/>
  <c r="K161" i="1"/>
  <c r="J161" i="1"/>
  <c r="I161" i="1"/>
  <c r="Q160" i="1"/>
  <c r="P160" i="1"/>
  <c r="N160" i="1"/>
  <c r="M160" i="1"/>
  <c r="L160" i="1"/>
  <c r="K160" i="1"/>
  <c r="J160" i="1"/>
  <c r="I160" i="1"/>
  <c r="Q159" i="1"/>
  <c r="P159" i="1"/>
  <c r="N159" i="1"/>
  <c r="M159" i="1"/>
  <c r="L159" i="1"/>
  <c r="K159" i="1"/>
  <c r="J159" i="1"/>
  <c r="I159" i="1"/>
  <c r="Q158" i="1"/>
  <c r="P158" i="1"/>
  <c r="N158" i="1"/>
  <c r="M158" i="1"/>
  <c r="L158" i="1"/>
  <c r="K158" i="1"/>
  <c r="J158" i="1"/>
  <c r="I158" i="1"/>
  <c r="Q157" i="1"/>
  <c r="Q156" i="1"/>
  <c r="P156" i="1"/>
  <c r="P157" i="1" s="1"/>
  <c r="N156" i="1"/>
  <c r="M156" i="1"/>
  <c r="L156" i="1"/>
  <c r="K156" i="1"/>
  <c r="J156" i="1"/>
  <c r="I156" i="1"/>
  <c r="Q155" i="1"/>
  <c r="P155" i="1"/>
  <c r="N155" i="1"/>
  <c r="M155" i="1"/>
  <c r="L155" i="1"/>
  <c r="K155" i="1"/>
  <c r="J155" i="1"/>
  <c r="I155" i="1"/>
  <c r="Q154" i="1"/>
  <c r="P154" i="1"/>
  <c r="N154" i="1"/>
  <c r="M154" i="1"/>
  <c r="L154" i="1"/>
  <c r="K154" i="1"/>
  <c r="J154" i="1"/>
  <c r="I154" i="1"/>
  <c r="Q153" i="1"/>
  <c r="P153" i="1"/>
  <c r="N153" i="1"/>
  <c r="M153" i="1"/>
  <c r="L153" i="1"/>
  <c r="K153" i="1"/>
  <c r="J153" i="1"/>
  <c r="I153" i="1"/>
  <c r="Q152" i="1"/>
  <c r="P152" i="1"/>
  <c r="N152" i="1"/>
  <c r="M152" i="1"/>
  <c r="L152" i="1"/>
  <c r="K152" i="1"/>
  <c r="J152" i="1"/>
  <c r="I152" i="1"/>
  <c r="Q151" i="1"/>
  <c r="P151" i="1"/>
  <c r="N151" i="1"/>
  <c r="M151" i="1"/>
  <c r="L151" i="1"/>
  <c r="K151" i="1"/>
  <c r="J151" i="1"/>
  <c r="I151" i="1"/>
  <c r="Q150" i="1"/>
  <c r="P150" i="1"/>
  <c r="N150" i="1"/>
  <c r="M150" i="1"/>
  <c r="L150" i="1"/>
  <c r="K150" i="1"/>
  <c r="J150" i="1"/>
  <c r="I150" i="1"/>
  <c r="Q149" i="1"/>
  <c r="P149" i="1"/>
  <c r="N149" i="1"/>
  <c r="M149" i="1"/>
  <c r="L149" i="1"/>
  <c r="K149" i="1"/>
  <c r="J149" i="1"/>
  <c r="I149" i="1"/>
  <c r="Q148" i="1"/>
  <c r="P148" i="1"/>
  <c r="N148" i="1"/>
  <c r="M148" i="1"/>
  <c r="L148" i="1"/>
  <c r="K148" i="1"/>
  <c r="J148" i="1"/>
  <c r="I148" i="1"/>
  <c r="Q147" i="1"/>
  <c r="P147" i="1"/>
  <c r="N147" i="1"/>
  <c r="M147" i="1"/>
  <c r="L147" i="1"/>
  <c r="K147" i="1"/>
  <c r="J147" i="1"/>
  <c r="I147" i="1"/>
  <c r="Q146" i="1"/>
  <c r="P146" i="1"/>
  <c r="N146" i="1"/>
  <c r="M146" i="1"/>
  <c r="L146" i="1"/>
  <c r="K146" i="1"/>
  <c r="J146" i="1"/>
  <c r="I146" i="1"/>
  <c r="Q145" i="1"/>
  <c r="P145" i="1"/>
  <c r="N145" i="1"/>
  <c r="M145" i="1"/>
  <c r="L145" i="1"/>
  <c r="K145" i="1"/>
  <c r="J145" i="1"/>
  <c r="I145" i="1"/>
  <c r="Q144" i="1"/>
  <c r="P144" i="1"/>
  <c r="N144" i="1"/>
  <c r="M144" i="1"/>
  <c r="L144" i="1"/>
  <c r="K144" i="1"/>
  <c r="J144" i="1"/>
  <c r="I144" i="1"/>
  <c r="Q143" i="1"/>
  <c r="P143" i="1"/>
  <c r="N143" i="1"/>
  <c r="M143" i="1"/>
  <c r="L143" i="1"/>
  <c r="K143" i="1"/>
  <c r="J143" i="1"/>
  <c r="I143" i="1"/>
  <c r="Q142" i="1"/>
  <c r="P142" i="1"/>
  <c r="N142" i="1"/>
  <c r="M142" i="1"/>
  <c r="L142" i="1"/>
  <c r="K142" i="1"/>
  <c r="J142" i="1"/>
  <c r="I142" i="1"/>
  <c r="Q141" i="1"/>
  <c r="P141" i="1"/>
  <c r="N141" i="1"/>
  <c r="M141" i="1"/>
  <c r="L141" i="1"/>
  <c r="K141" i="1"/>
  <c r="J141" i="1"/>
  <c r="I141" i="1"/>
  <c r="Q140" i="1"/>
  <c r="P140" i="1"/>
  <c r="N140" i="1"/>
  <c r="M140" i="1"/>
  <c r="L140" i="1"/>
  <c r="K140" i="1"/>
  <c r="J140" i="1"/>
  <c r="I140" i="1"/>
  <c r="Q139" i="1"/>
  <c r="P139" i="1"/>
  <c r="N139" i="1"/>
  <c r="M139" i="1"/>
  <c r="L139" i="1"/>
  <c r="K139" i="1"/>
  <c r="J139" i="1"/>
  <c r="I139" i="1"/>
  <c r="Q138" i="1"/>
  <c r="P138" i="1"/>
  <c r="N138" i="1"/>
  <c r="M138" i="1"/>
  <c r="L138" i="1"/>
  <c r="K138" i="1"/>
  <c r="J138" i="1"/>
  <c r="I138" i="1"/>
  <c r="Q137" i="1"/>
  <c r="P137" i="1"/>
  <c r="N137" i="1"/>
  <c r="M137" i="1"/>
  <c r="L137" i="1"/>
  <c r="K137" i="1"/>
  <c r="J137" i="1"/>
  <c r="I137" i="1"/>
  <c r="Q136" i="1"/>
  <c r="P136" i="1"/>
  <c r="N136" i="1"/>
  <c r="M136" i="1"/>
  <c r="L136" i="1"/>
  <c r="K136" i="1"/>
  <c r="J136" i="1"/>
  <c r="I136" i="1"/>
  <c r="Q135" i="1"/>
  <c r="P135" i="1"/>
  <c r="N135" i="1"/>
  <c r="M135" i="1"/>
  <c r="L135" i="1"/>
  <c r="K135" i="1"/>
  <c r="J135" i="1"/>
  <c r="I135" i="1"/>
  <c r="Q134" i="1"/>
  <c r="P134" i="1"/>
  <c r="N134" i="1"/>
  <c r="M134" i="1"/>
  <c r="L134" i="1"/>
  <c r="K134" i="1"/>
  <c r="J134" i="1"/>
  <c r="I134" i="1"/>
  <c r="Q133" i="1"/>
  <c r="P133" i="1"/>
  <c r="N133" i="1"/>
  <c r="M133" i="1"/>
  <c r="L133" i="1"/>
  <c r="K133" i="1"/>
  <c r="J133" i="1"/>
  <c r="I133" i="1"/>
  <c r="Q132" i="1"/>
  <c r="P132" i="1"/>
  <c r="N132" i="1"/>
  <c r="M132" i="1"/>
  <c r="L132" i="1"/>
  <c r="K132" i="1"/>
  <c r="J132" i="1"/>
  <c r="I132" i="1"/>
  <c r="Q131" i="1"/>
  <c r="P131" i="1"/>
  <c r="N131" i="1"/>
  <c r="M131" i="1"/>
  <c r="L131" i="1"/>
  <c r="K131" i="1"/>
  <c r="J131" i="1"/>
  <c r="I131" i="1"/>
  <c r="Q130" i="1"/>
  <c r="P130" i="1"/>
  <c r="N130" i="1"/>
  <c r="M130" i="1"/>
  <c r="L130" i="1"/>
  <c r="K130" i="1"/>
  <c r="J130" i="1"/>
  <c r="I130" i="1"/>
  <c r="Q129" i="1"/>
  <c r="P129" i="1"/>
  <c r="N129" i="1"/>
  <c r="M129" i="1"/>
  <c r="L129" i="1"/>
  <c r="K129" i="1"/>
  <c r="J129" i="1"/>
  <c r="I129" i="1"/>
  <c r="Q128" i="1"/>
  <c r="P128" i="1"/>
  <c r="N128" i="1"/>
  <c r="M128" i="1"/>
  <c r="L128" i="1"/>
  <c r="K128" i="1"/>
  <c r="J128" i="1"/>
  <c r="I128" i="1"/>
  <c r="Q127" i="1"/>
  <c r="P127" i="1"/>
  <c r="N127" i="1"/>
  <c r="M127" i="1"/>
  <c r="L127" i="1"/>
  <c r="K127" i="1"/>
  <c r="J127" i="1"/>
  <c r="I127" i="1"/>
  <c r="Q126" i="1"/>
  <c r="P126" i="1"/>
  <c r="N126" i="1"/>
  <c r="M126" i="1"/>
  <c r="L126" i="1"/>
  <c r="K126" i="1"/>
  <c r="J126" i="1"/>
  <c r="I126" i="1"/>
  <c r="Q125" i="1"/>
  <c r="P125" i="1"/>
  <c r="N125" i="1"/>
  <c r="M125" i="1"/>
  <c r="L125" i="1"/>
  <c r="K125" i="1"/>
  <c r="J125" i="1"/>
  <c r="I125" i="1"/>
  <c r="Q124" i="1"/>
  <c r="P124" i="1"/>
  <c r="N124" i="1"/>
  <c r="M124" i="1"/>
  <c r="L124" i="1"/>
  <c r="K124" i="1"/>
  <c r="J124" i="1"/>
  <c r="I124" i="1"/>
  <c r="Q123" i="1"/>
  <c r="P123" i="1"/>
  <c r="N123" i="1"/>
  <c r="M123" i="1"/>
  <c r="L123" i="1"/>
  <c r="K123" i="1"/>
  <c r="J123" i="1"/>
  <c r="I123" i="1"/>
  <c r="Q122" i="1"/>
  <c r="P122" i="1"/>
  <c r="N122" i="1"/>
  <c r="M122" i="1"/>
  <c r="L122" i="1"/>
  <c r="K122" i="1"/>
  <c r="J122" i="1"/>
  <c r="I122" i="1"/>
  <c r="Q121" i="1"/>
  <c r="P121" i="1"/>
  <c r="N121" i="1"/>
  <c r="M121" i="1"/>
  <c r="L121" i="1"/>
  <c r="K121" i="1"/>
  <c r="J121" i="1"/>
  <c r="I121" i="1"/>
  <c r="Q120" i="1"/>
  <c r="P120" i="1"/>
  <c r="N120" i="1"/>
  <c r="M120" i="1"/>
  <c r="L120" i="1"/>
  <c r="K120" i="1"/>
  <c r="J120" i="1"/>
  <c r="I120" i="1"/>
  <c r="Q119" i="1"/>
  <c r="P119" i="1"/>
  <c r="N119" i="1"/>
  <c r="M119" i="1"/>
  <c r="L119" i="1"/>
  <c r="K119" i="1"/>
  <c r="J119" i="1"/>
  <c r="I119" i="1"/>
  <c r="Q118" i="1"/>
  <c r="P118" i="1"/>
  <c r="N118" i="1"/>
  <c r="M118" i="1"/>
  <c r="L118" i="1"/>
  <c r="K118" i="1"/>
  <c r="J118" i="1"/>
  <c r="I118" i="1"/>
  <c r="Q117" i="1"/>
  <c r="P117" i="1"/>
  <c r="N117" i="1"/>
  <c r="M117" i="1"/>
  <c r="L117" i="1"/>
  <c r="K117" i="1"/>
  <c r="J117" i="1"/>
  <c r="I117" i="1"/>
  <c r="Q116" i="1"/>
  <c r="P116" i="1"/>
  <c r="N116" i="1"/>
  <c r="M116" i="1"/>
  <c r="L116" i="1"/>
  <c r="K116" i="1"/>
  <c r="J116" i="1"/>
  <c r="I116" i="1"/>
  <c r="Q115" i="1"/>
  <c r="P115" i="1"/>
  <c r="N115" i="1"/>
  <c r="M115" i="1"/>
  <c r="L115" i="1"/>
  <c r="K115" i="1"/>
  <c r="J115" i="1"/>
  <c r="I115" i="1"/>
  <c r="Q114" i="1"/>
  <c r="P114" i="1"/>
  <c r="N114" i="1"/>
  <c r="M114" i="1"/>
  <c r="L114" i="1"/>
  <c r="K114" i="1"/>
  <c r="J114" i="1"/>
  <c r="I114" i="1"/>
  <c r="Q113" i="1"/>
  <c r="P113" i="1"/>
  <c r="N113" i="1"/>
  <c r="M113" i="1"/>
  <c r="L113" i="1"/>
  <c r="K113" i="1"/>
  <c r="J113" i="1"/>
  <c r="I113" i="1"/>
  <c r="Q112" i="1"/>
  <c r="P112" i="1"/>
  <c r="N112" i="1"/>
  <c r="M112" i="1"/>
  <c r="L112" i="1"/>
  <c r="K112" i="1"/>
  <c r="J112" i="1"/>
  <c r="I112" i="1"/>
  <c r="Q111" i="1"/>
  <c r="P111" i="1"/>
  <c r="N111" i="1"/>
  <c r="M111" i="1"/>
  <c r="L111" i="1"/>
  <c r="K111" i="1"/>
  <c r="J111" i="1"/>
  <c r="I111" i="1"/>
  <c r="Q110" i="1"/>
  <c r="P110" i="1"/>
  <c r="N110" i="1"/>
  <c r="M110" i="1"/>
  <c r="L110" i="1"/>
  <c r="K110" i="1"/>
  <c r="J110" i="1"/>
  <c r="I110" i="1"/>
  <c r="Q109" i="1"/>
  <c r="P109" i="1"/>
  <c r="N109" i="1"/>
  <c r="M109" i="1"/>
  <c r="L109" i="1"/>
  <c r="K109" i="1"/>
  <c r="J109" i="1"/>
  <c r="I109" i="1"/>
  <c r="Q108" i="1"/>
  <c r="P108" i="1"/>
  <c r="N108" i="1"/>
  <c r="M108" i="1"/>
  <c r="L108" i="1"/>
  <c r="K108" i="1"/>
  <c r="J108" i="1"/>
  <c r="I108" i="1"/>
  <c r="Q107" i="1"/>
  <c r="P107" i="1"/>
  <c r="N107" i="1"/>
  <c r="M107" i="1"/>
  <c r="L107" i="1"/>
  <c r="K107" i="1"/>
  <c r="J107" i="1"/>
  <c r="I107" i="1"/>
  <c r="Q106" i="1"/>
  <c r="P106" i="1"/>
  <c r="N106" i="1"/>
  <c r="M106" i="1"/>
  <c r="L106" i="1"/>
  <c r="K106" i="1"/>
  <c r="J106" i="1"/>
  <c r="I106" i="1"/>
  <c r="Q105" i="1"/>
  <c r="P105" i="1"/>
  <c r="N105" i="1"/>
  <c r="M105" i="1"/>
  <c r="L105" i="1"/>
  <c r="K105" i="1"/>
  <c r="J105" i="1"/>
  <c r="I105" i="1"/>
  <c r="Q104" i="1"/>
  <c r="P104" i="1"/>
  <c r="N104" i="1"/>
  <c r="M104" i="1"/>
  <c r="L104" i="1"/>
  <c r="K104" i="1"/>
  <c r="J104" i="1"/>
  <c r="I104" i="1"/>
  <c r="Q103" i="1"/>
  <c r="P103" i="1"/>
  <c r="N103" i="1"/>
  <c r="M103" i="1"/>
  <c r="L103" i="1"/>
  <c r="K103" i="1"/>
  <c r="J103" i="1"/>
  <c r="I103" i="1"/>
  <c r="Q102" i="1"/>
  <c r="P102" i="1"/>
  <c r="N102" i="1"/>
  <c r="M102" i="1"/>
  <c r="L102" i="1"/>
  <c r="K102" i="1"/>
  <c r="J102" i="1"/>
  <c r="I102" i="1"/>
  <c r="Q101" i="1"/>
  <c r="P101" i="1"/>
  <c r="N101" i="1"/>
  <c r="M101" i="1"/>
  <c r="L101" i="1"/>
  <c r="K101" i="1"/>
  <c r="J101" i="1"/>
  <c r="I101" i="1"/>
  <c r="Q100" i="1"/>
  <c r="P100" i="1"/>
  <c r="N100" i="1"/>
  <c r="M100" i="1"/>
  <c r="L100" i="1"/>
  <c r="K100" i="1"/>
  <c r="J100" i="1"/>
  <c r="I100" i="1"/>
  <c r="Q99" i="1"/>
  <c r="P99" i="1"/>
  <c r="N99" i="1"/>
  <c r="M99" i="1"/>
  <c r="L99" i="1"/>
  <c r="K99" i="1"/>
  <c r="J99" i="1"/>
  <c r="I99" i="1"/>
  <c r="Q98" i="1"/>
  <c r="P98" i="1"/>
  <c r="N98" i="1"/>
  <c r="M98" i="1"/>
  <c r="L98" i="1"/>
  <c r="K98" i="1"/>
  <c r="J98" i="1"/>
  <c r="I98" i="1"/>
  <c r="Q97" i="1"/>
  <c r="P97" i="1"/>
  <c r="N97" i="1"/>
  <c r="M97" i="1"/>
  <c r="L97" i="1"/>
  <c r="K97" i="1"/>
  <c r="J97" i="1"/>
  <c r="I97" i="1"/>
  <c r="Q96" i="1"/>
  <c r="P96" i="1"/>
  <c r="N96" i="1"/>
  <c r="M96" i="1"/>
  <c r="L96" i="1"/>
  <c r="K96" i="1"/>
  <c r="J96" i="1"/>
  <c r="I96" i="1"/>
  <c r="Q95" i="1"/>
  <c r="P95" i="1"/>
  <c r="N95" i="1"/>
  <c r="M95" i="1"/>
  <c r="L95" i="1"/>
  <c r="K95" i="1"/>
  <c r="J95" i="1"/>
  <c r="I95" i="1"/>
  <c r="Q94" i="1"/>
  <c r="P94" i="1"/>
  <c r="N94" i="1"/>
  <c r="M94" i="1"/>
  <c r="L94" i="1"/>
  <c r="K94" i="1"/>
  <c r="J94" i="1"/>
  <c r="I94" i="1"/>
  <c r="Q93" i="1"/>
  <c r="P93" i="1"/>
  <c r="N93" i="1"/>
  <c r="M93" i="1"/>
  <c r="L93" i="1"/>
  <c r="K93" i="1"/>
  <c r="J93" i="1"/>
  <c r="I93" i="1"/>
  <c r="Q92" i="1"/>
  <c r="P92" i="1"/>
  <c r="N92" i="1"/>
  <c r="M92" i="1"/>
  <c r="L92" i="1"/>
  <c r="K92" i="1"/>
  <c r="J92" i="1"/>
  <c r="I92" i="1"/>
  <c r="Q91" i="1"/>
  <c r="P91" i="1"/>
  <c r="N91" i="1"/>
  <c r="M91" i="1"/>
  <c r="L91" i="1"/>
  <c r="K91" i="1"/>
  <c r="J91" i="1"/>
  <c r="I91" i="1"/>
  <c r="Q90" i="1"/>
  <c r="P90" i="1"/>
  <c r="N90" i="1"/>
  <c r="M90" i="1"/>
  <c r="L90" i="1"/>
  <c r="K90" i="1"/>
  <c r="J90" i="1"/>
  <c r="I90" i="1"/>
  <c r="Q89" i="1"/>
  <c r="P89" i="1"/>
  <c r="N89" i="1"/>
  <c r="M89" i="1"/>
  <c r="L89" i="1"/>
  <c r="K89" i="1"/>
  <c r="J89" i="1"/>
  <c r="I89" i="1"/>
  <c r="Q88" i="1"/>
  <c r="P88" i="1"/>
  <c r="N88" i="1"/>
  <c r="M88" i="1"/>
  <c r="L88" i="1"/>
  <c r="K88" i="1"/>
  <c r="J88" i="1"/>
  <c r="I88" i="1"/>
  <c r="Q87" i="1"/>
  <c r="P87" i="1"/>
  <c r="N87" i="1"/>
  <c r="M87" i="1"/>
  <c r="L87" i="1"/>
  <c r="K87" i="1"/>
  <c r="J87" i="1"/>
  <c r="I87" i="1"/>
  <c r="Q86" i="1"/>
  <c r="P86" i="1"/>
  <c r="N86" i="1"/>
  <c r="M86" i="1"/>
  <c r="L86" i="1"/>
  <c r="K86" i="1"/>
  <c r="J86" i="1"/>
  <c r="I86" i="1"/>
  <c r="Q85" i="1"/>
  <c r="P85" i="1"/>
  <c r="N85" i="1"/>
  <c r="M85" i="1"/>
  <c r="L85" i="1"/>
  <c r="K85" i="1"/>
  <c r="J85" i="1"/>
  <c r="I85" i="1"/>
  <c r="Q84" i="1"/>
  <c r="P84" i="1"/>
  <c r="N84" i="1"/>
  <c r="M84" i="1"/>
  <c r="L84" i="1"/>
  <c r="K84" i="1"/>
  <c r="J84" i="1"/>
  <c r="I84" i="1"/>
  <c r="Q83" i="1"/>
  <c r="P83" i="1"/>
  <c r="N83" i="1"/>
  <c r="M83" i="1"/>
  <c r="L83" i="1"/>
  <c r="K83" i="1"/>
  <c r="J83" i="1"/>
  <c r="I83" i="1"/>
  <c r="Q82" i="1"/>
  <c r="P82" i="1"/>
  <c r="N82" i="1"/>
  <c r="M82" i="1"/>
  <c r="L82" i="1"/>
  <c r="K82" i="1"/>
  <c r="J82" i="1"/>
  <c r="I82" i="1"/>
  <c r="Q81" i="1"/>
  <c r="P81" i="1"/>
  <c r="N81" i="1"/>
  <c r="M81" i="1"/>
  <c r="L81" i="1"/>
  <c r="K81" i="1"/>
  <c r="J81" i="1"/>
  <c r="I81" i="1"/>
  <c r="Q80" i="1"/>
  <c r="P80" i="1"/>
  <c r="N80" i="1"/>
  <c r="M80" i="1"/>
  <c r="L80" i="1"/>
  <c r="K80" i="1"/>
  <c r="J80" i="1"/>
  <c r="I80" i="1"/>
  <c r="Q79" i="1"/>
  <c r="P79" i="1"/>
  <c r="N79" i="1"/>
  <c r="M79" i="1"/>
  <c r="L79" i="1"/>
  <c r="K79" i="1"/>
  <c r="J79" i="1"/>
  <c r="I79" i="1"/>
  <c r="Q78" i="1"/>
  <c r="P78" i="1"/>
  <c r="N78" i="1"/>
  <c r="M78" i="1"/>
  <c r="L78" i="1"/>
  <c r="K78" i="1"/>
  <c r="J78" i="1"/>
  <c r="I78" i="1"/>
  <c r="Q77" i="1"/>
  <c r="P77" i="1"/>
  <c r="N77" i="1"/>
  <c r="M77" i="1"/>
  <c r="L77" i="1"/>
  <c r="K77" i="1"/>
  <c r="J77" i="1"/>
  <c r="I77" i="1"/>
  <c r="Q76" i="1"/>
  <c r="P76" i="1"/>
  <c r="N76" i="1"/>
  <c r="M76" i="1"/>
  <c r="L76" i="1"/>
  <c r="K76" i="1"/>
  <c r="J76" i="1"/>
  <c r="I76" i="1"/>
  <c r="Q75" i="1"/>
  <c r="P75" i="1"/>
  <c r="N75" i="1"/>
  <c r="M75" i="1"/>
  <c r="L75" i="1"/>
  <c r="K75" i="1"/>
  <c r="J75" i="1"/>
  <c r="I75" i="1"/>
  <c r="Q74" i="1"/>
  <c r="P74" i="1"/>
  <c r="N74" i="1"/>
  <c r="M74" i="1"/>
  <c r="L74" i="1"/>
  <c r="K74" i="1"/>
  <c r="J74" i="1"/>
  <c r="I74" i="1"/>
  <c r="Q73" i="1"/>
  <c r="P73" i="1"/>
  <c r="N73" i="1"/>
  <c r="M73" i="1"/>
  <c r="L73" i="1"/>
  <c r="K73" i="1"/>
  <c r="J73" i="1"/>
  <c r="I73" i="1"/>
  <c r="Q72" i="1"/>
  <c r="P72" i="1"/>
  <c r="N72" i="1"/>
  <c r="M72" i="1"/>
  <c r="L72" i="1"/>
  <c r="K72" i="1"/>
  <c r="J72" i="1"/>
  <c r="I72" i="1"/>
  <c r="Q71" i="1"/>
  <c r="P71" i="1"/>
  <c r="N71" i="1"/>
  <c r="M71" i="1"/>
  <c r="L71" i="1"/>
  <c r="K71" i="1"/>
  <c r="J71" i="1"/>
  <c r="I71" i="1"/>
  <c r="Q70" i="1"/>
  <c r="P70" i="1"/>
  <c r="N70" i="1"/>
  <c r="M70" i="1"/>
  <c r="L70" i="1"/>
  <c r="K70" i="1"/>
  <c r="J70" i="1"/>
  <c r="I70" i="1"/>
  <c r="Q69" i="1"/>
  <c r="P69" i="1"/>
  <c r="O69" i="1"/>
  <c r="N69" i="1"/>
  <c r="M69" i="1"/>
  <c r="L69" i="1"/>
  <c r="K69" i="1"/>
  <c r="J69" i="1"/>
  <c r="I69" i="1"/>
  <c r="W69" i="1" s="1"/>
  <c r="H69" i="1"/>
  <c r="Q68" i="1"/>
  <c r="P68" i="1"/>
  <c r="O68" i="1"/>
  <c r="N68" i="1"/>
  <c r="M68" i="1"/>
  <c r="L68" i="1"/>
  <c r="K68" i="1"/>
  <c r="J68" i="1"/>
  <c r="I68" i="1"/>
  <c r="H68" i="1"/>
  <c r="Q67" i="1"/>
  <c r="P67" i="1"/>
  <c r="O67" i="1"/>
  <c r="N67" i="1"/>
  <c r="M67" i="1"/>
  <c r="L67" i="1"/>
  <c r="K67" i="1"/>
  <c r="J67" i="1"/>
  <c r="I67" i="1"/>
  <c r="H67" i="1"/>
  <c r="Q66" i="1"/>
  <c r="P66" i="1"/>
  <c r="O66" i="1"/>
  <c r="N66" i="1"/>
  <c r="M66" i="1"/>
  <c r="L66" i="1"/>
  <c r="K66" i="1"/>
  <c r="J66" i="1"/>
  <c r="I66" i="1"/>
  <c r="H66" i="1"/>
  <c r="Q65" i="1"/>
  <c r="P65" i="1"/>
  <c r="O65" i="1"/>
  <c r="N65" i="1"/>
  <c r="M65" i="1"/>
  <c r="L65" i="1"/>
  <c r="K65" i="1"/>
  <c r="J65" i="1"/>
  <c r="I65" i="1"/>
  <c r="H65" i="1"/>
  <c r="Q64" i="1"/>
  <c r="P64" i="1"/>
  <c r="O64" i="1"/>
  <c r="N64" i="1"/>
  <c r="M64" i="1"/>
  <c r="L64" i="1"/>
  <c r="K64" i="1"/>
  <c r="J64" i="1"/>
  <c r="I64" i="1"/>
  <c r="H64" i="1"/>
  <c r="Q63" i="1"/>
  <c r="P63" i="1"/>
  <c r="O63" i="1"/>
  <c r="N63" i="1"/>
  <c r="M63" i="1"/>
  <c r="L63" i="1"/>
  <c r="K63" i="1"/>
  <c r="J63" i="1"/>
  <c r="I63" i="1"/>
  <c r="H63" i="1"/>
  <c r="Q62" i="1"/>
  <c r="P62" i="1"/>
  <c r="O62" i="1"/>
  <c r="N62" i="1"/>
  <c r="M62" i="1"/>
  <c r="L62" i="1"/>
  <c r="K62" i="1"/>
  <c r="J62" i="1"/>
  <c r="I62" i="1"/>
  <c r="H62" i="1"/>
  <c r="Q61" i="1"/>
  <c r="P61" i="1"/>
  <c r="O61" i="1"/>
  <c r="N61" i="1"/>
  <c r="M61" i="1"/>
  <c r="L61" i="1"/>
  <c r="K61" i="1"/>
  <c r="J61" i="1"/>
  <c r="I61" i="1"/>
  <c r="H61" i="1"/>
  <c r="Q60" i="1"/>
  <c r="P60" i="1"/>
  <c r="O60" i="1"/>
  <c r="N60" i="1"/>
  <c r="M60" i="1"/>
  <c r="L60" i="1"/>
  <c r="K60" i="1"/>
  <c r="J60" i="1"/>
  <c r="I60" i="1"/>
  <c r="H60" i="1"/>
  <c r="Q59" i="1"/>
  <c r="P59" i="1"/>
  <c r="O59" i="1"/>
  <c r="N59" i="1"/>
  <c r="M59" i="1"/>
  <c r="L59" i="1"/>
  <c r="K59" i="1"/>
  <c r="J59" i="1"/>
  <c r="I59" i="1"/>
  <c r="H59" i="1"/>
  <c r="Q58" i="1"/>
  <c r="P58" i="1"/>
  <c r="O58" i="1"/>
  <c r="N58" i="1"/>
  <c r="M58" i="1"/>
  <c r="L58" i="1"/>
  <c r="K58" i="1"/>
  <c r="J58" i="1"/>
  <c r="I58" i="1"/>
  <c r="H58" i="1"/>
  <c r="Q57" i="1"/>
  <c r="P57" i="1"/>
  <c r="O57" i="1"/>
  <c r="N57" i="1"/>
  <c r="M57" i="1"/>
  <c r="L57" i="1"/>
  <c r="K57" i="1"/>
  <c r="J57" i="1"/>
  <c r="I57" i="1"/>
  <c r="H57" i="1"/>
  <c r="Q56" i="1"/>
  <c r="P56" i="1"/>
  <c r="O56" i="1"/>
  <c r="N56" i="1"/>
  <c r="M56" i="1"/>
  <c r="L56" i="1"/>
  <c r="K56" i="1"/>
  <c r="J56" i="1"/>
  <c r="I56" i="1"/>
  <c r="H56" i="1"/>
  <c r="Q55" i="1"/>
  <c r="P55" i="1"/>
  <c r="O55" i="1"/>
  <c r="N55" i="1"/>
  <c r="M55" i="1"/>
  <c r="L55" i="1"/>
  <c r="K55" i="1"/>
  <c r="J55" i="1"/>
  <c r="I55" i="1"/>
  <c r="H55" i="1"/>
  <c r="Q54" i="1"/>
  <c r="P54" i="1"/>
  <c r="O54" i="1"/>
  <c r="N54" i="1"/>
  <c r="M54" i="1"/>
  <c r="L54" i="1"/>
  <c r="K54" i="1"/>
  <c r="J54" i="1"/>
  <c r="I54" i="1"/>
  <c r="H54" i="1"/>
  <c r="Q53" i="1"/>
  <c r="P53" i="1"/>
  <c r="O53" i="1"/>
  <c r="N53" i="1"/>
  <c r="M53" i="1"/>
  <c r="L53" i="1"/>
  <c r="K53" i="1"/>
  <c r="J53" i="1"/>
  <c r="I53" i="1"/>
  <c r="W53" i="1" s="1"/>
  <c r="H53" i="1"/>
  <c r="Q52" i="1"/>
  <c r="P52" i="1"/>
  <c r="O52" i="1"/>
  <c r="N52" i="1"/>
  <c r="M52" i="1"/>
  <c r="L52" i="1"/>
  <c r="K52" i="1"/>
  <c r="J52" i="1"/>
  <c r="I52" i="1"/>
  <c r="H52" i="1"/>
  <c r="Q51" i="1"/>
  <c r="P51" i="1"/>
  <c r="O51" i="1"/>
  <c r="N51" i="1"/>
  <c r="M51" i="1"/>
  <c r="L51" i="1"/>
  <c r="K51" i="1"/>
  <c r="J51" i="1"/>
  <c r="I51" i="1"/>
  <c r="H51" i="1"/>
  <c r="Q50" i="1"/>
  <c r="P50" i="1"/>
  <c r="O50" i="1"/>
  <c r="N50" i="1"/>
  <c r="M50" i="1"/>
  <c r="L50" i="1"/>
  <c r="K50" i="1"/>
  <c r="J50" i="1"/>
  <c r="I50" i="1"/>
  <c r="H50" i="1"/>
  <c r="Q49" i="1"/>
  <c r="P49" i="1"/>
  <c r="O49" i="1"/>
  <c r="N49" i="1"/>
  <c r="M49" i="1"/>
  <c r="L49" i="1"/>
  <c r="K49" i="1"/>
  <c r="J49" i="1"/>
  <c r="I49" i="1"/>
  <c r="H49" i="1"/>
  <c r="Q48" i="1"/>
  <c r="P48" i="1"/>
  <c r="O48" i="1"/>
  <c r="N48" i="1"/>
  <c r="M48" i="1"/>
  <c r="L48" i="1"/>
  <c r="K48" i="1"/>
  <c r="J48" i="1"/>
  <c r="I48" i="1"/>
  <c r="H48" i="1"/>
  <c r="Q47" i="1"/>
  <c r="P47" i="1"/>
  <c r="O47" i="1"/>
  <c r="N47" i="1"/>
  <c r="M47" i="1"/>
  <c r="L47" i="1"/>
  <c r="K47" i="1"/>
  <c r="J47" i="1"/>
  <c r="I47" i="1"/>
  <c r="H47" i="1"/>
  <c r="Q46" i="1"/>
  <c r="P46" i="1"/>
  <c r="O46" i="1"/>
  <c r="N46" i="1"/>
  <c r="M46" i="1"/>
  <c r="L46" i="1"/>
  <c r="K46" i="1"/>
  <c r="J46" i="1"/>
  <c r="I46" i="1"/>
  <c r="H46" i="1"/>
  <c r="Q45" i="1"/>
  <c r="P45" i="1"/>
  <c r="O45" i="1"/>
  <c r="N45" i="1"/>
  <c r="M45" i="1"/>
  <c r="L45" i="1"/>
  <c r="K45" i="1"/>
  <c r="J45" i="1"/>
  <c r="I45" i="1"/>
  <c r="W45" i="1" s="1"/>
  <c r="H45" i="1"/>
  <c r="Q44" i="1"/>
  <c r="P44" i="1"/>
  <c r="O44" i="1"/>
  <c r="N44" i="1"/>
  <c r="M44" i="1"/>
  <c r="L44" i="1"/>
  <c r="K44" i="1"/>
  <c r="J44" i="1"/>
  <c r="I44" i="1"/>
  <c r="H44" i="1"/>
  <c r="Q43" i="1"/>
  <c r="P43" i="1"/>
  <c r="O43" i="1"/>
  <c r="N43" i="1"/>
  <c r="M43" i="1"/>
  <c r="L43" i="1"/>
  <c r="K43" i="1"/>
  <c r="J43" i="1"/>
  <c r="I43" i="1"/>
  <c r="H43" i="1"/>
  <c r="Q42" i="1"/>
  <c r="P42" i="1"/>
  <c r="O42" i="1"/>
  <c r="N42" i="1"/>
  <c r="M42" i="1"/>
  <c r="L42" i="1"/>
  <c r="K42" i="1"/>
  <c r="J42" i="1"/>
  <c r="I42" i="1"/>
  <c r="H42" i="1"/>
  <c r="Q41" i="1"/>
  <c r="P41" i="1"/>
  <c r="O41" i="1"/>
  <c r="N41" i="1"/>
  <c r="M41" i="1"/>
  <c r="L41" i="1"/>
  <c r="K41" i="1"/>
  <c r="J41" i="1"/>
  <c r="I41" i="1"/>
  <c r="H41" i="1"/>
  <c r="V41" i="1" s="1"/>
  <c r="Q40" i="1"/>
  <c r="P40" i="1"/>
  <c r="O40" i="1"/>
  <c r="N40" i="1"/>
  <c r="M40" i="1"/>
  <c r="L40" i="1"/>
  <c r="K40" i="1"/>
  <c r="J40" i="1"/>
  <c r="I40" i="1"/>
  <c r="H40" i="1"/>
  <c r="Q39" i="1"/>
  <c r="P39" i="1"/>
  <c r="O39" i="1"/>
  <c r="N39" i="1"/>
  <c r="M39" i="1"/>
  <c r="L39" i="1"/>
  <c r="K39" i="1"/>
  <c r="J39" i="1"/>
  <c r="I39" i="1"/>
  <c r="H39" i="1"/>
  <c r="Q38" i="1"/>
  <c r="P38" i="1"/>
  <c r="O38" i="1"/>
  <c r="N38" i="1"/>
  <c r="M38" i="1"/>
  <c r="L38" i="1"/>
  <c r="K38" i="1"/>
  <c r="J38" i="1"/>
  <c r="I38" i="1"/>
  <c r="H38" i="1"/>
  <c r="Q37" i="1"/>
  <c r="P37" i="1"/>
  <c r="O37" i="1"/>
  <c r="N37" i="1"/>
  <c r="M37" i="1"/>
  <c r="L37" i="1"/>
  <c r="K37" i="1"/>
  <c r="J37" i="1"/>
  <c r="I37" i="1"/>
  <c r="H37" i="1"/>
  <c r="Q36" i="1"/>
  <c r="P36" i="1"/>
  <c r="O36" i="1"/>
  <c r="N36" i="1"/>
  <c r="M36" i="1"/>
  <c r="L36" i="1"/>
  <c r="K36" i="1"/>
  <c r="J36" i="1"/>
  <c r="I36" i="1"/>
  <c r="H36" i="1"/>
  <c r="Q35" i="1"/>
  <c r="P35" i="1"/>
  <c r="O35" i="1"/>
  <c r="N35" i="1"/>
  <c r="M35" i="1"/>
  <c r="L35" i="1"/>
  <c r="K35" i="1"/>
  <c r="J35" i="1"/>
  <c r="I35" i="1"/>
  <c r="H35" i="1"/>
  <c r="Q34" i="1"/>
  <c r="P34" i="1"/>
  <c r="O34" i="1"/>
  <c r="N34" i="1"/>
  <c r="M34" i="1"/>
  <c r="L34" i="1"/>
  <c r="K34" i="1"/>
  <c r="J34" i="1"/>
  <c r="I34" i="1"/>
  <c r="H34" i="1"/>
  <c r="Q33" i="1"/>
  <c r="P33" i="1"/>
  <c r="O33" i="1"/>
  <c r="N33" i="1"/>
  <c r="M33" i="1"/>
  <c r="L33" i="1"/>
  <c r="K33" i="1"/>
  <c r="J33" i="1"/>
  <c r="I33" i="1"/>
  <c r="W33" i="1" s="1"/>
  <c r="H33" i="1"/>
  <c r="Q32" i="1"/>
  <c r="P32" i="1"/>
  <c r="O32" i="1"/>
  <c r="N32" i="1"/>
  <c r="M32" i="1"/>
  <c r="L32" i="1"/>
  <c r="K32" i="1"/>
  <c r="J32" i="1"/>
  <c r="I32" i="1"/>
  <c r="H32" i="1"/>
  <c r="Q31" i="1"/>
  <c r="P31" i="1"/>
  <c r="O31" i="1"/>
  <c r="N31" i="1"/>
  <c r="M31" i="1"/>
  <c r="L31" i="1"/>
  <c r="K31" i="1"/>
  <c r="J31" i="1"/>
  <c r="I31" i="1"/>
  <c r="H31" i="1"/>
  <c r="Q30" i="1"/>
  <c r="P30" i="1"/>
  <c r="O30" i="1"/>
  <c r="N30" i="1"/>
  <c r="M30" i="1"/>
  <c r="L30" i="1"/>
  <c r="K30" i="1"/>
  <c r="J30" i="1"/>
  <c r="I30" i="1"/>
  <c r="H30" i="1"/>
  <c r="Q29" i="1"/>
  <c r="P29" i="1"/>
  <c r="O29" i="1"/>
  <c r="N29" i="1"/>
  <c r="M29" i="1"/>
  <c r="L29" i="1"/>
  <c r="K29" i="1"/>
  <c r="J29" i="1"/>
  <c r="I29" i="1"/>
  <c r="W29" i="1" s="1"/>
  <c r="H29" i="1"/>
  <c r="Q28" i="1"/>
  <c r="P28" i="1"/>
  <c r="O28" i="1"/>
  <c r="N28" i="1"/>
  <c r="M28" i="1"/>
  <c r="L28" i="1"/>
  <c r="K28" i="1"/>
  <c r="J28" i="1"/>
  <c r="I28" i="1"/>
  <c r="H28" i="1"/>
  <c r="Q27" i="1"/>
  <c r="P27" i="1"/>
  <c r="O27" i="1"/>
  <c r="N27" i="1"/>
  <c r="M27" i="1"/>
  <c r="L27" i="1"/>
  <c r="K27" i="1"/>
  <c r="J27" i="1"/>
  <c r="I27" i="1"/>
  <c r="H27" i="1"/>
  <c r="Q26" i="1"/>
  <c r="P26" i="1"/>
  <c r="O26" i="1"/>
  <c r="N26" i="1"/>
  <c r="M26" i="1"/>
  <c r="L26" i="1"/>
  <c r="K26" i="1"/>
  <c r="J26" i="1"/>
  <c r="I26" i="1"/>
  <c r="H26" i="1"/>
  <c r="Q25" i="1"/>
  <c r="P25" i="1"/>
  <c r="O25" i="1"/>
  <c r="N25" i="1"/>
  <c r="M25" i="1"/>
  <c r="L25" i="1"/>
  <c r="K25" i="1"/>
  <c r="J25" i="1"/>
  <c r="I25" i="1"/>
  <c r="H25" i="1"/>
  <c r="Q24" i="1"/>
  <c r="P24" i="1"/>
  <c r="O24" i="1"/>
  <c r="N24" i="1"/>
  <c r="M24" i="1"/>
  <c r="L24" i="1"/>
  <c r="K24" i="1"/>
  <c r="J24" i="1"/>
  <c r="I24" i="1"/>
  <c r="H24" i="1"/>
  <c r="Q23" i="1"/>
  <c r="P23" i="1"/>
  <c r="O23" i="1"/>
  <c r="N23" i="1"/>
  <c r="M23" i="1"/>
  <c r="L23" i="1"/>
  <c r="K23" i="1"/>
  <c r="J23" i="1"/>
  <c r="I23" i="1"/>
  <c r="H23" i="1"/>
  <c r="Q22" i="1"/>
  <c r="P22" i="1"/>
  <c r="O22" i="1"/>
  <c r="V22" i="1" s="1"/>
  <c r="N22" i="1"/>
  <c r="M22" i="1"/>
  <c r="L22" i="1"/>
  <c r="K22" i="1"/>
  <c r="J22" i="1"/>
  <c r="I22" i="1"/>
  <c r="H22" i="1"/>
  <c r="Q21" i="1"/>
  <c r="P21" i="1"/>
  <c r="O21" i="1"/>
  <c r="N21" i="1"/>
  <c r="M21" i="1"/>
  <c r="L21" i="1"/>
  <c r="K21" i="1"/>
  <c r="J21" i="1"/>
  <c r="I21" i="1"/>
  <c r="W21" i="1" s="1"/>
  <c r="H21" i="1"/>
  <c r="Q20" i="1"/>
  <c r="P20" i="1"/>
  <c r="O20" i="1"/>
  <c r="N20" i="1"/>
  <c r="M20" i="1"/>
  <c r="L20" i="1"/>
  <c r="K20" i="1"/>
  <c r="J20" i="1"/>
  <c r="I20" i="1"/>
  <c r="H20" i="1"/>
  <c r="Q19" i="1"/>
  <c r="P19" i="1"/>
  <c r="O19" i="1"/>
  <c r="N19" i="1"/>
  <c r="M19" i="1"/>
  <c r="L19" i="1"/>
  <c r="K19" i="1"/>
  <c r="J19" i="1"/>
  <c r="I19" i="1"/>
  <c r="H19" i="1"/>
  <c r="Q18" i="1"/>
  <c r="P18" i="1"/>
  <c r="O18" i="1"/>
  <c r="V18" i="1" s="1"/>
  <c r="N18" i="1"/>
  <c r="M18" i="1"/>
  <c r="L18" i="1"/>
  <c r="K18" i="1"/>
  <c r="J18" i="1"/>
  <c r="I18" i="1"/>
  <c r="H18" i="1"/>
  <c r="Q17" i="1"/>
  <c r="P17" i="1"/>
  <c r="O17" i="1"/>
  <c r="N17" i="1"/>
  <c r="M17" i="1"/>
  <c r="L17" i="1"/>
  <c r="K17" i="1"/>
  <c r="J17" i="1"/>
  <c r="I17" i="1"/>
  <c r="H17" i="1"/>
  <c r="Q16" i="1"/>
  <c r="P16" i="1"/>
  <c r="O16" i="1"/>
  <c r="N16" i="1"/>
  <c r="M16" i="1"/>
  <c r="L16" i="1"/>
  <c r="K16" i="1"/>
  <c r="J16" i="1"/>
  <c r="I16" i="1"/>
  <c r="H16" i="1"/>
  <c r="Q15" i="1"/>
  <c r="P15" i="1"/>
  <c r="O15" i="1"/>
  <c r="N15" i="1"/>
  <c r="M15" i="1"/>
  <c r="L15" i="1"/>
  <c r="K15" i="1"/>
  <c r="J15" i="1"/>
  <c r="I15" i="1"/>
  <c r="H15" i="1"/>
  <c r="Q14" i="1"/>
  <c r="P14" i="1"/>
  <c r="O14" i="1"/>
  <c r="N14" i="1"/>
  <c r="M14" i="1"/>
  <c r="L14" i="1"/>
  <c r="K14" i="1"/>
  <c r="J14" i="1"/>
  <c r="I14" i="1"/>
  <c r="H14" i="1"/>
  <c r="Q13" i="1"/>
  <c r="P13" i="1"/>
  <c r="O13" i="1"/>
  <c r="N13" i="1"/>
  <c r="M13" i="1"/>
  <c r="L13" i="1"/>
  <c r="K13" i="1"/>
  <c r="J13" i="1"/>
  <c r="I13" i="1"/>
  <c r="W13" i="1" s="1"/>
  <c r="H13" i="1"/>
  <c r="Q12" i="1"/>
  <c r="P12" i="1"/>
  <c r="O12" i="1"/>
  <c r="N12" i="1"/>
  <c r="M12" i="1"/>
  <c r="L12" i="1"/>
  <c r="K12" i="1"/>
  <c r="J12" i="1"/>
  <c r="I12" i="1"/>
  <c r="H12" i="1"/>
  <c r="Q11" i="1"/>
  <c r="P11" i="1"/>
  <c r="O11" i="1"/>
  <c r="N11" i="1"/>
  <c r="M11" i="1"/>
  <c r="L11" i="1"/>
  <c r="K11" i="1"/>
  <c r="J11" i="1"/>
  <c r="I11" i="1"/>
  <c r="H11" i="1"/>
  <c r="Q10" i="1"/>
  <c r="P10" i="1"/>
  <c r="O10" i="1"/>
  <c r="N10" i="1"/>
  <c r="M10" i="1"/>
  <c r="L10" i="1"/>
  <c r="K10" i="1"/>
  <c r="J10" i="1"/>
  <c r="I10" i="1"/>
  <c r="H10" i="1"/>
  <c r="Q9" i="1"/>
  <c r="P9" i="1"/>
  <c r="O9" i="1"/>
  <c r="N9" i="1"/>
  <c r="M9" i="1"/>
  <c r="L9" i="1"/>
  <c r="K9" i="1"/>
  <c r="J9" i="1"/>
  <c r="I9" i="1"/>
  <c r="H9" i="1"/>
  <c r="Q8" i="1"/>
  <c r="P8" i="1"/>
  <c r="O8" i="1"/>
  <c r="N8" i="1"/>
  <c r="M8" i="1"/>
  <c r="L8" i="1"/>
  <c r="K8" i="1"/>
  <c r="J8" i="1"/>
  <c r="I8" i="1"/>
  <c r="H8" i="1"/>
  <c r="Q7" i="1"/>
  <c r="P7" i="1"/>
  <c r="O7" i="1"/>
  <c r="N7" i="1"/>
  <c r="M7" i="1"/>
  <c r="L7" i="1"/>
  <c r="K7" i="1"/>
  <c r="J7" i="1"/>
  <c r="I7" i="1"/>
  <c r="H7" i="1"/>
  <c r="Q6" i="1"/>
  <c r="P6" i="1"/>
  <c r="O6" i="1"/>
  <c r="N6" i="1"/>
  <c r="M6" i="1"/>
  <c r="L6" i="1"/>
  <c r="K6" i="1"/>
  <c r="J6" i="1"/>
  <c r="I6" i="1"/>
  <c r="H6" i="1"/>
  <c r="Q5" i="1"/>
  <c r="P5" i="1"/>
  <c r="O5" i="1"/>
  <c r="N5" i="1"/>
  <c r="M5" i="1"/>
  <c r="L5" i="1"/>
  <c r="K5" i="1"/>
  <c r="J5" i="1"/>
  <c r="I5" i="1"/>
  <c r="W5" i="1" s="1"/>
  <c r="H5" i="1"/>
  <c r="Q4" i="1"/>
  <c r="P4" i="1"/>
  <c r="O4" i="1"/>
  <c r="N4" i="1"/>
  <c r="M4" i="1"/>
  <c r="L4" i="1"/>
  <c r="K4" i="1"/>
  <c r="J4" i="1"/>
  <c r="I4" i="1"/>
  <c r="H4" i="1"/>
  <c r="Q3" i="1"/>
  <c r="P3" i="1"/>
  <c r="O3" i="1"/>
  <c r="N3" i="1"/>
  <c r="M3" i="1"/>
  <c r="L3" i="1"/>
  <c r="K3" i="1"/>
  <c r="J3" i="1"/>
  <c r="I3" i="1"/>
  <c r="H3" i="1"/>
  <c r="Q2" i="1"/>
  <c r="P2" i="1"/>
  <c r="O2" i="1"/>
  <c r="N2" i="1"/>
  <c r="M2" i="1"/>
  <c r="L2" i="1"/>
  <c r="K2" i="1"/>
  <c r="J2" i="1"/>
  <c r="I2" i="1"/>
  <c r="H2" i="1"/>
  <c r="C246" i="1"/>
  <c r="B246" i="1"/>
  <c r="A246" i="1"/>
  <c r="C245" i="1"/>
  <c r="B245" i="1"/>
  <c r="A245" i="1"/>
  <c r="C244" i="1"/>
  <c r="B244" i="1"/>
  <c r="A244" i="1"/>
  <c r="C243" i="1"/>
  <c r="B243" i="1"/>
  <c r="A243" i="1"/>
  <c r="C242" i="1"/>
  <c r="B242" i="1"/>
  <c r="A242" i="1"/>
  <c r="C241" i="1"/>
  <c r="B241" i="1"/>
  <c r="A241" i="1"/>
  <c r="C240" i="1"/>
  <c r="B240" i="1"/>
  <c r="A240" i="1"/>
  <c r="C239" i="1"/>
  <c r="B239" i="1"/>
  <c r="A239" i="1"/>
  <c r="C238" i="1"/>
  <c r="B238" i="1"/>
  <c r="A238" i="1"/>
  <c r="C237" i="1"/>
  <c r="B237" i="1"/>
  <c r="A237" i="1"/>
  <c r="C236" i="1"/>
  <c r="B236" i="1"/>
  <c r="A236" i="1"/>
  <c r="C235" i="1"/>
  <c r="D235" i="1" s="1"/>
  <c r="B235" i="1"/>
  <c r="A235" i="1"/>
  <c r="C234" i="1"/>
  <c r="C233" i="1"/>
  <c r="B234" i="1"/>
  <c r="A234" i="1"/>
  <c r="B233" i="1"/>
  <c r="A233" i="1"/>
  <c r="C232" i="1"/>
  <c r="B232" i="1"/>
  <c r="A232" i="1"/>
  <c r="C231" i="1"/>
  <c r="B231" i="1"/>
  <c r="A231" i="1"/>
  <c r="C230" i="1"/>
  <c r="B230" i="1"/>
  <c r="A230" i="1"/>
  <c r="C229" i="1"/>
  <c r="B229" i="1"/>
  <c r="A229" i="1"/>
  <c r="C228" i="1"/>
  <c r="B228" i="1"/>
  <c r="A228" i="1"/>
  <c r="C227" i="1"/>
  <c r="B227" i="1"/>
  <c r="A227" i="1"/>
  <c r="C226" i="1"/>
  <c r="B226" i="1"/>
  <c r="A226" i="1"/>
  <c r="C225" i="1"/>
  <c r="B225" i="1"/>
  <c r="AF225" i="1" s="1"/>
  <c r="A225" i="1"/>
  <c r="C224" i="1"/>
  <c r="B224" i="1"/>
  <c r="A224" i="1"/>
  <c r="C223" i="1"/>
  <c r="B223" i="1"/>
  <c r="A223" i="1"/>
  <c r="C222" i="1"/>
  <c r="B222" i="1"/>
  <c r="A222" i="1"/>
  <c r="C221" i="1"/>
  <c r="B221" i="1"/>
  <c r="A221" i="1"/>
  <c r="C220" i="1"/>
  <c r="B220" i="1"/>
  <c r="A220" i="1"/>
  <c r="C219" i="1"/>
  <c r="B219" i="1"/>
  <c r="A219" i="1"/>
  <c r="C218" i="1"/>
  <c r="B218" i="1"/>
  <c r="A218" i="1"/>
  <c r="C217" i="1"/>
  <c r="B217" i="1"/>
  <c r="AF218" i="1" s="1"/>
  <c r="A217" i="1"/>
  <c r="C216" i="1"/>
  <c r="B216" i="1"/>
  <c r="A216" i="1"/>
  <c r="C215" i="1"/>
  <c r="B215" i="1"/>
  <c r="A215" i="1"/>
  <c r="C214" i="1"/>
  <c r="D214" i="1" s="1"/>
  <c r="B214" i="1"/>
  <c r="A214" i="1"/>
  <c r="C213" i="1"/>
  <c r="B213" i="1"/>
  <c r="A213" i="1"/>
  <c r="C212" i="1"/>
  <c r="B212" i="1"/>
  <c r="A212" i="1"/>
  <c r="C211" i="1"/>
  <c r="D211" i="1" s="1"/>
  <c r="B211" i="1"/>
  <c r="A211" i="1"/>
  <c r="C210" i="1"/>
  <c r="B210" i="1"/>
  <c r="A210" i="1"/>
  <c r="C209" i="1"/>
  <c r="B209" i="1"/>
  <c r="S209" i="1" s="1"/>
  <c r="A209" i="1"/>
  <c r="C208" i="1"/>
  <c r="B208" i="1"/>
  <c r="A208" i="1"/>
  <c r="C207" i="1"/>
  <c r="B207" i="1"/>
  <c r="A207" i="1"/>
  <c r="C206" i="1"/>
  <c r="D206" i="1" s="1"/>
  <c r="B206" i="1"/>
  <c r="A206" i="1"/>
  <c r="C205" i="1"/>
  <c r="B205" i="1"/>
  <c r="A205" i="1"/>
  <c r="C204" i="1"/>
  <c r="B204" i="1"/>
  <c r="A204" i="1"/>
  <c r="C203" i="1"/>
  <c r="AG203" i="1" s="1"/>
  <c r="B203" i="1"/>
  <c r="A203" i="1"/>
  <c r="C202" i="1"/>
  <c r="B202" i="1"/>
  <c r="A202" i="1"/>
  <c r="C201" i="1"/>
  <c r="B201" i="1"/>
  <c r="AF201" i="1" s="1"/>
  <c r="A201" i="1"/>
  <c r="C200" i="1"/>
  <c r="B200" i="1"/>
  <c r="A200" i="1"/>
  <c r="C199" i="1"/>
  <c r="B199" i="1"/>
  <c r="A199" i="1"/>
  <c r="C198" i="1"/>
  <c r="AG199" i="1" s="1"/>
  <c r="B198" i="1"/>
  <c r="AF199" i="1" s="1"/>
  <c r="A198" i="1"/>
  <c r="C197" i="1"/>
  <c r="B197" i="1"/>
  <c r="A197" i="1"/>
  <c r="C196" i="1"/>
  <c r="B196" i="1"/>
  <c r="A196" i="1"/>
  <c r="C195" i="1"/>
  <c r="S195" i="1" s="1"/>
  <c r="B195" i="1"/>
  <c r="A195" i="1"/>
  <c r="C194" i="1"/>
  <c r="B194" i="1"/>
  <c r="A194" i="1"/>
  <c r="C193" i="1"/>
  <c r="B193" i="1"/>
  <c r="S193" i="1" s="1"/>
  <c r="A193" i="1"/>
  <c r="C192" i="1"/>
  <c r="B192" i="1"/>
  <c r="A192" i="1"/>
  <c r="C191" i="1"/>
  <c r="B191" i="1"/>
  <c r="A191" i="1"/>
  <c r="C190" i="1"/>
  <c r="S190" i="1" s="1"/>
  <c r="B190" i="1"/>
  <c r="A190" i="1"/>
  <c r="C189" i="1"/>
  <c r="B189" i="1"/>
  <c r="A189" i="1"/>
  <c r="C188" i="1"/>
  <c r="B188" i="1"/>
  <c r="A188" i="1"/>
  <c r="C187" i="1"/>
  <c r="T187" i="1" s="1"/>
  <c r="U187" i="1" s="1"/>
  <c r="B187" i="1"/>
  <c r="A187" i="1"/>
  <c r="C186" i="1"/>
  <c r="B186" i="1"/>
  <c r="A186" i="1"/>
  <c r="C185" i="1"/>
  <c r="B185" i="1"/>
  <c r="T185" i="1" s="1"/>
  <c r="U185" i="1" s="1"/>
  <c r="A185" i="1"/>
  <c r="C184" i="1"/>
  <c r="B184" i="1"/>
  <c r="A184" i="1"/>
  <c r="C183" i="1"/>
  <c r="B183" i="1"/>
  <c r="A183" i="1"/>
  <c r="C182" i="1"/>
  <c r="T182" i="1" s="1"/>
  <c r="U182" i="1" s="1"/>
  <c r="B182" i="1"/>
  <c r="AF183" i="1" s="1"/>
  <c r="A182" i="1"/>
  <c r="C181" i="1"/>
  <c r="B181" i="1"/>
  <c r="A181" i="1"/>
  <c r="C180" i="1"/>
  <c r="B180" i="1"/>
  <c r="A180" i="1"/>
  <c r="C179" i="1"/>
  <c r="D179" i="1" s="1"/>
  <c r="B179" i="1"/>
  <c r="A179" i="1"/>
  <c r="C178" i="1"/>
  <c r="B178" i="1"/>
  <c r="A178" i="1"/>
  <c r="C177" i="1"/>
  <c r="B177" i="1"/>
  <c r="D177" i="1" s="1"/>
  <c r="A177" i="1"/>
  <c r="C176" i="1"/>
  <c r="B176" i="1"/>
  <c r="A176" i="1"/>
  <c r="C175" i="1"/>
  <c r="B175" i="1"/>
  <c r="A175" i="1"/>
  <c r="C174" i="1"/>
  <c r="S174" i="1" s="1"/>
  <c r="B174" i="1"/>
  <c r="A174" i="1"/>
  <c r="C173" i="1"/>
  <c r="B173" i="1"/>
  <c r="A173" i="1"/>
  <c r="C172" i="1"/>
  <c r="B172" i="1"/>
  <c r="A172" i="1"/>
  <c r="C171" i="1"/>
  <c r="S171" i="1" s="1"/>
  <c r="B171" i="1"/>
  <c r="A171" i="1"/>
  <c r="C170" i="1"/>
  <c r="B170" i="1"/>
  <c r="A170" i="1"/>
  <c r="C169" i="1"/>
  <c r="B169" i="1"/>
  <c r="S169" i="1" s="1"/>
  <c r="A169" i="1"/>
  <c r="C168" i="1"/>
  <c r="B168" i="1"/>
  <c r="A168" i="1"/>
  <c r="C167" i="1"/>
  <c r="B167" i="1"/>
  <c r="A167" i="1"/>
  <c r="C166" i="1"/>
  <c r="AG166" i="1" s="1"/>
  <c r="B166" i="1"/>
  <c r="A166" i="1"/>
  <c r="C165" i="1"/>
  <c r="B165" i="1"/>
  <c r="A165" i="1"/>
  <c r="C164" i="1"/>
  <c r="B164" i="1"/>
  <c r="A164" i="1"/>
  <c r="C163" i="1"/>
  <c r="S163" i="1" s="1"/>
  <c r="B163" i="1"/>
  <c r="A163" i="1"/>
  <c r="C162" i="1"/>
  <c r="B162" i="1"/>
  <c r="A162" i="1"/>
  <c r="C161" i="1"/>
  <c r="B161" i="1"/>
  <c r="T161" i="1" s="1"/>
  <c r="U161" i="1" s="1"/>
  <c r="A161" i="1"/>
  <c r="C160" i="1"/>
  <c r="B160" i="1"/>
  <c r="A160" i="1"/>
  <c r="C159" i="1"/>
  <c r="B159" i="1"/>
  <c r="A159" i="1"/>
  <c r="C158" i="1"/>
  <c r="T158" i="1" s="1"/>
  <c r="U158" i="1" s="1"/>
  <c r="B158" i="1"/>
  <c r="A158" i="1"/>
  <c r="C156" i="1"/>
  <c r="B156" i="1"/>
  <c r="A156" i="1"/>
  <c r="C155" i="1"/>
  <c r="B155" i="1"/>
  <c r="A155" i="1"/>
  <c r="C154" i="1"/>
  <c r="D154" i="1" s="1"/>
  <c r="B154" i="1"/>
  <c r="A154" i="1"/>
  <c r="C153" i="1"/>
  <c r="B153" i="1"/>
  <c r="A153" i="1"/>
  <c r="C152" i="1"/>
  <c r="B152" i="1"/>
  <c r="AF152" i="1" s="1"/>
  <c r="A152" i="1"/>
  <c r="C151" i="1"/>
  <c r="B151" i="1"/>
  <c r="A151" i="1"/>
  <c r="C150" i="1"/>
  <c r="B150" i="1"/>
  <c r="A150" i="1"/>
  <c r="C149" i="1"/>
  <c r="S149" i="1" s="1"/>
  <c r="B149" i="1"/>
  <c r="A149" i="1"/>
  <c r="C148" i="1"/>
  <c r="B148" i="1"/>
  <c r="A148" i="1"/>
  <c r="C147" i="1"/>
  <c r="B147" i="1"/>
  <c r="A147" i="1"/>
  <c r="C146" i="1"/>
  <c r="D146" i="1" s="1"/>
  <c r="B146" i="1"/>
  <c r="A146" i="1"/>
  <c r="C145" i="1"/>
  <c r="B145" i="1"/>
  <c r="A145" i="1"/>
  <c r="C144" i="1"/>
  <c r="B144" i="1"/>
  <c r="D144" i="1" s="1"/>
  <c r="A144" i="1"/>
  <c r="C143" i="1"/>
  <c r="B143" i="1"/>
  <c r="A143" i="1"/>
  <c r="C142" i="1"/>
  <c r="B142" i="1"/>
  <c r="A142" i="1"/>
  <c r="C141" i="1"/>
  <c r="D141" i="1" s="1"/>
  <c r="B141" i="1"/>
  <c r="A141" i="1"/>
  <c r="C140" i="1"/>
  <c r="B140" i="1"/>
  <c r="A140" i="1"/>
  <c r="C139" i="1"/>
  <c r="B139" i="1"/>
  <c r="A139" i="1"/>
  <c r="C138" i="1"/>
  <c r="AG138" i="1" s="1"/>
  <c r="B138" i="1"/>
  <c r="A138" i="1"/>
  <c r="C137" i="1"/>
  <c r="B137" i="1"/>
  <c r="A137" i="1"/>
  <c r="C136" i="1"/>
  <c r="B136" i="1"/>
  <c r="AF137" i="1" s="1"/>
  <c r="A136" i="1"/>
  <c r="C135" i="1"/>
  <c r="B135" i="1"/>
  <c r="A135" i="1"/>
  <c r="C134" i="1"/>
  <c r="B134" i="1"/>
  <c r="A134" i="1"/>
  <c r="C133" i="1"/>
  <c r="AG134" i="1" s="1"/>
  <c r="B133" i="1"/>
  <c r="A133" i="1"/>
  <c r="C132" i="1"/>
  <c r="B132" i="1"/>
  <c r="A132" i="1"/>
  <c r="C131" i="1"/>
  <c r="B131" i="1"/>
  <c r="A131" i="1"/>
  <c r="C130" i="1"/>
  <c r="B130" i="1"/>
  <c r="A130" i="1"/>
  <c r="C129" i="1"/>
  <c r="B129" i="1"/>
  <c r="A129" i="1"/>
  <c r="C128" i="1"/>
  <c r="B128" i="1"/>
  <c r="AF129" i="1" s="1"/>
  <c r="A128" i="1"/>
  <c r="C127" i="1"/>
  <c r="B127" i="1"/>
  <c r="A127" i="1"/>
  <c r="C126" i="1"/>
  <c r="B126" i="1"/>
  <c r="A126" i="1"/>
  <c r="C125" i="1"/>
  <c r="S125" i="1" s="1"/>
  <c r="B125" i="1"/>
  <c r="A125" i="1"/>
  <c r="C124" i="1"/>
  <c r="B124" i="1"/>
  <c r="A124" i="1"/>
  <c r="C123" i="1"/>
  <c r="B123" i="1"/>
  <c r="A123" i="1"/>
  <c r="C122" i="1"/>
  <c r="D122" i="1" s="1"/>
  <c r="B122" i="1"/>
  <c r="A122" i="1"/>
  <c r="C121" i="1"/>
  <c r="B121" i="1"/>
  <c r="A121" i="1"/>
  <c r="C120" i="1"/>
  <c r="B120" i="1"/>
  <c r="AF121" i="1" s="1"/>
  <c r="A120" i="1"/>
  <c r="C119" i="1"/>
  <c r="B119" i="1"/>
  <c r="A119" i="1"/>
  <c r="C118" i="1"/>
  <c r="B118" i="1"/>
  <c r="A118" i="1"/>
  <c r="C117" i="1"/>
  <c r="D117" i="1" s="1"/>
  <c r="B117" i="1"/>
  <c r="A117" i="1"/>
  <c r="C116" i="1"/>
  <c r="B116" i="1"/>
  <c r="A116" i="1"/>
  <c r="C115" i="1"/>
  <c r="B115" i="1"/>
  <c r="A115" i="1"/>
  <c r="C114" i="1"/>
  <c r="S114" i="1" s="1"/>
  <c r="B114" i="1"/>
  <c r="A114" i="1"/>
  <c r="C113" i="1"/>
  <c r="B113" i="1"/>
  <c r="A113" i="1"/>
  <c r="C112" i="1"/>
  <c r="B112" i="1"/>
  <c r="D112" i="1" s="1"/>
  <c r="A112" i="1"/>
  <c r="C111" i="1"/>
  <c r="B111" i="1"/>
  <c r="A111" i="1"/>
  <c r="C110" i="1"/>
  <c r="B110" i="1"/>
  <c r="A110" i="1"/>
  <c r="C109" i="1"/>
  <c r="AG110" i="1" s="1"/>
  <c r="B109" i="1"/>
  <c r="A109" i="1"/>
  <c r="C108" i="1"/>
  <c r="B108" i="1"/>
  <c r="A108" i="1"/>
  <c r="C107" i="1"/>
  <c r="B107" i="1"/>
  <c r="A107" i="1"/>
  <c r="C106" i="1"/>
  <c r="AG106" i="1" s="1"/>
  <c r="B106" i="1"/>
  <c r="A106" i="1"/>
  <c r="C105" i="1"/>
  <c r="B105" i="1"/>
  <c r="A105" i="1"/>
  <c r="C104" i="1"/>
  <c r="B104" i="1"/>
  <c r="D104" i="1" s="1"/>
  <c r="A104" i="1"/>
  <c r="C103" i="1"/>
  <c r="B103" i="1"/>
  <c r="A103" i="1"/>
  <c r="C102" i="1"/>
  <c r="B102" i="1"/>
  <c r="A102" i="1"/>
  <c r="C101" i="1"/>
  <c r="D101" i="1" s="1"/>
  <c r="B101" i="1"/>
  <c r="A101" i="1"/>
  <c r="C100" i="1"/>
  <c r="B100" i="1"/>
  <c r="A100" i="1"/>
  <c r="C99" i="1"/>
  <c r="B99" i="1"/>
  <c r="A99" i="1"/>
  <c r="C98" i="1"/>
  <c r="B98" i="1"/>
  <c r="A98" i="1"/>
  <c r="C97" i="1"/>
  <c r="B97" i="1"/>
  <c r="A97" i="1"/>
  <c r="C96" i="1"/>
  <c r="B96" i="1"/>
  <c r="A96" i="1"/>
  <c r="C95" i="1"/>
  <c r="B95" i="1"/>
  <c r="A95" i="1"/>
  <c r="C94" i="1"/>
  <c r="B94" i="1"/>
  <c r="A94" i="1"/>
  <c r="C93" i="1"/>
  <c r="B93" i="1"/>
  <c r="A93" i="1"/>
  <c r="C92" i="1"/>
  <c r="B92" i="1"/>
  <c r="A92" i="1"/>
  <c r="C91" i="1"/>
  <c r="B91" i="1"/>
  <c r="A91" i="1"/>
  <c r="C90" i="1"/>
  <c r="B90" i="1"/>
  <c r="A90" i="1"/>
  <c r="C89" i="1"/>
  <c r="B89" i="1"/>
  <c r="A89" i="1"/>
  <c r="C88" i="1"/>
  <c r="B88" i="1"/>
  <c r="D88" i="1" s="1"/>
  <c r="A88" i="1"/>
  <c r="C87" i="1"/>
  <c r="B87" i="1"/>
  <c r="A87" i="1"/>
  <c r="C86" i="1"/>
  <c r="B86" i="1"/>
  <c r="A86" i="1"/>
  <c r="C85" i="1"/>
  <c r="B85" i="1"/>
  <c r="A85" i="1"/>
  <c r="C84" i="1"/>
  <c r="B84" i="1"/>
  <c r="A84" i="1"/>
  <c r="C83" i="1"/>
  <c r="B83" i="1"/>
  <c r="A83" i="1"/>
  <c r="C82" i="1"/>
  <c r="D82" i="1" s="1"/>
  <c r="B82" i="1"/>
  <c r="A82" i="1"/>
  <c r="C81" i="1"/>
  <c r="B81" i="1"/>
  <c r="A81" i="1"/>
  <c r="C80" i="1"/>
  <c r="B80" i="1"/>
  <c r="A80" i="1"/>
  <c r="C79" i="1"/>
  <c r="B79" i="1"/>
  <c r="A79" i="1"/>
  <c r="C78" i="1"/>
  <c r="B78" i="1"/>
  <c r="A78" i="1"/>
  <c r="C77" i="1"/>
  <c r="D77" i="1" s="1"/>
  <c r="B77" i="1"/>
  <c r="A77" i="1"/>
  <c r="C76" i="1"/>
  <c r="B76" i="1"/>
  <c r="A76" i="1"/>
  <c r="C75" i="1"/>
  <c r="B75" i="1"/>
  <c r="A75" i="1"/>
  <c r="C74" i="1"/>
  <c r="B74" i="1"/>
  <c r="A74" i="1"/>
  <c r="C73" i="1"/>
  <c r="B73" i="1"/>
  <c r="A73" i="1"/>
  <c r="C72" i="1"/>
  <c r="B72" i="1"/>
  <c r="D72" i="1" s="1"/>
  <c r="A72" i="1"/>
  <c r="C71" i="1"/>
  <c r="B71" i="1"/>
  <c r="A71" i="1"/>
  <c r="C70" i="1"/>
  <c r="B70" i="1"/>
  <c r="A70" i="1"/>
  <c r="C69" i="1"/>
  <c r="B69" i="1"/>
  <c r="A69" i="1"/>
  <c r="C68" i="1"/>
  <c r="B68" i="1"/>
  <c r="A68" i="1"/>
  <c r="C67" i="1"/>
  <c r="B67" i="1"/>
  <c r="A67" i="1"/>
  <c r="C66" i="1"/>
  <c r="B66" i="1"/>
  <c r="A66" i="1"/>
  <c r="C65" i="1"/>
  <c r="B65" i="1"/>
  <c r="A65" i="1"/>
  <c r="C64" i="1"/>
  <c r="B64" i="1"/>
  <c r="A64" i="1"/>
  <c r="C63" i="1"/>
  <c r="B63" i="1"/>
  <c r="A63" i="1"/>
  <c r="C62" i="1"/>
  <c r="B62" i="1"/>
  <c r="A62" i="1"/>
  <c r="C61" i="1"/>
  <c r="B61" i="1"/>
  <c r="A61" i="1"/>
  <c r="C60" i="1"/>
  <c r="B60" i="1"/>
  <c r="A60" i="1"/>
  <c r="C59" i="1"/>
  <c r="B59" i="1"/>
  <c r="A59" i="1"/>
  <c r="C58" i="1"/>
  <c r="D58" i="1" s="1"/>
  <c r="B58" i="1"/>
  <c r="A58" i="1"/>
  <c r="C57" i="1"/>
  <c r="B57" i="1"/>
  <c r="A57" i="1"/>
  <c r="C56" i="1"/>
  <c r="B56" i="1"/>
  <c r="D56" i="1" s="1"/>
  <c r="A56" i="1"/>
  <c r="C55" i="1"/>
  <c r="B55" i="1"/>
  <c r="A55" i="1"/>
  <c r="C54" i="1"/>
  <c r="B54" i="1"/>
  <c r="A54" i="1"/>
  <c r="C53" i="1"/>
  <c r="B53" i="1"/>
  <c r="A53" i="1"/>
  <c r="C52" i="1"/>
  <c r="B52" i="1"/>
  <c r="A52" i="1"/>
  <c r="C51" i="1"/>
  <c r="B51" i="1"/>
  <c r="A51" i="1"/>
  <c r="C50" i="1"/>
  <c r="D50" i="1" s="1"/>
  <c r="B50" i="1"/>
  <c r="A50" i="1"/>
  <c r="C49" i="1"/>
  <c r="B49" i="1"/>
  <c r="A49" i="1"/>
  <c r="C48" i="1"/>
  <c r="B48" i="1"/>
  <c r="D48" i="1" s="1"/>
  <c r="A48" i="1"/>
  <c r="C47" i="1"/>
  <c r="B47" i="1"/>
  <c r="A47" i="1"/>
  <c r="C46" i="1"/>
  <c r="B46" i="1"/>
  <c r="A46" i="1"/>
  <c r="C45" i="1"/>
  <c r="D45" i="1" s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D40" i="1" s="1"/>
  <c r="A40" i="1"/>
  <c r="C39" i="1"/>
  <c r="B39" i="1"/>
  <c r="A39" i="1"/>
  <c r="C38" i="1"/>
  <c r="B38" i="1"/>
  <c r="A38" i="1"/>
  <c r="C37" i="1"/>
  <c r="D37" i="1" s="1"/>
  <c r="B37" i="1"/>
  <c r="A37" i="1"/>
  <c r="C36" i="1"/>
  <c r="B36" i="1"/>
  <c r="A36" i="1"/>
  <c r="C35" i="1"/>
  <c r="B35" i="1"/>
  <c r="A35" i="1"/>
  <c r="C34" i="1"/>
  <c r="B34" i="1"/>
  <c r="A34" i="1"/>
  <c r="C33" i="1"/>
  <c r="B33" i="1"/>
  <c r="A33" i="1"/>
  <c r="C32" i="1"/>
  <c r="B32" i="1"/>
  <c r="D32" i="1" s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D21" i="1" s="1"/>
  <c r="B21" i="1"/>
  <c r="A21" i="1"/>
  <c r="C20" i="1"/>
  <c r="B20" i="1"/>
  <c r="A20" i="1"/>
  <c r="C19" i="1"/>
  <c r="B19" i="1"/>
  <c r="A19" i="1"/>
  <c r="C18" i="1"/>
  <c r="D18" i="1" s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D13" i="1" s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D8" i="1" s="1"/>
  <c r="A8" i="1"/>
  <c r="C7" i="1"/>
  <c r="B7" i="1"/>
  <c r="A7" i="1"/>
  <c r="C6" i="1"/>
  <c r="B6" i="1"/>
  <c r="A6" i="1"/>
  <c r="C5" i="1"/>
  <c r="D5" i="1" s="1"/>
  <c r="B5" i="1"/>
  <c r="A5" i="1"/>
  <c r="C4" i="1"/>
  <c r="B4" i="1"/>
  <c r="A4" i="1"/>
  <c r="C3" i="1"/>
  <c r="B3" i="1"/>
  <c r="A3" i="1"/>
  <c r="C2" i="1"/>
  <c r="B2" i="1"/>
  <c r="A2" i="1"/>
  <c r="AH217" i="8"/>
  <c r="AG217" i="8"/>
  <c r="AI217" i="8" s="1"/>
  <c r="AH216" i="8"/>
  <c r="AG216" i="8"/>
  <c r="AH215" i="8"/>
  <c r="AG215" i="8"/>
  <c r="AH214" i="8"/>
  <c r="AN214" i="8" s="1"/>
  <c r="AG214" i="8"/>
  <c r="AH213" i="8"/>
  <c r="AG213" i="8"/>
  <c r="AM213" i="8" s="1"/>
  <c r="AH212" i="8"/>
  <c r="AG212" i="8"/>
  <c r="AH211" i="8"/>
  <c r="AN211" i="8" s="1"/>
  <c r="AG211" i="8"/>
  <c r="AM212" i="8" s="1"/>
  <c r="AH210" i="8"/>
  <c r="AG210" i="8"/>
  <c r="AH209" i="8"/>
  <c r="AG209" i="8"/>
  <c r="AH208" i="8"/>
  <c r="AG208" i="8"/>
  <c r="AH207" i="8"/>
  <c r="AG207" i="8"/>
  <c r="AM208" i="8" s="1"/>
  <c r="AH206" i="8"/>
  <c r="AG206" i="8"/>
  <c r="AH205" i="8"/>
  <c r="AG205" i="8"/>
  <c r="AI205" i="8" s="1"/>
  <c r="AH204" i="8"/>
  <c r="AG204" i="8"/>
  <c r="AH203" i="8"/>
  <c r="AG203" i="8"/>
  <c r="AM203" i="8" s="1"/>
  <c r="AH202" i="8"/>
  <c r="AG202" i="8"/>
  <c r="AH201" i="8"/>
  <c r="AG201" i="8"/>
  <c r="AM201" i="8" s="1"/>
  <c r="AH200" i="8"/>
  <c r="AG200" i="8"/>
  <c r="AH199" i="8"/>
  <c r="AN199" i="8" s="1"/>
  <c r="AG199" i="8"/>
  <c r="AH198" i="8"/>
  <c r="AG198" i="8"/>
  <c r="AH197" i="8"/>
  <c r="AG197" i="8"/>
  <c r="T197" i="8" s="1"/>
  <c r="AH196" i="8"/>
  <c r="AG196" i="8"/>
  <c r="AH195" i="8"/>
  <c r="AN195" i="8" s="1"/>
  <c r="AG195" i="8"/>
  <c r="AH194" i="8"/>
  <c r="AG194" i="8"/>
  <c r="AH193" i="8"/>
  <c r="AG193" i="8"/>
  <c r="AM194" i="8" s="1"/>
  <c r="AH192" i="8"/>
  <c r="AN193" i="8" s="1"/>
  <c r="AG192" i="8"/>
  <c r="AH191" i="8"/>
  <c r="AG191" i="8"/>
  <c r="AH190" i="8"/>
  <c r="AG190" i="8"/>
  <c r="AH189" i="8"/>
  <c r="AG189" i="8"/>
  <c r="AI189" i="8" s="1"/>
  <c r="AH188" i="8"/>
  <c r="AG188" i="8"/>
  <c r="AH187" i="8"/>
  <c r="AG187" i="8"/>
  <c r="AH186" i="8"/>
  <c r="AG186" i="8"/>
  <c r="AH185" i="8"/>
  <c r="AG185" i="8"/>
  <c r="T185" i="8" s="1"/>
  <c r="AH184" i="8"/>
  <c r="AG184" i="8"/>
  <c r="AH183" i="8"/>
  <c r="U183" i="8" s="1"/>
  <c r="V183" i="8" s="1"/>
  <c r="AG183" i="8"/>
  <c r="AH182" i="8"/>
  <c r="AN182" i="8" s="1"/>
  <c r="AG182" i="8"/>
  <c r="AH181" i="8"/>
  <c r="AG181" i="8"/>
  <c r="AM181" i="8" s="1"/>
  <c r="AH180" i="8"/>
  <c r="AG180" i="8"/>
  <c r="AH179" i="8"/>
  <c r="AI179" i="8" s="1"/>
  <c r="AG179" i="8"/>
  <c r="AM179" i="8" s="1"/>
  <c r="AH178" i="8"/>
  <c r="AG178" i="8"/>
  <c r="AH177" i="8"/>
  <c r="AG177" i="8"/>
  <c r="AH176" i="8"/>
  <c r="AG176" i="8"/>
  <c r="AH175" i="8"/>
  <c r="AG175" i="8"/>
  <c r="AM175" i="8" s="1"/>
  <c r="AH174" i="8"/>
  <c r="AG174" i="8"/>
  <c r="AH173" i="8"/>
  <c r="AG173" i="8"/>
  <c r="AM174" i="8" s="1"/>
  <c r="AH172" i="8"/>
  <c r="AG172" i="8"/>
  <c r="AH171" i="8"/>
  <c r="AG171" i="8"/>
  <c r="AH170" i="8"/>
  <c r="AG170" i="8"/>
  <c r="AH169" i="8"/>
  <c r="AG169" i="8"/>
  <c r="AI169" i="8" s="1"/>
  <c r="AH168" i="8"/>
  <c r="AG168" i="8"/>
  <c r="AH167" i="8"/>
  <c r="U167" i="8" s="1"/>
  <c r="V167" i="8" s="1"/>
  <c r="AG167" i="8"/>
  <c r="AM168" i="8" s="1"/>
  <c r="AH166" i="8"/>
  <c r="AG166" i="8"/>
  <c r="AH165" i="8"/>
  <c r="AG165" i="8"/>
  <c r="AI165" i="8" s="1"/>
  <c r="AH164" i="8"/>
  <c r="AG164" i="8"/>
  <c r="AH163" i="8"/>
  <c r="AG163" i="8"/>
  <c r="AH162" i="8"/>
  <c r="AG162" i="8"/>
  <c r="AH161" i="8"/>
  <c r="AH160" i="8"/>
  <c r="U160" i="8" s="1"/>
  <c r="V160" i="8" s="1"/>
  <c r="AG161" i="8"/>
  <c r="AG160" i="8"/>
  <c r="AH159" i="8"/>
  <c r="AG159" i="8"/>
  <c r="AM159" i="8" s="1"/>
  <c r="AH158" i="8"/>
  <c r="AG158" i="8"/>
  <c r="AH156" i="8"/>
  <c r="AH157" i="8" s="1"/>
  <c r="AG156" i="8"/>
  <c r="U156" i="8" s="1"/>
  <c r="V156" i="8" s="1"/>
  <c r="AH155" i="8"/>
  <c r="AG155" i="8"/>
  <c r="AH154" i="8"/>
  <c r="AN155" i="8" s="1"/>
  <c r="AG154" i="8"/>
  <c r="AH153" i="8"/>
  <c r="AG153" i="8"/>
  <c r="AH152" i="8"/>
  <c r="AG152" i="8"/>
  <c r="T152" i="8" s="1"/>
  <c r="AH151" i="8"/>
  <c r="AG151" i="8"/>
  <c r="AH150" i="8"/>
  <c r="AG150" i="8"/>
  <c r="AH149" i="8"/>
  <c r="AN149" i="8" s="1"/>
  <c r="AG149" i="8"/>
  <c r="AH148" i="8"/>
  <c r="AG148" i="8"/>
  <c r="U148" i="8" s="1"/>
  <c r="V148" i="8" s="1"/>
  <c r="AH147" i="8"/>
  <c r="AN148" i="8" s="1"/>
  <c r="AG147" i="8"/>
  <c r="AH146" i="8"/>
  <c r="T146" i="8" s="1"/>
  <c r="AG146" i="8"/>
  <c r="AH145" i="8"/>
  <c r="AG145" i="8"/>
  <c r="AH144" i="8"/>
  <c r="AG144" i="8"/>
  <c r="U144" i="8" s="1"/>
  <c r="V144" i="8" s="1"/>
  <c r="AH143" i="8"/>
  <c r="AG143" i="8"/>
  <c r="AH142" i="8"/>
  <c r="AG142" i="8"/>
  <c r="AH141" i="8"/>
  <c r="AN141" i="8" s="1"/>
  <c r="AG141" i="8"/>
  <c r="AH140" i="8"/>
  <c r="AG140" i="8"/>
  <c r="T140" i="8" s="1"/>
  <c r="AH139" i="8"/>
  <c r="AG139" i="8"/>
  <c r="AH138" i="8"/>
  <c r="AI138" i="8" s="1"/>
  <c r="AG138" i="8"/>
  <c r="AM139" i="8" s="1"/>
  <c r="AH137" i="8"/>
  <c r="AG137" i="8"/>
  <c r="AH136" i="8"/>
  <c r="AG136" i="8"/>
  <c r="AM137" i="8" s="1"/>
  <c r="AH135" i="8"/>
  <c r="AG135" i="8"/>
  <c r="AH134" i="8"/>
  <c r="AN135" i="8" s="1"/>
  <c r="AG134" i="8"/>
  <c r="AH133" i="8"/>
  <c r="AG133" i="8"/>
  <c r="AH132" i="8"/>
  <c r="AG132" i="8"/>
  <c r="AM133" i="8" s="1"/>
  <c r="AH131" i="8"/>
  <c r="AG131" i="8"/>
  <c r="AH130" i="8"/>
  <c r="AG130" i="8"/>
  <c r="AH129" i="8"/>
  <c r="AG129" i="8"/>
  <c r="AH128" i="8"/>
  <c r="AG128" i="8"/>
  <c r="AI128" i="8" s="1"/>
  <c r="AH127" i="8"/>
  <c r="AG127" i="8"/>
  <c r="AH126" i="8"/>
  <c r="AN127" i="8" s="1"/>
  <c r="AG126" i="8"/>
  <c r="AH125" i="8"/>
  <c r="AG125" i="8"/>
  <c r="AH124" i="8"/>
  <c r="AG124" i="8"/>
  <c r="T124" i="8" s="1"/>
  <c r="AH123" i="8"/>
  <c r="AG123" i="8"/>
  <c r="AH122" i="8"/>
  <c r="AI122" i="8" s="1"/>
  <c r="AG122" i="8"/>
  <c r="AH121" i="8"/>
  <c r="AG121" i="8"/>
  <c r="AH120" i="8"/>
  <c r="AG120" i="8"/>
  <c r="T120" i="8" s="1"/>
  <c r="AH119" i="8"/>
  <c r="AG119" i="8"/>
  <c r="AH118" i="8"/>
  <c r="AG118" i="8"/>
  <c r="AH117" i="8"/>
  <c r="AG117" i="8"/>
  <c r="AH116" i="8"/>
  <c r="AG116" i="8"/>
  <c r="AM116" i="8" s="1"/>
  <c r="AH115" i="8"/>
  <c r="AG115" i="8"/>
  <c r="AH114" i="8"/>
  <c r="T114" i="8" s="1"/>
  <c r="AG114" i="8"/>
  <c r="AH113" i="8"/>
  <c r="AG113" i="8"/>
  <c r="AH112" i="8"/>
  <c r="AG112" i="8"/>
  <c r="AM113" i="8" s="1"/>
  <c r="AH111" i="8"/>
  <c r="AG111" i="8"/>
  <c r="AH110" i="8"/>
  <c r="U110" i="8" s="1"/>
  <c r="V110" i="8" s="1"/>
  <c r="AG110" i="8"/>
  <c r="AH109" i="8"/>
  <c r="AG109" i="8"/>
  <c r="AH108" i="8"/>
  <c r="AG108" i="8"/>
  <c r="AM109" i="8" s="1"/>
  <c r="AH107" i="8"/>
  <c r="AG107" i="8"/>
  <c r="AH106" i="8"/>
  <c r="U106" i="8" s="1"/>
  <c r="V106" i="8" s="1"/>
  <c r="AG106" i="8"/>
  <c r="AH105" i="8"/>
  <c r="AG105" i="8"/>
  <c r="AH104" i="8"/>
  <c r="AG104" i="8"/>
  <c r="AM105" i="8" s="1"/>
  <c r="AH103" i="8"/>
  <c r="AG103" i="8"/>
  <c r="AH102" i="8"/>
  <c r="AG102" i="8"/>
  <c r="AH101" i="8"/>
  <c r="AG101" i="8"/>
  <c r="AH100" i="8"/>
  <c r="AH99" i="8"/>
  <c r="U99" i="8" s="1"/>
  <c r="V99" i="8" s="1"/>
  <c r="AG100" i="8"/>
  <c r="U100" i="8" s="1"/>
  <c r="V100" i="8" s="1"/>
  <c r="AG99" i="8"/>
  <c r="AH98" i="8"/>
  <c r="AI98" i="8" s="1"/>
  <c r="AG98" i="8"/>
  <c r="AH97" i="8"/>
  <c r="AH96" i="8"/>
  <c r="AG97" i="8"/>
  <c r="AG96" i="8"/>
  <c r="AM96" i="8" s="1"/>
  <c r="AH95" i="8"/>
  <c r="AG95" i="8"/>
  <c r="AH94" i="8"/>
  <c r="AG94" i="8"/>
  <c r="AM94" i="8" s="1"/>
  <c r="AH93" i="8"/>
  <c r="AG93" i="8"/>
  <c r="AH92" i="8"/>
  <c r="AH91" i="8"/>
  <c r="T91" i="8" s="1"/>
  <c r="AG92" i="8"/>
  <c r="AG91" i="8"/>
  <c r="AH90" i="8"/>
  <c r="AN91" i="8" s="1"/>
  <c r="AG90" i="8"/>
  <c r="AH89" i="8"/>
  <c r="AG89" i="8"/>
  <c r="AH88" i="8"/>
  <c r="AG88" i="8"/>
  <c r="T88" i="8" s="1"/>
  <c r="AH87" i="8"/>
  <c r="AG87" i="8"/>
  <c r="AH86" i="8"/>
  <c r="AI86" i="8" s="1"/>
  <c r="AG86" i="8"/>
  <c r="AM86" i="8" s="1"/>
  <c r="AH85" i="8"/>
  <c r="AG85" i="8"/>
  <c r="AH84" i="8"/>
  <c r="AG84" i="8"/>
  <c r="AH83" i="8"/>
  <c r="AG83" i="8"/>
  <c r="AG82" i="8"/>
  <c r="AH82" i="8"/>
  <c r="AH81" i="8"/>
  <c r="AG81" i="8"/>
  <c r="AH80" i="8"/>
  <c r="AG80" i="8"/>
  <c r="U80" i="8" s="1"/>
  <c r="V80" i="8" s="1"/>
  <c r="AH79" i="8"/>
  <c r="AG79" i="8"/>
  <c r="AH78" i="8"/>
  <c r="AG78" i="8"/>
  <c r="AH77" i="8"/>
  <c r="AG77" i="8"/>
  <c r="AH76" i="8"/>
  <c r="AG76" i="8"/>
  <c r="AM76" i="8" s="1"/>
  <c r="AH75" i="8"/>
  <c r="AG75" i="8"/>
  <c r="AH74" i="8"/>
  <c r="AG74" i="8"/>
  <c r="AH73" i="8"/>
  <c r="AG73" i="8"/>
  <c r="AH72" i="8"/>
  <c r="AG72" i="8"/>
  <c r="AH71" i="8"/>
  <c r="AG71" i="8"/>
  <c r="AH70" i="8"/>
  <c r="U70" i="8" s="1"/>
  <c r="V70" i="8" s="1"/>
  <c r="AG70" i="8"/>
  <c r="AH69" i="8"/>
  <c r="AG69" i="8"/>
  <c r="AH68" i="8"/>
  <c r="AG68" i="8"/>
  <c r="AM69" i="8" s="1"/>
  <c r="AH67" i="8"/>
  <c r="AG67" i="8"/>
  <c r="AH66" i="8"/>
  <c r="AG66" i="8"/>
  <c r="AM66" i="8" s="1"/>
  <c r="AH65" i="8"/>
  <c r="AG65" i="8"/>
  <c r="AH64" i="8"/>
  <c r="AG64" i="8"/>
  <c r="AM64" i="8" s="1"/>
  <c r="AH63" i="8"/>
  <c r="AG63" i="8"/>
  <c r="AH62" i="8"/>
  <c r="AG62" i="8"/>
  <c r="AM62" i="8" s="1"/>
  <c r="AH61" i="8"/>
  <c r="AG61" i="8"/>
  <c r="AH60" i="8"/>
  <c r="AG60" i="8"/>
  <c r="AM61" i="8" s="1"/>
  <c r="AH59" i="8"/>
  <c r="AG59" i="8"/>
  <c r="AH58" i="8"/>
  <c r="AG58" i="8"/>
  <c r="AH57" i="8"/>
  <c r="AG57" i="8"/>
  <c r="AH56" i="8"/>
  <c r="AG56" i="8"/>
  <c r="AH55" i="8"/>
  <c r="AN56" i="8" s="1"/>
  <c r="AG55" i="8"/>
  <c r="AH54" i="8"/>
  <c r="AI54" i="8" s="1"/>
  <c r="AG54" i="8"/>
  <c r="AM55" i="8" s="1"/>
  <c r="AH53" i="8"/>
  <c r="AG53" i="8"/>
  <c r="AH52" i="8"/>
  <c r="AG52" i="8"/>
  <c r="AI52" i="8" s="1"/>
  <c r="AH51" i="8"/>
  <c r="T51" i="8" s="1"/>
  <c r="AG51" i="8"/>
  <c r="AH50" i="8"/>
  <c r="AG50" i="8"/>
  <c r="AM51" i="8" s="1"/>
  <c r="AH49" i="8"/>
  <c r="AG49" i="8"/>
  <c r="AH48" i="8"/>
  <c r="AG48" i="8"/>
  <c r="AI48" i="8" s="1"/>
  <c r="AH47" i="8"/>
  <c r="AG47" i="8"/>
  <c r="AH46" i="8"/>
  <c r="AG46" i="8"/>
  <c r="AH45" i="8"/>
  <c r="AG45" i="8"/>
  <c r="AH44" i="8"/>
  <c r="AG44" i="8"/>
  <c r="AH43" i="8"/>
  <c r="AG43" i="8"/>
  <c r="AH42" i="8"/>
  <c r="AG42" i="8"/>
  <c r="AM42" i="8" s="1"/>
  <c r="AH41" i="8"/>
  <c r="AG41" i="8"/>
  <c r="AH40" i="8"/>
  <c r="AG40" i="8"/>
  <c r="U40" i="8" s="1"/>
  <c r="V40" i="8" s="1"/>
  <c r="AH39" i="8"/>
  <c r="AG39" i="8"/>
  <c r="AH38" i="8"/>
  <c r="AG38" i="8"/>
  <c r="AH37" i="8"/>
  <c r="AG37" i="8"/>
  <c r="AH36" i="8"/>
  <c r="AG36" i="8"/>
  <c r="U36" i="8" s="1"/>
  <c r="V36" i="8" s="1"/>
  <c r="AH35" i="8"/>
  <c r="AG35" i="8"/>
  <c r="AH34" i="8"/>
  <c r="AG34" i="8"/>
  <c r="AH33" i="8"/>
  <c r="AG33" i="8"/>
  <c r="AH32" i="8"/>
  <c r="AG32" i="8"/>
  <c r="AH31" i="8"/>
  <c r="AN32" i="8" s="1"/>
  <c r="AG31" i="8"/>
  <c r="AH30" i="8"/>
  <c r="AG30" i="8"/>
  <c r="AH29" i="8"/>
  <c r="AG29" i="8"/>
  <c r="AH28" i="8"/>
  <c r="AG28" i="8"/>
  <c r="AH27" i="8"/>
  <c r="AG27" i="8"/>
  <c r="AH26" i="8"/>
  <c r="AG26" i="8"/>
  <c r="AM27" i="8" s="1"/>
  <c r="AH25" i="8"/>
  <c r="AG25" i="8"/>
  <c r="AH24" i="8"/>
  <c r="AG24" i="8"/>
  <c r="T24" i="8" s="1"/>
  <c r="AH23" i="8"/>
  <c r="AG23" i="8"/>
  <c r="AH22" i="8"/>
  <c r="AG22" i="8"/>
  <c r="AM22" i="8" s="1"/>
  <c r="AH21" i="8"/>
  <c r="AN21" i="8" s="1"/>
  <c r="AG21" i="8"/>
  <c r="AH20" i="8"/>
  <c r="AG20" i="8"/>
  <c r="T20" i="8" s="1"/>
  <c r="AH19" i="8"/>
  <c r="AN20" i="8" s="1"/>
  <c r="AG19" i="8"/>
  <c r="AH18" i="8"/>
  <c r="AG18" i="8"/>
  <c r="AM19" i="8" s="1"/>
  <c r="AH17" i="8"/>
  <c r="AN17" i="8" s="1"/>
  <c r="AG17" i="8"/>
  <c r="AH16" i="8"/>
  <c r="AG16" i="8"/>
  <c r="U16" i="8" s="1"/>
  <c r="V16" i="8" s="1"/>
  <c r="AH15" i="8"/>
  <c r="U15" i="8" s="1"/>
  <c r="V15" i="8" s="1"/>
  <c r="AG15" i="8"/>
  <c r="AH14" i="8"/>
  <c r="T14" i="8" s="1"/>
  <c r="AG14" i="8"/>
  <c r="AH13" i="8"/>
  <c r="AG13" i="8"/>
  <c r="AH12" i="8"/>
  <c r="AG12" i="8"/>
  <c r="U12" i="8" s="1"/>
  <c r="V12" i="8" s="1"/>
  <c r="AH11" i="8"/>
  <c r="AN12" i="8" s="1"/>
  <c r="AG11" i="8"/>
  <c r="AH10" i="8"/>
  <c r="AG10" i="8"/>
  <c r="AH9" i="8"/>
  <c r="AG9" i="8"/>
  <c r="AH8" i="8"/>
  <c r="AG8" i="8"/>
  <c r="U8" i="8" s="1"/>
  <c r="V8" i="8" s="1"/>
  <c r="AH7" i="8"/>
  <c r="AG7" i="8"/>
  <c r="AH6" i="8"/>
  <c r="AG6" i="8"/>
  <c r="AH5" i="8"/>
  <c r="AH4" i="8"/>
  <c r="AG5" i="8"/>
  <c r="AG4" i="8"/>
  <c r="T4" i="8" s="1"/>
  <c r="AH3" i="8"/>
  <c r="AG3" i="8"/>
  <c r="AH2" i="8"/>
  <c r="AG2" i="8"/>
  <c r="R217" i="8"/>
  <c r="P217" i="8"/>
  <c r="M217" i="8"/>
  <c r="L217" i="8"/>
  <c r="K217" i="8"/>
  <c r="J217" i="8"/>
  <c r="H217" i="8"/>
  <c r="X217" i="8" s="1"/>
  <c r="F217" i="8"/>
  <c r="T232" i="8" s="1"/>
  <c r="D217" i="8"/>
  <c r="T230" i="8" s="1"/>
  <c r="C217" i="8"/>
  <c r="A217" i="8"/>
  <c r="B217" i="8" s="1"/>
  <c r="R216" i="8"/>
  <c r="P216" i="8"/>
  <c r="M216" i="8"/>
  <c r="L216" i="8"/>
  <c r="K216" i="8"/>
  <c r="AQ216" i="8" s="1"/>
  <c r="J216" i="8"/>
  <c r="AP217" i="8" s="1"/>
  <c r="H216" i="8"/>
  <c r="F216" i="8"/>
  <c r="D216" i="8"/>
  <c r="C216" i="8"/>
  <c r="A216" i="8"/>
  <c r="B216" i="8" s="1"/>
  <c r="R215" i="8"/>
  <c r="P215" i="8"/>
  <c r="M215" i="8"/>
  <c r="L215" i="8"/>
  <c r="K215" i="8"/>
  <c r="J215" i="8"/>
  <c r="H215" i="8"/>
  <c r="F215" i="8"/>
  <c r="D215" i="8"/>
  <c r="AY215" i="8" s="1"/>
  <c r="C215" i="8"/>
  <c r="AX215" i="8" s="1"/>
  <c r="AZ215" i="8" s="1"/>
  <c r="A215" i="8"/>
  <c r="B215" i="8" s="1"/>
  <c r="R214" i="8"/>
  <c r="P214" i="8"/>
  <c r="M214" i="8"/>
  <c r="L214" i="8"/>
  <c r="K214" i="8"/>
  <c r="J214" i="8"/>
  <c r="H214" i="8"/>
  <c r="C214" i="8"/>
  <c r="AX214" i="8" s="1"/>
  <c r="F214" i="8"/>
  <c r="D214" i="8"/>
  <c r="A214" i="8"/>
  <c r="B214" i="8" s="1"/>
  <c r="R213" i="8"/>
  <c r="P213" i="8"/>
  <c r="M213" i="8"/>
  <c r="L213" i="8"/>
  <c r="K213" i="8"/>
  <c r="AQ214" i="8" s="1"/>
  <c r="J213" i="8"/>
  <c r="H213" i="8"/>
  <c r="C213" i="8"/>
  <c r="AX213" i="8" s="1"/>
  <c r="F213" i="8"/>
  <c r="AR214" i="8" s="1"/>
  <c r="D213" i="8"/>
  <c r="A213" i="8"/>
  <c r="B213" i="8" s="1"/>
  <c r="R212" i="8"/>
  <c r="P212" i="8"/>
  <c r="M212" i="8"/>
  <c r="L212" i="8"/>
  <c r="K212" i="8"/>
  <c r="J212" i="8"/>
  <c r="AP213" i="8" s="1"/>
  <c r="H212" i="8"/>
  <c r="F212" i="8"/>
  <c r="AR212" i="8" s="1"/>
  <c r="D212" i="8"/>
  <c r="AS212" i="8" s="1"/>
  <c r="C212" i="8"/>
  <c r="A212" i="8"/>
  <c r="R211" i="8"/>
  <c r="P211" i="8"/>
  <c r="M211" i="8"/>
  <c r="L211" i="8"/>
  <c r="K211" i="8"/>
  <c r="AQ211" i="8" s="1"/>
  <c r="J211" i="8"/>
  <c r="AP211" i="8" s="1"/>
  <c r="H211" i="8"/>
  <c r="F211" i="8"/>
  <c r="D211" i="8"/>
  <c r="C211" i="8"/>
  <c r="A211" i="8"/>
  <c r="B211" i="8" s="1"/>
  <c r="R210" i="8"/>
  <c r="P210" i="8"/>
  <c r="M210" i="8"/>
  <c r="L210" i="8"/>
  <c r="K210" i="8"/>
  <c r="J210" i="8"/>
  <c r="J209" i="8"/>
  <c r="H210" i="8"/>
  <c r="F210" i="8"/>
  <c r="D210" i="8"/>
  <c r="O210" i="8" s="1"/>
  <c r="C210" i="8"/>
  <c r="AO210" i="8" s="1"/>
  <c r="A210" i="8"/>
  <c r="B210" i="8" s="1"/>
  <c r="R209" i="8"/>
  <c r="P209" i="8"/>
  <c r="M209" i="8"/>
  <c r="L209" i="8"/>
  <c r="K209" i="8"/>
  <c r="H209" i="8"/>
  <c r="X209" i="8" s="1"/>
  <c r="F209" i="8"/>
  <c r="D209" i="8"/>
  <c r="C209" i="8"/>
  <c r="A209" i="8"/>
  <c r="B209" i="8" s="1"/>
  <c r="R208" i="8"/>
  <c r="P208" i="8"/>
  <c r="M208" i="8"/>
  <c r="L208" i="8"/>
  <c r="K208" i="8"/>
  <c r="AQ209" i="8" s="1"/>
  <c r="J208" i="8"/>
  <c r="H208" i="8"/>
  <c r="F208" i="8"/>
  <c r="D208" i="8"/>
  <c r="AY208" i="8" s="1"/>
  <c r="C208" i="8"/>
  <c r="A208" i="8"/>
  <c r="B208" i="8" s="1"/>
  <c r="R207" i="8"/>
  <c r="P207" i="8"/>
  <c r="M207" i="8"/>
  <c r="L207" i="8"/>
  <c r="K207" i="8"/>
  <c r="K206" i="8"/>
  <c r="J207" i="8"/>
  <c r="H207" i="8"/>
  <c r="F207" i="8"/>
  <c r="AR208" i="8" s="1"/>
  <c r="D207" i="8"/>
  <c r="AY207" i="8" s="1"/>
  <c r="C207" i="8"/>
  <c r="X207" i="8" s="1"/>
  <c r="A207" i="8"/>
  <c r="R206" i="8"/>
  <c r="P206" i="8"/>
  <c r="M206" i="8"/>
  <c r="L206" i="8"/>
  <c r="J206" i="8"/>
  <c r="AP206" i="8" s="1"/>
  <c r="H206" i="8"/>
  <c r="F206" i="8"/>
  <c r="D206" i="8"/>
  <c r="C206" i="8"/>
  <c r="A206" i="8"/>
  <c r="B206" i="8" s="1"/>
  <c r="R205" i="8"/>
  <c r="P205" i="8"/>
  <c r="M205" i="8"/>
  <c r="N205" i="8" s="1"/>
  <c r="L205" i="8"/>
  <c r="K205" i="8"/>
  <c r="J205" i="8"/>
  <c r="H205" i="8"/>
  <c r="C205" i="8"/>
  <c r="AX205" i="8" s="1"/>
  <c r="F205" i="8"/>
  <c r="D205" i="8"/>
  <c r="AY205" i="8" s="1"/>
  <c r="A205" i="8"/>
  <c r="B205" i="8" s="1"/>
  <c r="R204" i="8"/>
  <c r="P204" i="8"/>
  <c r="M204" i="8"/>
  <c r="L204" i="8"/>
  <c r="K204" i="8"/>
  <c r="J204" i="8"/>
  <c r="H204" i="8"/>
  <c r="F204" i="8"/>
  <c r="AR204" i="8" s="1"/>
  <c r="D204" i="8"/>
  <c r="AY204" i="8" s="1"/>
  <c r="C204" i="8"/>
  <c r="AX204" i="8" s="1"/>
  <c r="BB205" i="8" s="1"/>
  <c r="A204" i="8"/>
  <c r="R203" i="8"/>
  <c r="P203" i="8"/>
  <c r="M203" i="8"/>
  <c r="L203" i="8"/>
  <c r="K203" i="8"/>
  <c r="J203" i="8"/>
  <c r="J202" i="8"/>
  <c r="H203" i="8"/>
  <c r="F203" i="8"/>
  <c r="D203" i="8"/>
  <c r="AY203" i="8" s="1"/>
  <c r="C203" i="8"/>
  <c r="A203" i="8"/>
  <c r="B203" i="8" s="1"/>
  <c r="R202" i="8"/>
  <c r="S202" i="8" s="1"/>
  <c r="P202" i="8"/>
  <c r="M202" i="8"/>
  <c r="L202" i="8"/>
  <c r="K202" i="8"/>
  <c r="H202" i="8"/>
  <c r="F202" i="8"/>
  <c r="D202" i="8"/>
  <c r="C202" i="8"/>
  <c r="G202" i="8" s="1"/>
  <c r="A202" i="8"/>
  <c r="B202" i="8" s="1"/>
  <c r="R201" i="8"/>
  <c r="P201" i="8"/>
  <c r="M201" i="8"/>
  <c r="L201" i="8"/>
  <c r="K201" i="8"/>
  <c r="J201" i="8"/>
  <c r="H201" i="8"/>
  <c r="X201" i="8" s="1"/>
  <c r="F201" i="8"/>
  <c r="D201" i="8"/>
  <c r="W201" i="8" s="1"/>
  <c r="C201" i="8"/>
  <c r="A201" i="8"/>
  <c r="B201" i="8" s="1"/>
  <c r="R200" i="8"/>
  <c r="P200" i="8"/>
  <c r="M200" i="8"/>
  <c r="L200" i="8"/>
  <c r="K200" i="8"/>
  <c r="J200" i="8"/>
  <c r="H200" i="8"/>
  <c r="F200" i="8"/>
  <c r="D200" i="8"/>
  <c r="AY200" i="8" s="1"/>
  <c r="C200" i="8"/>
  <c r="A200" i="8"/>
  <c r="B200" i="8" s="1"/>
  <c r="R199" i="8"/>
  <c r="S199" i="8" s="1"/>
  <c r="P199" i="8"/>
  <c r="M199" i="8"/>
  <c r="L199" i="8"/>
  <c r="K199" i="8"/>
  <c r="K198" i="8"/>
  <c r="J199" i="8"/>
  <c r="H199" i="8"/>
  <c r="F199" i="8"/>
  <c r="AR200" i="8" s="1"/>
  <c r="D199" i="8"/>
  <c r="O199" i="8" s="1"/>
  <c r="C199" i="8"/>
  <c r="AX199" i="8" s="1"/>
  <c r="BB199" i="8" s="1"/>
  <c r="A199" i="8"/>
  <c r="R198" i="8"/>
  <c r="P198" i="8"/>
  <c r="M198" i="8"/>
  <c r="L198" i="8"/>
  <c r="J198" i="8"/>
  <c r="AP198" i="8" s="1"/>
  <c r="H198" i="8"/>
  <c r="F198" i="8"/>
  <c r="D198" i="8"/>
  <c r="C198" i="8"/>
  <c r="AX198" i="8" s="1"/>
  <c r="A198" i="8"/>
  <c r="B198" i="8" s="1"/>
  <c r="R197" i="8"/>
  <c r="P197" i="8"/>
  <c r="M197" i="8"/>
  <c r="L197" i="8"/>
  <c r="K197" i="8"/>
  <c r="J197" i="8"/>
  <c r="H197" i="8"/>
  <c r="F197" i="8"/>
  <c r="D197" i="8"/>
  <c r="C197" i="8"/>
  <c r="A197" i="8"/>
  <c r="B197" i="8" s="1"/>
  <c r="R196" i="8"/>
  <c r="P196" i="8"/>
  <c r="M196" i="8"/>
  <c r="L196" i="8"/>
  <c r="K196" i="8"/>
  <c r="J196" i="8"/>
  <c r="AP197" i="8" s="1"/>
  <c r="H196" i="8"/>
  <c r="F196" i="8"/>
  <c r="AR196" i="8" s="1"/>
  <c r="D196" i="8"/>
  <c r="O196" i="8" s="1"/>
  <c r="C196" i="8"/>
  <c r="A196" i="8"/>
  <c r="R195" i="8"/>
  <c r="P195" i="8"/>
  <c r="M195" i="8"/>
  <c r="L195" i="8"/>
  <c r="K195" i="8"/>
  <c r="AQ195" i="8" s="1"/>
  <c r="J195" i="8"/>
  <c r="H195" i="8"/>
  <c r="F195" i="8"/>
  <c r="D195" i="8"/>
  <c r="C195" i="8"/>
  <c r="AX195" i="8" s="1"/>
  <c r="A195" i="8"/>
  <c r="B195" i="8" s="1"/>
  <c r="R194" i="8"/>
  <c r="P194" i="8"/>
  <c r="M194" i="8"/>
  <c r="L194" i="8"/>
  <c r="K194" i="8"/>
  <c r="J194" i="8"/>
  <c r="H194" i="8"/>
  <c r="F194" i="8"/>
  <c r="D194" i="8"/>
  <c r="C194" i="8"/>
  <c r="AX194" i="8" s="1"/>
  <c r="A194" i="8"/>
  <c r="B194" i="8" s="1"/>
  <c r="R193" i="8"/>
  <c r="P193" i="8"/>
  <c r="M193" i="8"/>
  <c r="L193" i="8"/>
  <c r="K193" i="8"/>
  <c r="AQ194" i="8" s="1"/>
  <c r="J193" i="8"/>
  <c r="H193" i="8"/>
  <c r="X193" i="8" s="1"/>
  <c r="F193" i="8"/>
  <c r="D193" i="8"/>
  <c r="C193" i="8"/>
  <c r="A193" i="8"/>
  <c r="B193" i="8" s="1"/>
  <c r="R192" i="8"/>
  <c r="P192" i="8"/>
  <c r="M192" i="8"/>
  <c r="L192" i="8"/>
  <c r="K192" i="8"/>
  <c r="J192" i="8"/>
  <c r="H192" i="8"/>
  <c r="F192" i="8"/>
  <c r="F191" i="8"/>
  <c r="D192" i="8"/>
  <c r="C192" i="8"/>
  <c r="A192" i="8"/>
  <c r="B192" i="8" s="1"/>
  <c r="R191" i="8"/>
  <c r="P191" i="8"/>
  <c r="M191" i="8"/>
  <c r="L191" i="8"/>
  <c r="K191" i="8"/>
  <c r="K190" i="8"/>
  <c r="J191" i="8"/>
  <c r="H191" i="8"/>
  <c r="D191" i="8"/>
  <c r="C191" i="8"/>
  <c r="A191" i="8"/>
  <c r="B191" i="8" s="1"/>
  <c r="R190" i="8"/>
  <c r="P190" i="8"/>
  <c r="M190" i="8"/>
  <c r="L190" i="8"/>
  <c r="J190" i="8"/>
  <c r="AP191" i="8" s="1"/>
  <c r="H190" i="8"/>
  <c r="X190" i="8" s="1"/>
  <c r="F190" i="8"/>
  <c r="D190" i="8"/>
  <c r="C190" i="8"/>
  <c r="A190" i="8"/>
  <c r="B190" i="8" s="1"/>
  <c r="R189" i="8"/>
  <c r="P189" i="8"/>
  <c r="M189" i="8"/>
  <c r="N189" i="8" s="1"/>
  <c r="L189" i="8"/>
  <c r="K189" i="8"/>
  <c r="J189" i="8"/>
  <c r="H189" i="8"/>
  <c r="C189" i="8"/>
  <c r="F189" i="8"/>
  <c r="D189" i="8"/>
  <c r="A189" i="8"/>
  <c r="B189" i="8" s="1"/>
  <c r="R188" i="8"/>
  <c r="P188" i="8"/>
  <c r="M188" i="8"/>
  <c r="L188" i="8"/>
  <c r="K188" i="8"/>
  <c r="J188" i="8"/>
  <c r="H188" i="8"/>
  <c r="F188" i="8"/>
  <c r="AR188" i="8" s="1"/>
  <c r="D188" i="8"/>
  <c r="C188" i="8"/>
  <c r="A188" i="8"/>
  <c r="R187" i="8"/>
  <c r="P187" i="8"/>
  <c r="M187" i="8"/>
  <c r="L187" i="8"/>
  <c r="K187" i="8"/>
  <c r="J187" i="8"/>
  <c r="H187" i="8"/>
  <c r="F187" i="8"/>
  <c r="D187" i="8"/>
  <c r="AY187" i="8" s="1"/>
  <c r="C187" i="8"/>
  <c r="AX187" i="8" s="1"/>
  <c r="A187" i="8"/>
  <c r="B187" i="8" s="1"/>
  <c r="R186" i="8"/>
  <c r="P186" i="8"/>
  <c r="M186" i="8"/>
  <c r="L186" i="8"/>
  <c r="K186" i="8"/>
  <c r="J186" i="8"/>
  <c r="H186" i="8"/>
  <c r="F186" i="8"/>
  <c r="D186" i="8"/>
  <c r="C186" i="8"/>
  <c r="G186" i="8" s="1"/>
  <c r="A186" i="8"/>
  <c r="B186" i="8" s="1"/>
  <c r="R185" i="8"/>
  <c r="P185" i="8"/>
  <c r="M185" i="8"/>
  <c r="L185" i="8"/>
  <c r="K185" i="8"/>
  <c r="J185" i="8"/>
  <c r="H185" i="8"/>
  <c r="X185" i="8" s="1"/>
  <c r="F185" i="8"/>
  <c r="F184" i="8"/>
  <c r="D185" i="8"/>
  <c r="C185" i="8"/>
  <c r="A185" i="8"/>
  <c r="B185" i="8" s="1"/>
  <c r="R184" i="8"/>
  <c r="P184" i="8"/>
  <c r="M184" i="8"/>
  <c r="N184" i="8" s="1"/>
  <c r="L184" i="8"/>
  <c r="K184" i="8"/>
  <c r="J184" i="8"/>
  <c r="H184" i="8"/>
  <c r="D184" i="8"/>
  <c r="AS185" i="8" s="1"/>
  <c r="C184" i="8"/>
  <c r="A184" i="8"/>
  <c r="R183" i="8"/>
  <c r="S183" i="8" s="1"/>
  <c r="P183" i="8"/>
  <c r="M183" i="8"/>
  <c r="L183" i="8"/>
  <c r="K183" i="8"/>
  <c r="J183" i="8"/>
  <c r="H183" i="8"/>
  <c r="F183" i="8"/>
  <c r="D183" i="8"/>
  <c r="AY183" i="8" s="1"/>
  <c r="C183" i="8"/>
  <c r="A183" i="8"/>
  <c r="B183" i="8" s="1"/>
  <c r="R182" i="8"/>
  <c r="P182" i="8"/>
  <c r="M182" i="8"/>
  <c r="L182" i="8"/>
  <c r="K182" i="8"/>
  <c r="J182" i="8"/>
  <c r="AP182" i="8" s="1"/>
  <c r="H182" i="8"/>
  <c r="F182" i="8"/>
  <c r="D182" i="8"/>
  <c r="C182" i="8"/>
  <c r="A182" i="8"/>
  <c r="B182" i="8" s="1"/>
  <c r="R181" i="8"/>
  <c r="P181" i="8"/>
  <c r="M181" i="8"/>
  <c r="N181" i="8" s="1"/>
  <c r="L181" i="8"/>
  <c r="K181" i="8"/>
  <c r="J181" i="8"/>
  <c r="H181" i="8"/>
  <c r="C181" i="8"/>
  <c r="AX181" i="8" s="1"/>
  <c r="F181" i="8"/>
  <c r="D181" i="8"/>
  <c r="A181" i="8"/>
  <c r="B181" i="8" s="1"/>
  <c r="R180" i="8"/>
  <c r="P180" i="8"/>
  <c r="M180" i="8"/>
  <c r="L180" i="8"/>
  <c r="K180" i="8"/>
  <c r="J180" i="8"/>
  <c r="H180" i="8"/>
  <c r="F180" i="8"/>
  <c r="AR180" i="8" s="1"/>
  <c r="D180" i="8"/>
  <c r="AY180" i="8" s="1"/>
  <c r="C180" i="8"/>
  <c r="A180" i="8"/>
  <c r="R179" i="8"/>
  <c r="P179" i="8"/>
  <c r="M179" i="8"/>
  <c r="L179" i="8"/>
  <c r="K179" i="8"/>
  <c r="J179" i="8"/>
  <c r="H179" i="8"/>
  <c r="F179" i="8"/>
  <c r="D179" i="8"/>
  <c r="C179" i="8"/>
  <c r="AX179" i="8" s="1"/>
  <c r="A179" i="8"/>
  <c r="B179" i="8" s="1"/>
  <c r="R178" i="8"/>
  <c r="P178" i="8"/>
  <c r="M178" i="8"/>
  <c r="L178" i="8"/>
  <c r="K178" i="8"/>
  <c r="J178" i="8"/>
  <c r="H178" i="8"/>
  <c r="F178" i="8"/>
  <c r="D178" i="8"/>
  <c r="C178" i="8"/>
  <c r="G178" i="8" s="1"/>
  <c r="A178" i="8"/>
  <c r="B178" i="8" s="1"/>
  <c r="R177" i="8"/>
  <c r="P177" i="8"/>
  <c r="M177" i="8"/>
  <c r="L177" i="8"/>
  <c r="K177" i="8"/>
  <c r="AQ178" i="8" s="1"/>
  <c r="J177" i="8"/>
  <c r="H177" i="8"/>
  <c r="X177" i="8" s="1"/>
  <c r="F177" i="8"/>
  <c r="D177" i="8"/>
  <c r="AY177" i="8" s="1"/>
  <c r="C177" i="8"/>
  <c r="A177" i="8"/>
  <c r="B177" i="8" s="1"/>
  <c r="R176" i="8"/>
  <c r="P176" i="8"/>
  <c r="M176" i="8"/>
  <c r="L176" i="8"/>
  <c r="K176" i="8"/>
  <c r="K175" i="8"/>
  <c r="J176" i="8"/>
  <c r="H176" i="8"/>
  <c r="X176" i="8" s="1"/>
  <c r="F176" i="8"/>
  <c r="AR176" i="8" s="1"/>
  <c r="D176" i="8"/>
  <c r="C176" i="8"/>
  <c r="A176" i="8"/>
  <c r="B176" i="8" s="1"/>
  <c r="R175" i="8"/>
  <c r="P175" i="8"/>
  <c r="M175" i="8"/>
  <c r="L175" i="8"/>
  <c r="J175" i="8"/>
  <c r="H175" i="8"/>
  <c r="F175" i="8"/>
  <c r="D175" i="8"/>
  <c r="AS176" i="8" s="1"/>
  <c r="C175" i="8"/>
  <c r="G175" i="8" s="1"/>
  <c r="A175" i="8"/>
  <c r="B175" i="8" s="1"/>
  <c r="R174" i="8"/>
  <c r="P174" i="8"/>
  <c r="M174" i="8"/>
  <c r="L174" i="8"/>
  <c r="K174" i="8"/>
  <c r="J174" i="8"/>
  <c r="H174" i="8"/>
  <c r="F174" i="8"/>
  <c r="AR175" i="8" s="1"/>
  <c r="D174" i="8"/>
  <c r="C174" i="8"/>
  <c r="A174" i="8"/>
  <c r="B174" i="8" s="1"/>
  <c r="R173" i="8"/>
  <c r="P173" i="8"/>
  <c r="M173" i="8"/>
  <c r="L173" i="8"/>
  <c r="K173" i="8"/>
  <c r="J173" i="8"/>
  <c r="H173" i="8"/>
  <c r="F173" i="8"/>
  <c r="D173" i="8"/>
  <c r="AY173" i="8" s="1"/>
  <c r="C173" i="8"/>
  <c r="AX173" i="8" s="1"/>
  <c r="A173" i="8"/>
  <c r="B173" i="8" s="1"/>
  <c r="R172" i="8"/>
  <c r="P172" i="8"/>
  <c r="M172" i="8"/>
  <c r="L172" i="8"/>
  <c r="K172" i="8"/>
  <c r="J172" i="8"/>
  <c r="H172" i="8"/>
  <c r="F172" i="8"/>
  <c r="AR172" i="8" s="1"/>
  <c r="D172" i="8"/>
  <c r="W172" i="8" s="1"/>
  <c r="C172" i="8"/>
  <c r="A172" i="8"/>
  <c r="R171" i="8"/>
  <c r="P171" i="8"/>
  <c r="M171" i="8"/>
  <c r="L171" i="8"/>
  <c r="K171" i="8"/>
  <c r="J171" i="8"/>
  <c r="H171" i="8"/>
  <c r="F171" i="8"/>
  <c r="D171" i="8"/>
  <c r="D170" i="8"/>
  <c r="AY170" i="8" s="1"/>
  <c r="C171" i="8"/>
  <c r="A171" i="8"/>
  <c r="B171" i="8" s="1"/>
  <c r="R170" i="8"/>
  <c r="S170" i="8" s="1"/>
  <c r="P170" i="8"/>
  <c r="M170" i="8"/>
  <c r="L170" i="8"/>
  <c r="K170" i="8"/>
  <c r="J170" i="8"/>
  <c r="H170" i="8"/>
  <c r="F170" i="8"/>
  <c r="C170" i="8"/>
  <c r="AO171" i="8" s="1"/>
  <c r="A170" i="8"/>
  <c r="B170" i="8" s="1"/>
  <c r="R169" i="8"/>
  <c r="P169" i="8"/>
  <c r="M169" i="8"/>
  <c r="L169" i="8"/>
  <c r="K169" i="8"/>
  <c r="AQ170" i="8" s="1"/>
  <c r="J169" i="8"/>
  <c r="H169" i="8"/>
  <c r="X169" i="8" s="1"/>
  <c r="F169" i="8"/>
  <c r="AR169" i="8" s="1"/>
  <c r="D169" i="8"/>
  <c r="C169" i="8"/>
  <c r="A169" i="8"/>
  <c r="B169" i="8" s="1"/>
  <c r="R168" i="8"/>
  <c r="P168" i="8"/>
  <c r="M168" i="8"/>
  <c r="L168" i="8"/>
  <c r="K168" i="8"/>
  <c r="J168" i="8"/>
  <c r="AP169" i="8" s="1"/>
  <c r="H168" i="8"/>
  <c r="F168" i="8"/>
  <c r="D168" i="8"/>
  <c r="C168" i="8"/>
  <c r="AX168" i="8" s="1"/>
  <c r="A168" i="8"/>
  <c r="B168" i="8" s="1"/>
  <c r="R167" i="8"/>
  <c r="P167" i="8"/>
  <c r="M167" i="8"/>
  <c r="L167" i="8"/>
  <c r="K167" i="8"/>
  <c r="J167" i="8"/>
  <c r="H167" i="8"/>
  <c r="F167" i="8"/>
  <c r="D167" i="8"/>
  <c r="AY167" i="8" s="1"/>
  <c r="C167" i="8"/>
  <c r="AX167" i="8" s="1"/>
  <c r="AZ167" i="8" s="1"/>
  <c r="A167" i="8"/>
  <c r="B167" i="8" s="1"/>
  <c r="R166" i="8"/>
  <c r="P166" i="8"/>
  <c r="M166" i="8"/>
  <c r="L166" i="8"/>
  <c r="K166" i="8"/>
  <c r="J166" i="8"/>
  <c r="AP166" i="8" s="1"/>
  <c r="H166" i="8"/>
  <c r="F166" i="8"/>
  <c r="D166" i="8"/>
  <c r="C166" i="8"/>
  <c r="C165" i="8"/>
  <c r="AX165" i="8" s="1"/>
  <c r="A166" i="8"/>
  <c r="B166" i="8" s="1"/>
  <c r="R165" i="8"/>
  <c r="P165" i="8"/>
  <c r="M165" i="8"/>
  <c r="L165" i="8"/>
  <c r="K165" i="8"/>
  <c r="J165" i="8"/>
  <c r="H165" i="8"/>
  <c r="F165" i="8"/>
  <c r="D165" i="8"/>
  <c r="AY165" i="8" s="1"/>
  <c r="A165" i="8"/>
  <c r="B165" i="8" s="1"/>
  <c r="R164" i="8"/>
  <c r="P164" i="8"/>
  <c r="M164" i="8"/>
  <c r="L164" i="8"/>
  <c r="K164" i="8"/>
  <c r="AQ165" i="8" s="1"/>
  <c r="J164" i="8"/>
  <c r="H164" i="8"/>
  <c r="F164" i="8"/>
  <c r="AR164" i="8" s="1"/>
  <c r="D164" i="8"/>
  <c r="C164" i="8"/>
  <c r="A164" i="8"/>
  <c r="R163" i="8"/>
  <c r="R158" i="8"/>
  <c r="P163" i="8"/>
  <c r="M163" i="8"/>
  <c r="L163" i="8"/>
  <c r="K163" i="8"/>
  <c r="J163" i="8"/>
  <c r="H163" i="8"/>
  <c r="F163" i="8"/>
  <c r="D163" i="8"/>
  <c r="C163" i="8"/>
  <c r="A163" i="8"/>
  <c r="B163" i="8" s="1"/>
  <c r="R162" i="8"/>
  <c r="P162" i="8"/>
  <c r="M162" i="8"/>
  <c r="L162" i="8"/>
  <c r="K162" i="8"/>
  <c r="J162" i="8"/>
  <c r="H162" i="8"/>
  <c r="F162" i="8"/>
  <c r="D162" i="8"/>
  <c r="AY162" i="8" s="1"/>
  <c r="C162" i="8"/>
  <c r="AX162" i="8" s="1"/>
  <c r="A162" i="8"/>
  <c r="R161" i="8"/>
  <c r="P161" i="8"/>
  <c r="M161" i="8"/>
  <c r="L161" i="8"/>
  <c r="K161" i="8"/>
  <c r="J161" i="8"/>
  <c r="H161" i="8"/>
  <c r="F161" i="8"/>
  <c r="D161" i="8"/>
  <c r="C161" i="8"/>
  <c r="A161" i="8"/>
  <c r="B161" i="8" s="1"/>
  <c r="R160" i="8"/>
  <c r="P160" i="8"/>
  <c r="M160" i="8"/>
  <c r="L160" i="8"/>
  <c r="K160" i="8"/>
  <c r="J160" i="8"/>
  <c r="H160" i="8"/>
  <c r="F160" i="8"/>
  <c r="F159" i="8"/>
  <c r="D160" i="8"/>
  <c r="C160" i="8"/>
  <c r="G160" i="8" s="1"/>
  <c r="A160" i="8"/>
  <c r="B160" i="8" s="1"/>
  <c r="R159" i="8"/>
  <c r="P159" i="8"/>
  <c r="M159" i="8"/>
  <c r="L159" i="8"/>
  <c r="K159" i="8"/>
  <c r="J159" i="8"/>
  <c r="H159" i="8"/>
  <c r="D159" i="8"/>
  <c r="AY159" i="8" s="1"/>
  <c r="C159" i="8"/>
  <c r="AX159" i="8" s="1"/>
  <c r="BB159" i="8" s="1"/>
  <c r="A159" i="8"/>
  <c r="P158" i="8"/>
  <c r="M158" i="8"/>
  <c r="L158" i="8"/>
  <c r="K158" i="8"/>
  <c r="J158" i="8"/>
  <c r="AP159" i="8" s="1"/>
  <c r="H158" i="8"/>
  <c r="I160" i="8" s="1"/>
  <c r="F158" i="8"/>
  <c r="D158" i="8"/>
  <c r="C158" i="8"/>
  <c r="A158" i="8"/>
  <c r="B158" i="8" s="1"/>
  <c r="R157" i="8"/>
  <c r="R156" i="8"/>
  <c r="P156" i="8"/>
  <c r="P157" i="8" s="1"/>
  <c r="M156" i="8"/>
  <c r="M157" i="8" s="1"/>
  <c r="L156" i="8"/>
  <c r="L157" i="8" s="1"/>
  <c r="K156" i="8"/>
  <c r="J156" i="8"/>
  <c r="J157" i="8" s="1"/>
  <c r="H156" i="8"/>
  <c r="H157" i="8" s="1"/>
  <c r="F156" i="8"/>
  <c r="F157" i="8" s="1"/>
  <c r="D156" i="8"/>
  <c r="C156" i="8"/>
  <c r="AX156" i="8" s="1"/>
  <c r="A156" i="8"/>
  <c r="R155" i="8"/>
  <c r="P155" i="8"/>
  <c r="M155" i="8"/>
  <c r="L155" i="8"/>
  <c r="K155" i="8"/>
  <c r="J155" i="8"/>
  <c r="H155" i="8"/>
  <c r="X155" i="8" s="1"/>
  <c r="F155" i="8"/>
  <c r="AR156" i="8" s="1"/>
  <c r="D155" i="8"/>
  <c r="AS158" i="8" s="1"/>
  <c r="C155" i="8"/>
  <c r="A155" i="8"/>
  <c r="B155" i="8" s="1"/>
  <c r="R154" i="8"/>
  <c r="P154" i="8"/>
  <c r="M154" i="8"/>
  <c r="L154" i="8"/>
  <c r="K154" i="8"/>
  <c r="AQ154" i="8" s="1"/>
  <c r="J154" i="8"/>
  <c r="H154" i="8"/>
  <c r="F154" i="8"/>
  <c r="D154" i="8"/>
  <c r="C154" i="8"/>
  <c r="A154" i="8"/>
  <c r="B154" i="8" s="1"/>
  <c r="R153" i="8"/>
  <c r="P153" i="8"/>
  <c r="M153" i="8"/>
  <c r="L153" i="8"/>
  <c r="K153" i="8"/>
  <c r="J153" i="8"/>
  <c r="H153" i="8"/>
  <c r="F153" i="8"/>
  <c r="D153" i="8"/>
  <c r="C153" i="8"/>
  <c r="A153" i="8"/>
  <c r="B153" i="8" s="1"/>
  <c r="R152" i="8"/>
  <c r="P152" i="8"/>
  <c r="M152" i="8"/>
  <c r="L152" i="8"/>
  <c r="K152" i="8"/>
  <c r="J152" i="8"/>
  <c r="H152" i="8"/>
  <c r="F152" i="8"/>
  <c r="D152" i="8"/>
  <c r="C152" i="8"/>
  <c r="C151" i="8"/>
  <c r="A152" i="8"/>
  <c r="B152" i="8" s="1"/>
  <c r="R151" i="8"/>
  <c r="P151" i="8"/>
  <c r="M151" i="8"/>
  <c r="L151" i="8"/>
  <c r="K151" i="8"/>
  <c r="J151" i="8"/>
  <c r="H151" i="8"/>
  <c r="F151" i="8"/>
  <c r="D151" i="8"/>
  <c r="A151" i="8"/>
  <c r="B151" i="8" s="1"/>
  <c r="R150" i="8"/>
  <c r="P150" i="8"/>
  <c r="M150" i="8"/>
  <c r="L150" i="8"/>
  <c r="K150" i="8"/>
  <c r="J150" i="8"/>
  <c r="H150" i="8"/>
  <c r="F150" i="8"/>
  <c r="D150" i="8"/>
  <c r="C150" i="8"/>
  <c r="AX150" i="8" s="1"/>
  <c r="A150" i="8"/>
  <c r="B150" i="8" s="1"/>
  <c r="R149" i="8"/>
  <c r="P149" i="8"/>
  <c r="M149" i="8"/>
  <c r="L149" i="8"/>
  <c r="K149" i="8"/>
  <c r="J149" i="8"/>
  <c r="AP149" i="8" s="1"/>
  <c r="H149" i="8"/>
  <c r="F149" i="8"/>
  <c r="D149" i="8"/>
  <c r="AY149" i="8" s="1"/>
  <c r="C149" i="8"/>
  <c r="D148" i="8"/>
  <c r="D147" i="8"/>
  <c r="AY147" i="8" s="1"/>
  <c r="A149" i="8"/>
  <c r="B149" i="8" s="1"/>
  <c r="R148" i="8"/>
  <c r="P148" i="8"/>
  <c r="M148" i="8"/>
  <c r="L148" i="8"/>
  <c r="K148" i="8"/>
  <c r="J148" i="8"/>
  <c r="J147" i="8"/>
  <c r="H148" i="8"/>
  <c r="F148" i="8"/>
  <c r="AR148" i="8" s="1"/>
  <c r="C148" i="8"/>
  <c r="AX148" i="8" s="1"/>
  <c r="BB148" i="8" s="1"/>
  <c r="A148" i="8"/>
  <c r="B148" i="8" s="1"/>
  <c r="R147" i="8"/>
  <c r="P147" i="8"/>
  <c r="M147" i="8"/>
  <c r="L147" i="8"/>
  <c r="K147" i="8"/>
  <c r="H147" i="8"/>
  <c r="X147" i="8" s="1"/>
  <c r="F147" i="8"/>
  <c r="AR147" i="8" s="1"/>
  <c r="C147" i="8"/>
  <c r="A147" i="8"/>
  <c r="B147" i="8" s="1"/>
  <c r="R146" i="8"/>
  <c r="P146" i="8"/>
  <c r="M146" i="8"/>
  <c r="L146" i="8"/>
  <c r="K146" i="8"/>
  <c r="J146" i="8"/>
  <c r="H146" i="8"/>
  <c r="F146" i="8"/>
  <c r="F145" i="8"/>
  <c r="D146" i="8"/>
  <c r="C146" i="8"/>
  <c r="AX146" i="8" s="1"/>
  <c r="A146" i="8"/>
  <c r="B146" i="8" s="1"/>
  <c r="R145" i="8"/>
  <c r="P145" i="8"/>
  <c r="M145" i="8"/>
  <c r="L145" i="8"/>
  <c r="K145" i="8"/>
  <c r="AQ145" i="8" s="1"/>
  <c r="J145" i="8"/>
  <c r="H145" i="8"/>
  <c r="D145" i="8"/>
  <c r="AY145" i="8" s="1"/>
  <c r="C145" i="8"/>
  <c r="AX145" i="8" s="1"/>
  <c r="A145" i="8"/>
  <c r="B145" i="8" s="1"/>
  <c r="R144" i="8"/>
  <c r="P144" i="8"/>
  <c r="M144" i="8"/>
  <c r="L144" i="8"/>
  <c r="K144" i="8"/>
  <c r="J144" i="8"/>
  <c r="H144" i="8"/>
  <c r="F144" i="8"/>
  <c r="D144" i="8"/>
  <c r="C144" i="8"/>
  <c r="AX144" i="8" s="1"/>
  <c r="A144" i="8"/>
  <c r="B144" i="8" s="1"/>
  <c r="R143" i="8"/>
  <c r="P143" i="8"/>
  <c r="M143" i="8"/>
  <c r="L143" i="8"/>
  <c r="K143" i="8"/>
  <c r="J143" i="8"/>
  <c r="H143" i="8"/>
  <c r="C143" i="8"/>
  <c r="AX143" i="8" s="1"/>
  <c r="F143" i="8"/>
  <c r="D143" i="8"/>
  <c r="A143" i="8"/>
  <c r="B143" i="8" s="1"/>
  <c r="R142" i="8"/>
  <c r="P142" i="8"/>
  <c r="M142" i="8"/>
  <c r="L142" i="8"/>
  <c r="K142" i="8"/>
  <c r="J142" i="8"/>
  <c r="H142" i="8"/>
  <c r="F142" i="8"/>
  <c r="D142" i="8"/>
  <c r="W142" i="8" s="1"/>
  <c r="C142" i="8"/>
  <c r="A142" i="8"/>
  <c r="B142" i="8" s="1"/>
  <c r="R141" i="8"/>
  <c r="P141" i="8"/>
  <c r="M141" i="8"/>
  <c r="L141" i="8"/>
  <c r="K141" i="8"/>
  <c r="J141" i="8"/>
  <c r="J140" i="8"/>
  <c r="H141" i="8"/>
  <c r="F141" i="8"/>
  <c r="D141" i="8"/>
  <c r="C141" i="8"/>
  <c r="A141" i="8"/>
  <c r="B141" i="8" s="1"/>
  <c r="R140" i="8"/>
  <c r="P140" i="8"/>
  <c r="M140" i="8"/>
  <c r="L140" i="8"/>
  <c r="K140" i="8"/>
  <c r="H140" i="8"/>
  <c r="F140" i="8"/>
  <c r="AR141" i="8" s="1"/>
  <c r="D140" i="8"/>
  <c r="C140" i="8"/>
  <c r="AX140" i="8" s="1"/>
  <c r="A140" i="8"/>
  <c r="B140" i="8" s="1"/>
  <c r="R139" i="8"/>
  <c r="P139" i="8"/>
  <c r="M139" i="8"/>
  <c r="L139" i="8"/>
  <c r="K139" i="8"/>
  <c r="J139" i="8"/>
  <c r="H139" i="8"/>
  <c r="X139" i="8" s="1"/>
  <c r="F139" i="8"/>
  <c r="D139" i="8"/>
  <c r="AY139" i="8" s="1"/>
  <c r="C139" i="8"/>
  <c r="A139" i="8"/>
  <c r="B139" i="8" s="1"/>
  <c r="R138" i="8"/>
  <c r="P138" i="8"/>
  <c r="M138" i="8"/>
  <c r="L138" i="8"/>
  <c r="K138" i="8"/>
  <c r="J138" i="8"/>
  <c r="H138" i="8"/>
  <c r="F138" i="8"/>
  <c r="D138" i="8"/>
  <c r="C138" i="8"/>
  <c r="A138" i="8"/>
  <c r="B138" i="8" s="1"/>
  <c r="R137" i="8"/>
  <c r="P137" i="8"/>
  <c r="M137" i="8"/>
  <c r="L137" i="8"/>
  <c r="K137" i="8"/>
  <c r="K136" i="8"/>
  <c r="J137" i="8"/>
  <c r="H137" i="8"/>
  <c r="F137" i="8"/>
  <c r="AR138" i="8" s="1"/>
  <c r="D137" i="8"/>
  <c r="C137" i="8"/>
  <c r="A137" i="8"/>
  <c r="B137" i="8" s="1"/>
  <c r="R136" i="8"/>
  <c r="P136" i="8"/>
  <c r="M136" i="8"/>
  <c r="L136" i="8"/>
  <c r="J136" i="8"/>
  <c r="AP136" i="8" s="1"/>
  <c r="H136" i="8"/>
  <c r="F136" i="8"/>
  <c r="D136" i="8"/>
  <c r="C136" i="8"/>
  <c r="A136" i="8"/>
  <c r="B136" i="8" s="1"/>
  <c r="R135" i="8"/>
  <c r="P135" i="8"/>
  <c r="M135" i="8"/>
  <c r="L135" i="8"/>
  <c r="K135" i="8"/>
  <c r="J135" i="8"/>
  <c r="H135" i="8"/>
  <c r="F135" i="8"/>
  <c r="D135" i="8"/>
  <c r="C135" i="8"/>
  <c r="A135" i="8"/>
  <c r="B135" i="8" s="1"/>
  <c r="R134" i="8"/>
  <c r="P134" i="8"/>
  <c r="M134" i="8"/>
  <c r="L134" i="8"/>
  <c r="K134" i="8"/>
  <c r="J134" i="8"/>
  <c r="H134" i="8"/>
  <c r="F134" i="8"/>
  <c r="D134" i="8"/>
  <c r="AY134" i="8" s="1"/>
  <c r="C134" i="8"/>
  <c r="A134" i="8"/>
  <c r="B134" i="8" s="1"/>
  <c r="R133" i="8"/>
  <c r="P133" i="8"/>
  <c r="M133" i="8"/>
  <c r="L133" i="8"/>
  <c r="K133" i="8"/>
  <c r="J133" i="8"/>
  <c r="J132" i="8"/>
  <c r="H133" i="8"/>
  <c r="F133" i="8"/>
  <c r="D133" i="8"/>
  <c r="AY133" i="8" s="1"/>
  <c r="AZ133" i="8" s="1"/>
  <c r="D132" i="8"/>
  <c r="AY132" i="8" s="1"/>
  <c r="C133" i="8"/>
  <c r="AX133" i="8" s="1"/>
  <c r="A133" i="8"/>
  <c r="B133" i="8" s="1"/>
  <c r="R132" i="8"/>
  <c r="P132" i="8"/>
  <c r="M132" i="8"/>
  <c r="L132" i="8"/>
  <c r="K132" i="8"/>
  <c r="H132" i="8"/>
  <c r="F132" i="8"/>
  <c r="C132" i="8"/>
  <c r="A132" i="8"/>
  <c r="B132" i="8" s="1"/>
  <c r="R131" i="8"/>
  <c r="P131" i="8"/>
  <c r="M131" i="8"/>
  <c r="L131" i="8"/>
  <c r="K131" i="8"/>
  <c r="J131" i="8"/>
  <c r="H131" i="8"/>
  <c r="F131" i="8"/>
  <c r="F130" i="8"/>
  <c r="D131" i="8"/>
  <c r="C131" i="8"/>
  <c r="AX131" i="8" s="1"/>
  <c r="A131" i="8"/>
  <c r="B131" i="8" s="1"/>
  <c r="R130" i="8"/>
  <c r="P130" i="8"/>
  <c r="M130" i="8"/>
  <c r="L130" i="8"/>
  <c r="K130" i="8"/>
  <c r="J130" i="8"/>
  <c r="H130" i="8"/>
  <c r="D130" i="8"/>
  <c r="AS131" i="8" s="1"/>
  <c r="C130" i="8"/>
  <c r="A130" i="8"/>
  <c r="B130" i="8" s="1"/>
  <c r="R129" i="8"/>
  <c r="P129" i="8"/>
  <c r="M129" i="8"/>
  <c r="L129" i="8"/>
  <c r="K129" i="8"/>
  <c r="J129" i="8"/>
  <c r="H129" i="8"/>
  <c r="F129" i="8"/>
  <c r="D129" i="8"/>
  <c r="AY129" i="8" s="1"/>
  <c r="C129" i="8"/>
  <c r="AX129" i="8" s="1"/>
  <c r="A129" i="8"/>
  <c r="B129" i="8" s="1"/>
  <c r="R128" i="8"/>
  <c r="P128" i="8"/>
  <c r="M128" i="8"/>
  <c r="L128" i="8"/>
  <c r="K128" i="8"/>
  <c r="J128" i="8"/>
  <c r="AP128" i="8" s="1"/>
  <c r="H128" i="8"/>
  <c r="F128" i="8"/>
  <c r="D128" i="8"/>
  <c r="C128" i="8"/>
  <c r="A128" i="8"/>
  <c r="B128" i="8" s="1"/>
  <c r="R127" i="8"/>
  <c r="P127" i="8"/>
  <c r="M127" i="8"/>
  <c r="L127" i="8"/>
  <c r="K127" i="8"/>
  <c r="J127" i="8"/>
  <c r="H127" i="8"/>
  <c r="F127" i="8"/>
  <c r="D127" i="8"/>
  <c r="C127" i="8"/>
  <c r="A127" i="8"/>
  <c r="B127" i="8" s="1"/>
  <c r="R126" i="8"/>
  <c r="P126" i="8"/>
  <c r="M126" i="8"/>
  <c r="L126" i="8"/>
  <c r="K126" i="8"/>
  <c r="J126" i="8"/>
  <c r="H126" i="8"/>
  <c r="F126" i="8"/>
  <c r="D126" i="8"/>
  <c r="AY126" i="8" s="1"/>
  <c r="BC126" i="8" s="1"/>
  <c r="C126" i="8"/>
  <c r="AX126" i="8" s="1"/>
  <c r="A126" i="8"/>
  <c r="R125" i="8"/>
  <c r="P125" i="8"/>
  <c r="M125" i="8"/>
  <c r="L125" i="8"/>
  <c r="K125" i="8"/>
  <c r="J125" i="8"/>
  <c r="J124" i="8"/>
  <c r="H125" i="8"/>
  <c r="F125" i="8"/>
  <c r="D125" i="8"/>
  <c r="C125" i="8"/>
  <c r="AX125" i="8" s="1"/>
  <c r="A125" i="8"/>
  <c r="B125" i="8" s="1"/>
  <c r="R124" i="8"/>
  <c r="P124" i="8"/>
  <c r="M124" i="8"/>
  <c r="L124" i="8"/>
  <c r="K124" i="8"/>
  <c r="H124" i="8"/>
  <c r="F124" i="8"/>
  <c r="D124" i="8"/>
  <c r="C124" i="8"/>
  <c r="A124" i="8"/>
  <c r="B124" i="8" s="1"/>
  <c r="R123" i="8"/>
  <c r="P123" i="8"/>
  <c r="M123" i="8"/>
  <c r="L123" i="8"/>
  <c r="K123" i="8"/>
  <c r="J123" i="8"/>
  <c r="H123" i="8"/>
  <c r="X123" i="8" s="1"/>
  <c r="F123" i="8"/>
  <c r="D123" i="8"/>
  <c r="C123" i="8"/>
  <c r="A123" i="8"/>
  <c r="B123" i="8" s="1"/>
  <c r="R122" i="8"/>
  <c r="P122" i="8"/>
  <c r="M122" i="8"/>
  <c r="L122" i="8"/>
  <c r="K122" i="8"/>
  <c r="J122" i="8"/>
  <c r="H122" i="8"/>
  <c r="F122" i="8"/>
  <c r="D122" i="8"/>
  <c r="C122" i="8"/>
  <c r="A122" i="8"/>
  <c r="B122" i="8" s="1"/>
  <c r="R121" i="8"/>
  <c r="P121" i="8"/>
  <c r="M121" i="8"/>
  <c r="L121" i="8"/>
  <c r="K121" i="8"/>
  <c r="K120" i="8"/>
  <c r="J121" i="8"/>
  <c r="H121" i="8"/>
  <c r="C121" i="8"/>
  <c r="F121" i="8"/>
  <c r="AR121" i="8" s="1"/>
  <c r="D121" i="8"/>
  <c r="A121" i="8"/>
  <c r="R120" i="8"/>
  <c r="P120" i="8"/>
  <c r="M120" i="8"/>
  <c r="L120" i="8"/>
  <c r="J120" i="8"/>
  <c r="H120" i="8"/>
  <c r="F120" i="8"/>
  <c r="D120" i="8"/>
  <c r="C120" i="8"/>
  <c r="AX120" i="8" s="1"/>
  <c r="A120" i="8"/>
  <c r="B120" i="8" s="1"/>
  <c r="R119" i="8"/>
  <c r="P119" i="8"/>
  <c r="M119" i="8"/>
  <c r="L119" i="8"/>
  <c r="K119" i="8"/>
  <c r="J119" i="8"/>
  <c r="H119" i="8"/>
  <c r="F119" i="8"/>
  <c r="D119" i="8"/>
  <c r="C119" i="8"/>
  <c r="A119" i="8"/>
  <c r="B119" i="8" s="1"/>
  <c r="R118" i="8"/>
  <c r="P118" i="8"/>
  <c r="M118" i="8"/>
  <c r="L118" i="8"/>
  <c r="K118" i="8"/>
  <c r="J118" i="8"/>
  <c r="H118" i="8"/>
  <c r="F118" i="8"/>
  <c r="D118" i="8"/>
  <c r="W118" i="8" s="1"/>
  <c r="C118" i="8"/>
  <c r="A118" i="8"/>
  <c r="R117" i="8"/>
  <c r="P117" i="8"/>
  <c r="M117" i="8"/>
  <c r="L117" i="8"/>
  <c r="K117" i="8"/>
  <c r="AQ117" i="8" s="1"/>
  <c r="J117" i="8"/>
  <c r="H117" i="8"/>
  <c r="F117" i="8"/>
  <c r="D117" i="8"/>
  <c r="C117" i="8"/>
  <c r="A117" i="8"/>
  <c r="B117" i="8" s="1"/>
  <c r="R116" i="8"/>
  <c r="P116" i="8"/>
  <c r="M116" i="8"/>
  <c r="L116" i="8"/>
  <c r="K116" i="8"/>
  <c r="J116" i="8"/>
  <c r="H116" i="8"/>
  <c r="F116" i="8"/>
  <c r="D116" i="8"/>
  <c r="C116" i="8"/>
  <c r="AX116" i="8" s="1"/>
  <c r="A116" i="8"/>
  <c r="B116" i="8" s="1"/>
  <c r="R115" i="8"/>
  <c r="P115" i="8"/>
  <c r="M115" i="8"/>
  <c r="L115" i="8"/>
  <c r="K115" i="8"/>
  <c r="J115" i="8"/>
  <c r="H115" i="8"/>
  <c r="X115" i="8" s="1"/>
  <c r="F115" i="8"/>
  <c r="D115" i="8"/>
  <c r="C115" i="8"/>
  <c r="A115" i="8"/>
  <c r="B115" i="8" s="1"/>
  <c r="R114" i="8"/>
  <c r="P114" i="8"/>
  <c r="M114" i="8"/>
  <c r="L114" i="8"/>
  <c r="K114" i="8"/>
  <c r="J114" i="8"/>
  <c r="H114" i="8"/>
  <c r="F114" i="8"/>
  <c r="F113" i="8"/>
  <c r="D114" i="8"/>
  <c r="C114" i="8"/>
  <c r="A114" i="8"/>
  <c r="B114" i="8" s="1"/>
  <c r="R113" i="8"/>
  <c r="P113" i="8"/>
  <c r="M113" i="8"/>
  <c r="L113" i="8"/>
  <c r="K113" i="8"/>
  <c r="J113" i="8"/>
  <c r="H113" i="8"/>
  <c r="D113" i="8"/>
  <c r="W113" i="8" s="1"/>
  <c r="C113" i="8"/>
  <c r="A113" i="8"/>
  <c r="B113" i="8" s="1"/>
  <c r="R112" i="8"/>
  <c r="P112" i="8"/>
  <c r="M112" i="8"/>
  <c r="L112" i="8"/>
  <c r="K112" i="8"/>
  <c r="J112" i="8"/>
  <c r="H112" i="8"/>
  <c r="F112" i="8"/>
  <c r="D112" i="8"/>
  <c r="C112" i="8"/>
  <c r="A112" i="8"/>
  <c r="B112" i="8" s="1"/>
  <c r="R111" i="8"/>
  <c r="P111" i="8"/>
  <c r="M111" i="8"/>
  <c r="L111" i="8"/>
  <c r="K111" i="8"/>
  <c r="J111" i="8"/>
  <c r="H111" i="8"/>
  <c r="F111" i="8"/>
  <c r="D111" i="8"/>
  <c r="C111" i="8"/>
  <c r="A111" i="8"/>
  <c r="B111" i="8" s="1"/>
  <c r="R110" i="8"/>
  <c r="P110" i="8"/>
  <c r="M110" i="8"/>
  <c r="L110" i="8"/>
  <c r="K110" i="8"/>
  <c r="J110" i="8"/>
  <c r="H110" i="8"/>
  <c r="F110" i="8"/>
  <c r="AR110" i="8" s="1"/>
  <c r="D110" i="8"/>
  <c r="C110" i="8"/>
  <c r="A110" i="8"/>
  <c r="B110" i="8" s="1"/>
  <c r="R109" i="8"/>
  <c r="P109" i="8"/>
  <c r="M109" i="8"/>
  <c r="L109" i="8"/>
  <c r="K109" i="8"/>
  <c r="AQ109" i="8" s="1"/>
  <c r="J109" i="8"/>
  <c r="AP110" i="8" s="1"/>
  <c r="H109" i="8"/>
  <c r="F109" i="8"/>
  <c r="D109" i="8"/>
  <c r="AY109" i="8" s="1"/>
  <c r="C109" i="8"/>
  <c r="A109" i="8"/>
  <c r="B109" i="8" s="1"/>
  <c r="R108" i="8"/>
  <c r="P108" i="8"/>
  <c r="M108" i="8"/>
  <c r="L108" i="8"/>
  <c r="K108" i="8"/>
  <c r="J108" i="8"/>
  <c r="J107" i="8"/>
  <c r="H108" i="8"/>
  <c r="F108" i="8"/>
  <c r="D108" i="8"/>
  <c r="C108" i="8"/>
  <c r="AX108" i="8" s="1"/>
  <c r="A108" i="8"/>
  <c r="B108" i="8" s="1"/>
  <c r="R107" i="8"/>
  <c r="P107" i="8"/>
  <c r="M107" i="8"/>
  <c r="L107" i="8"/>
  <c r="K107" i="8"/>
  <c r="H107" i="8"/>
  <c r="X107" i="8" s="1"/>
  <c r="F107" i="8"/>
  <c r="D107" i="8"/>
  <c r="AY107" i="8" s="1"/>
  <c r="AZ107" i="8" s="1"/>
  <c r="C107" i="8"/>
  <c r="AX107" i="8" s="1"/>
  <c r="A107" i="8"/>
  <c r="B107" i="8" s="1"/>
  <c r="R106" i="8"/>
  <c r="P106" i="8"/>
  <c r="M106" i="8"/>
  <c r="L106" i="8"/>
  <c r="K106" i="8"/>
  <c r="J106" i="8"/>
  <c r="H106" i="8"/>
  <c r="F106" i="8"/>
  <c r="D106" i="8"/>
  <c r="C106" i="8"/>
  <c r="A106" i="8"/>
  <c r="B106" i="8" s="1"/>
  <c r="R105" i="8"/>
  <c r="P105" i="8"/>
  <c r="M105" i="8"/>
  <c r="L105" i="8"/>
  <c r="K105" i="8"/>
  <c r="J105" i="8"/>
  <c r="H105" i="8"/>
  <c r="F105" i="8"/>
  <c r="D105" i="8"/>
  <c r="AY105" i="8" s="1"/>
  <c r="C105" i="8"/>
  <c r="AX105" i="8" s="1"/>
  <c r="A105" i="8"/>
  <c r="B105" i="8" s="1"/>
  <c r="R104" i="8"/>
  <c r="P104" i="8"/>
  <c r="M104" i="8"/>
  <c r="L104" i="8"/>
  <c r="K104" i="8"/>
  <c r="J104" i="8"/>
  <c r="H104" i="8"/>
  <c r="F104" i="8"/>
  <c r="D104" i="8"/>
  <c r="C104" i="8"/>
  <c r="A104" i="8"/>
  <c r="B104" i="8" s="1"/>
  <c r="R103" i="8"/>
  <c r="P103" i="8"/>
  <c r="M103" i="8"/>
  <c r="L103" i="8"/>
  <c r="K103" i="8"/>
  <c r="J103" i="8"/>
  <c r="H103" i="8"/>
  <c r="F103" i="8"/>
  <c r="D103" i="8"/>
  <c r="AY103" i="8" s="1"/>
  <c r="C103" i="8"/>
  <c r="AX103" i="8" s="1"/>
  <c r="A103" i="8"/>
  <c r="B103" i="8" s="1"/>
  <c r="R102" i="8"/>
  <c r="P102" i="8"/>
  <c r="M102" i="8"/>
  <c r="L102" i="8"/>
  <c r="K102" i="8"/>
  <c r="J102" i="8"/>
  <c r="H102" i="8"/>
  <c r="F102" i="8"/>
  <c r="AR102" i="8" s="1"/>
  <c r="D102" i="8"/>
  <c r="AS103" i="8" s="1"/>
  <c r="C102" i="8"/>
  <c r="A102" i="8"/>
  <c r="B102" i="8" s="1"/>
  <c r="R101" i="8"/>
  <c r="P101" i="8"/>
  <c r="M101" i="8"/>
  <c r="L101" i="8"/>
  <c r="K101" i="8"/>
  <c r="J101" i="8"/>
  <c r="H101" i="8"/>
  <c r="F101" i="8"/>
  <c r="D101" i="8"/>
  <c r="C101" i="8"/>
  <c r="A101" i="8"/>
  <c r="B101" i="8" s="1"/>
  <c r="R100" i="8"/>
  <c r="P100" i="8"/>
  <c r="M100" i="8"/>
  <c r="L100" i="8"/>
  <c r="K100" i="8"/>
  <c r="J100" i="8"/>
  <c r="H100" i="8"/>
  <c r="F100" i="8"/>
  <c r="D100" i="8"/>
  <c r="AY100" i="8" s="1"/>
  <c r="C100" i="8"/>
  <c r="A100" i="8"/>
  <c r="B100" i="8" s="1"/>
  <c r="R99" i="8"/>
  <c r="P99" i="8"/>
  <c r="M99" i="8"/>
  <c r="L99" i="8"/>
  <c r="K99" i="8"/>
  <c r="J99" i="8"/>
  <c r="H99" i="8"/>
  <c r="X99" i="8" s="1"/>
  <c r="F99" i="8"/>
  <c r="D99" i="8"/>
  <c r="C99" i="8"/>
  <c r="A99" i="8"/>
  <c r="B99" i="8" s="1"/>
  <c r="R98" i="8"/>
  <c r="P98" i="8"/>
  <c r="M98" i="8"/>
  <c r="L98" i="8"/>
  <c r="K98" i="8"/>
  <c r="J98" i="8"/>
  <c r="H98" i="8"/>
  <c r="F98" i="8"/>
  <c r="D98" i="8"/>
  <c r="C98" i="8"/>
  <c r="A98" i="8"/>
  <c r="B98" i="8" s="1"/>
  <c r="R97" i="8"/>
  <c r="P97" i="8"/>
  <c r="M97" i="8"/>
  <c r="L97" i="8"/>
  <c r="K97" i="8"/>
  <c r="J97" i="8"/>
  <c r="H97" i="8"/>
  <c r="F97" i="8"/>
  <c r="D97" i="8"/>
  <c r="AY97" i="8" s="1"/>
  <c r="C97" i="8"/>
  <c r="A97" i="8"/>
  <c r="B97" i="8" s="1"/>
  <c r="R96" i="8"/>
  <c r="P96" i="8"/>
  <c r="M96" i="8"/>
  <c r="L96" i="8"/>
  <c r="K96" i="8"/>
  <c r="J96" i="8"/>
  <c r="H96" i="8"/>
  <c r="X96" i="8" s="1"/>
  <c r="F96" i="8"/>
  <c r="D96" i="8"/>
  <c r="C96" i="8"/>
  <c r="AX96" i="8" s="1"/>
  <c r="A96" i="8"/>
  <c r="B96" i="8" s="1"/>
  <c r="R95" i="8"/>
  <c r="P95" i="8"/>
  <c r="M95" i="8"/>
  <c r="L95" i="8"/>
  <c r="K95" i="8"/>
  <c r="J95" i="8"/>
  <c r="H95" i="8"/>
  <c r="C95" i="8"/>
  <c r="W95" i="8" s="1"/>
  <c r="F95" i="8"/>
  <c r="D95" i="8"/>
  <c r="A95" i="8"/>
  <c r="B95" i="8" s="1"/>
  <c r="R94" i="8"/>
  <c r="P94" i="8"/>
  <c r="M94" i="8"/>
  <c r="L94" i="8"/>
  <c r="K94" i="8"/>
  <c r="J94" i="8"/>
  <c r="H94" i="8"/>
  <c r="F94" i="8"/>
  <c r="D94" i="8"/>
  <c r="W94" i="8" s="1"/>
  <c r="C94" i="8"/>
  <c r="AX94" i="8" s="1"/>
  <c r="A94" i="8"/>
  <c r="R93" i="8"/>
  <c r="P93" i="8"/>
  <c r="M93" i="8"/>
  <c r="L93" i="8"/>
  <c r="K93" i="8"/>
  <c r="J93" i="8"/>
  <c r="H93" i="8"/>
  <c r="F93" i="8"/>
  <c r="D93" i="8"/>
  <c r="AY93" i="8" s="1"/>
  <c r="C93" i="8"/>
  <c r="A93" i="8"/>
  <c r="B93" i="8" s="1"/>
  <c r="R92" i="8"/>
  <c r="P92" i="8"/>
  <c r="M92" i="8"/>
  <c r="L92" i="8"/>
  <c r="K92" i="8"/>
  <c r="J92" i="8"/>
  <c r="H92" i="8"/>
  <c r="F92" i="8"/>
  <c r="D92" i="8"/>
  <c r="AY92" i="8" s="1"/>
  <c r="C92" i="8"/>
  <c r="AX92" i="8" s="1"/>
  <c r="A92" i="8"/>
  <c r="B92" i="8" s="1"/>
  <c r="R91" i="8"/>
  <c r="P91" i="8"/>
  <c r="M91" i="8"/>
  <c r="L91" i="8"/>
  <c r="K91" i="8"/>
  <c r="J91" i="8"/>
  <c r="H91" i="8"/>
  <c r="F91" i="8"/>
  <c r="D91" i="8"/>
  <c r="C91" i="8"/>
  <c r="AX91" i="8" s="1"/>
  <c r="A91" i="8"/>
  <c r="B91" i="8" s="1"/>
  <c r="R90" i="8"/>
  <c r="P90" i="8"/>
  <c r="M90" i="8"/>
  <c r="L90" i="8"/>
  <c r="K90" i="8"/>
  <c r="J90" i="8"/>
  <c r="H90" i="8"/>
  <c r="F90" i="8"/>
  <c r="D90" i="8"/>
  <c r="C90" i="8"/>
  <c r="A90" i="8"/>
  <c r="B90" i="8" s="1"/>
  <c r="R89" i="8"/>
  <c r="P89" i="8"/>
  <c r="M89" i="8"/>
  <c r="L89" i="8"/>
  <c r="K89" i="8"/>
  <c r="J89" i="8"/>
  <c r="H89" i="8"/>
  <c r="F89" i="8"/>
  <c r="D89" i="8"/>
  <c r="AY89" i="8" s="1"/>
  <c r="C89" i="8"/>
  <c r="AX89" i="8" s="1"/>
  <c r="A89" i="8"/>
  <c r="B89" i="8" s="1"/>
  <c r="R88" i="8"/>
  <c r="P88" i="8"/>
  <c r="M88" i="8"/>
  <c r="L88" i="8"/>
  <c r="K88" i="8"/>
  <c r="J88" i="8"/>
  <c r="H88" i="8"/>
  <c r="F88" i="8"/>
  <c r="D88" i="8"/>
  <c r="C88" i="8"/>
  <c r="A88" i="8"/>
  <c r="B88" i="8" s="1"/>
  <c r="R87" i="8"/>
  <c r="P87" i="8"/>
  <c r="M87" i="8"/>
  <c r="L87" i="8"/>
  <c r="K87" i="8"/>
  <c r="J87" i="8"/>
  <c r="H87" i="8"/>
  <c r="F87" i="8"/>
  <c r="D87" i="8"/>
  <c r="C87" i="8"/>
  <c r="A87" i="8"/>
  <c r="B87" i="8" s="1"/>
  <c r="R86" i="8"/>
  <c r="P86" i="8"/>
  <c r="M86" i="8"/>
  <c r="L86" i="8"/>
  <c r="K86" i="8"/>
  <c r="J86" i="8"/>
  <c r="H86" i="8"/>
  <c r="F86" i="8"/>
  <c r="D86" i="8"/>
  <c r="C86" i="8"/>
  <c r="A86" i="8"/>
  <c r="B86" i="8" s="1"/>
  <c r="R85" i="8"/>
  <c r="P85" i="8"/>
  <c r="M85" i="8"/>
  <c r="L85" i="8"/>
  <c r="K85" i="8"/>
  <c r="J85" i="8"/>
  <c r="H85" i="8"/>
  <c r="F85" i="8"/>
  <c r="D85" i="8"/>
  <c r="AY85" i="8" s="1"/>
  <c r="C85" i="8"/>
  <c r="A85" i="8"/>
  <c r="B85" i="8" s="1"/>
  <c r="R84" i="8"/>
  <c r="P84" i="8"/>
  <c r="M84" i="8"/>
  <c r="L84" i="8"/>
  <c r="K84" i="8"/>
  <c r="J84" i="8"/>
  <c r="H84" i="8"/>
  <c r="F84" i="8"/>
  <c r="D84" i="8"/>
  <c r="C84" i="8"/>
  <c r="A84" i="8"/>
  <c r="B84" i="8" s="1"/>
  <c r="R83" i="8"/>
  <c r="P83" i="8"/>
  <c r="M83" i="8"/>
  <c r="L83" i="8"/>
  <c r="K83" i="8"/>
  <c r="J83" i="8"/>
  <c r="H83" i="8"/>
  <c r="F83" i="8"/>
  <c r="D83" i="8"/>
  <c r="C83" i="8"/>
  <c r="A83" i="8"/>
  <c r="B83" i="8" s="1"/>
  <c r="R82" i="8"/>
  <c r="P82" i="8"/>
  <c r="M82" i="8"/>
  <c r="L82" i="8"/>
  <c r="K82" i="8"/>
  <c r="J82" i="8"/>
  <c r="H82" i="8"/>
  <c r="C82" i="8"/>
  <c r="F82" i="8"/>
  <c r="AR82" i="8" s="1"/>
  <c r="D82" i="8"/>
  <c r="AY82" i="8" s="1"/>
  <c r="A82" i="8"/>
  <c r="R81" i="8"/>
  <c r="P81" i="8"/>
  <c r="M81" i="8"/>
  <c r="L81" i="8"/>
  <c r="K81" i="8"/>
  <c r="J81" i="8"/>
  <c r="H81" i="8"/>
  <c r="F81" i="8"/>
  <c r="D81" i="8"/>
  <c r="C81" i="8"/>
  <c r="AX81" i="8" s="1"/>
  <c r="BB81" i="8" s="1"/>
  <c r="A81" i="8"/>
  <c r="B81" i="8" s="1"/>
  <c r="R80" i="8"/>
  <c r="P80" i="8"/>
  <c r="M80" i="8"/>
  <c r="L80" i="8"/>
  <c r="K80" i="8"/>
  <c r="J80" i="8"/>
  <c r="H80" i="8"/>
  <c r="X80" i="8" s="1"/>
  <c r="F80" i="8"/>
  <c r="D80" i="8"/>
  <c r="C80" i="8"/>
  <c r="A80" i="8"/>
  <c r="B80" i="8" s="1"/>
  <c r="R79" i="8"/>
  <c r="P79" i="8"/>
  <c r="M79" i="8"/>
  <c r="L79" i="8"/>
  <c r="K79" i="8"/>
  <c r="J79" i="8"/>
  <c r="H79" i="8"/>
  <c r="C79" i="8"/>
  <c r="W79" i="8" s="1"/>
  <c r="F79" i="8"/>
  <c r="D79" i="8"/>
  <c r="A79" i="8"/>
  <c r="B79" i="8" s="1"/>
  <c r="R78" i="8"/>
  <c r="P78" i="8"/>
  <c r="M78" i="8"/>
  <c r="L78" i="8"/>
  <c r="K78" i="8"/>
  <c r="J78" i="8"/>
  <c r="H78" i="8"/>
  <c r="F78" i="8"/>
  <c r="D78" i="8"/>
  <c r="AY78" i="8" s="1"/>
  <c r="C78" i="8"/>
  <c r="A78" i="8"/>
  <c r="R77" i="8"/>
  <c r="P77" i="8"/>
  <c r="M77" i="8"/>
  <c r="L77" i="8"/>
  <c r="K77" i="8"/>
  <c r="J77" i="8"/>
  <c r="J76" i="8"/>
  <c r="H77" i="8"/>
  <c r="F77" i="8"/>
  <c r="D77" i="8"/>
  <c r="C77" i="8"/>
  <c r="A77" i="8"/>
  <c r="B77" i="8" s="1"/>
  <c r="R76" i="8"/>
  <c r="P76" i="8"/>
  <c r="M76" i="8"/>
  <c r="L76" i="8"/>
  <c r="K76" i="8"/>
  <c r="H76" i="8"/>
  <c r="F76" i="8"/>
  <c r="D76" i="8"/>
  <c r="C76" i="8"/>
  <c r="W76" i="8" s="1"/>
  <c r="A76" i="8"/>
  <c r="B76" i="8" s="1"/>
  <c r="R75" i="8"/>
  <c r="P75" i="8"/>
  <c r="M75" i="8"/>
  <c r="L75" i="8"/>
  <c r="K75" i="8"/>
  <c r="J75" i="8"/>
  <c r="H75" i="8"/>
  <c r="F75" i="8"/>
  <c r="AR75" i="8" s="1"/>
  <c r="D75" i="8"/>
  <c r="C75" i="8"/>
  <c r="A75" i="8"/>
  <c r="B75" i="8" s="1"/>
  <c r="R74" i="8"/>
  <c r="P74" i="8"/>
  <c r="M74" i="8"/>
  <c r="L74" i="8"/>
  <c r="K74" i="8"/>
  <c r="J74" i="8"/>
  <c r="H74" i="8"/>
  <c r="F74" i="8"/>
  <c r="F73" i="8"/>
  <c r="D74" i="8"/>
  <c r="C74" i="8"/>
  <c r="A74" i="8"/>
  <c r="B74" i="8" s="1"/>
  <c r="R73" i="8"/>
  <c r="P73" i="8"/>
  <c r="M73" i="8"/>
  <c r="L73" i="8"/>
  <c r="K73" i="8"/>
  <c r="J73" i="8"/>
  <c r="H73" i="8"/>
  <c r="D73" i="8"/>
  <c r="C73" i="8"/>
  <c r="A73" i="8"/>
  <c r="B73" i="8" s="1"/>
  <c r="R72" i="8"/>
  <c r="P72" i="8"/>
  <c r="M72" i="8"/>
  <c r="L72" i="8"/>
  <c r="K72" i="8"/>
  <c r="J72" i="8"/>
  <c r="AP72" i="8" s="1"/>
  <c r="H72" i="8"/>
  <c r="X72" i="8" s="1"/>
  <c r="F72" i="8"/>
  <c r="D72" i="8"/>
  <c r="C72" i="8"/>
  <c r="A72" i="8"/>
  <c r="B72" i="8" s="1"/>
  <c r="R71" i="8"/>
  <c r="P71" i="8"/>
  <c r="M71" i="8"/>
  <c r="L71" i="8"/>
  <c r="K71" i="8"/>
  <c r="J71" i="8"/>
  <c r="H71" i="8"/>
  <c r="F71" i="8"/>
  <c r="D71" i="8"/>
  <c r="C71" i="8"/>
  <c r="A71" i="8"/>
  <c r="B71" i="8" s="1"/>
  <c r="R70" i="8"/>
  <c r="P70" i="8"/>
  <c r="M70" i="8"/>
  <c r="L70" i="8"/>
  <c r="K70" i="8"/>
  <c r="J70" i="8"/>
  <c r="H70" i="8"/>
  <c r="F70" i="8"/>
  <c r="AR70" i="8" s="1"/>
  <c r="D70" i="8"/>
  <c r="W70" i="8" s="1"/>
  <c r="C70" i="8"/>
  <c r="AO71" i="8" s="1"/>
  <c r="A70" i="8"/>
  <c r="R69" i="8"/>
  <c r="P69" i="8"/>
  <c r="M69" i="8"/>
  <c r="L69" i="8"/>
  <c r="K69" i="8"/>
  <c r="J69" i="8"/>
  <c r="H69" i="8"/>
  <c r="F69" i="8"/>
  <c r="D69" i="8"/>
  <c r="D68" i="8"/>
  <c r="C69" i="8"/>
  <c r="A69" i="8"/>
  <c r="R68" i="8"/>
  <c r="P68" i="8"/>
  <c r="M68" i="8"/>
  <c r="L68" i="8"/>
  <c r="K68" i="8"/>
  <c r="J68" i="8"/>
  <c r="AP68" i="8" s="1"/>
  <c r="H68" i="8"/>
  <c r="F68" i="8"/>
  <c r="C68" i="8"/>
  <c r="AO68" i="8" s="1"/>
  <c r="A68" i="8"/>
  <c r="B68" i="8" s="1"/>
  <c r="R67" i="8"/>
  <c r="P67" i="8"/>
  <c r="M67" i="8"/>
  <c r="L67" i="8"/>
  <c r="K67" i="8"/>
  <c r="J67" i="8"/>
  <c r="H67" i="8"/>
  <c r="X67" i="8" s="1"/>
  <c r="F67" i="8"/>
  <c r="AR68" i="8" s="1"/>
  <c r="D67" i="8"/>
  <c r="C67" i="8"/>
  <c r="A67" i="8"/>
  <c r="B67" i="8" s="1"/>
  <c r="R66" i="8"/>
  <c r="P66" i="8"/>
  <c r="M66" i="8"/>
  <c r="L66" i="8"/>
  <c r="K66" i="8"/>
  <c r="AQ66" i="8" s="1"/>
  <c r="J66" i="8"/>
  <c r="H66" i="8"/>
  <c r="F66" i="8"/>
  <c r="D66" i="8"/>
  <c r="C66" i="8"/>
  <c r="A66" i="8"/>
  <c r="R65" i="8"/>
  <c r="P65" i="8"/>
  <c r="M65" i="8"/>
  <c r="L65" i="8"/>
  <c r="K65" i="8"/>
  <c r="J65" i="8"/>
  <c r="H65" i="8"/>
  <c r="F65" i="8"/>
  <c r="D65" i="8"/>
  <c r="C65" i="8"/>
  <c r="A65" i="8"/>
  <c r="B65" i="8" s="1"/>
  <c r="R64" i="8"/>
  <c r="P64" i="8"/>
  <c r="M64" i="8"/>
  <c r="L64" i="8"/>
  <c r="K64" i="8"/>
  <c r="J64" i="8"/>
  <c r="AP64" i="8" s="1"/>
  <c r="H64" i="8"/>
  <c r="F64" i="8"/>
  <c r="D64" i="8"/>
  <c r="C64" i="8"/>
  <c r="A64" i="8"/>
  <c r="B64" i="8" s="1"/>
  <c r="R63" i="8"/>
  <c r="P63" i="8"/>
  <c r="M63" i="8"/>
  <c r="L63" i="8"/>
  <c r="K63" i="8"/>
  <c r="J63" i="8"/>
  <c r="H63" i="8"/>
  <c r="C63" i="8"/>
  <c r="W63" i="8" s="1"/>
  <c r="F63" i="8"/>
  <c r="D63" i="8"/>
  <c r="A63" i="8"/>
  <c r="B63" i="8" s="1"/>
  <c r="R62" i="8"/>
  <c r="P62" i="8"/>
  <c r="M62" i="8"/>
  <c r="L62" i="8"/>
  <c r="K62" i="8"/>
  <c r="J62" i="8"/>
  <c r="AP63" i="8" s="1"/>
  <c r="H62" i="8"/>
  <c r="F62" i="8"/>
  <c r="AR62" i="8" s="1"/>
  <c r="D62" i="8"/>
  <c r="AS62" i="8" s="1"/>
  <c r="C62" i="8"/>
  <c r="X62" i="8" s="1"/>
  <c r="A62" i="8"/>
  <c r="B62" i="8" s="1"/>
  <c r="R61" i="8"/>
  <c r="P61" i="8"/>
  <c r="M61" i="8"/>
  <c r="L61" i="8"/>
  <c r="K61" i="8"/>
  <c r="AQ61" i="8" s="1"/>
  <c r="J61" i="8"/>
  <c r="H61" i="8"/>
  <c r="F61" i="8"/>
  <c r="D61" i="8"/>
  <c r="C61" i="8"/>
  <c r="A61" i="8"/>
  <c r="B61" i="8" s="1"/>
  <c r="R60" i="8"/>
  <c r="P60" i="8"/>
  <c r="M60" i="8"/>
  <c r="L60" i="8"/>
  <c r="K60" i="8"/>
  <c r="J60" i="8"/>
  <c r="H60" i="8"/>
  <c r="F60" i="8"/>
  <c r="D60" i="8"/>
  <c r="C60" i="8"/>
  <c r="A60" i="8"/>
  <c r="B60" i="8" s="1"/>
  <c r="R59" i="8"/>
  <c r="P59" i="8"/>
  <c r="M59" i="8"/>
  <c r="L59" i="8"/>
  <c r="K59" i="8"/>
  <c r="J59" i="8"/>
  <c r="H59" i="8"/>
  <c r="X59" i="8" s="1"/>
  <c r="F59" i="8"/>
  <c r="D59" i="8"/>
  <c r="AS60" i="8" s="1"/>
  <c r="C59" i="8"/>
  <c r="A59" i="8"/>
  <c r="B59" i="8" s="1"/>
  <c r="R58" i="8"/>
  <c r="P58" i="8"/>
  <c r="M58" i="8"/>
  <c r="L58" i="8"/>
  <c r="K58" i="8"/>
  <c r="J58" i="8"/>
  <c r="AP59" i="8" s="1"/>
  <c r="H58" i="8"/>
  <c r="F58" i="8"/>
  <c r="AR58" i="8" s="1"/>
  <c r="D58" i="8"/>
  <c r="C58" i="8"/>
  <c r="A58" i="8"/>
  <c r="R57" i="8"/>
  <c r="P57" i="8"/>
  <c r="M57" i="8"/>
  <c r="L57" i="8"/>
  <c r="K57" i="8"/>
  <c r="AQ57" i="8" s="1"/>
  <c r="J57" i="8"/>
  <c r="H57" i="8"/>
  <c r="F57" i="8"/>
  <c r="D57" i="8"/>
  <c r="AS57" i="8" s="1"/>
  <c r="C57" i="8"/>
  <c r="A57" i="8"/>
  <c r="B57" i="8" s="1"/>
  <c r="R56" i="8"/>
  <c r="P56" i="8"/>
  <c r="M56" i="8"/>
  <c r="L56" i="8"/>
  <c r="K56" i="8"/>
  <c r="J56" i="8"/>
  <c r="AP56" i="8" s="1"/>
  <c r="H56" i="8"/>
  <c r="F56" i="8"/>
  <c r="AR57" i="8" s="1"/>
  <c r="D56" i="8"/>
  <c r="C56" i="8"/>
  <c r="A56" i="8"/>
  <c r="B56" i="8" s="1"/>
  <c r="R55" i="8"/>
  <c r="P55" i="8"/>
  <c r="M55" i="8"/>
  <c r="L55" i="8"/>
  <c r="K55" i="8"/>
  <c r="AQ56" i="8" s="1"/>
  <c r="J55" i="8"/>
  <c r="H55" i="8"/>
  <c r="C55" i="8"/>
  <c r="F55" i="8"/>
  <c r="D55" i="8"/>
  <c r="A55" i="8"/>
  <c r="B55" i="8" s="1"/>
  <c r="R54" i="8"/>
  <c r="P54" i="8"/>
  <c r="M54" i="8"/>
  <c r="L54" i="8"/>
  <c r="K54" i="8"/>
  <c r="J54" i="8"/>
  <c r="H54" i="8"/>
  <c r="F54" i="8"/>
  <c r="D54" i="8"/>
  <c r="W54" i="8" s="1"/>
  <c r="C54" i="8"/>
  <c r="A54" i="8"/>
  <c r="B54" i="8" s="1"/>
  <c r="R53" i="8"/>
  <c r="P53" i="8"/>
  <c r="M53" i="8"/>
  <c r="L53" i="8"/>
  <c r="K53" i="8"/>
  <c r="AQ53" i="8" s="1"/>
  <c r="J53" i="8"/>
  <c r="AP53" i="8" s="1"/>
  <c r="H53" i="8"/>
  <c r="F53" i="8"/>
  <c r="D53" i="8"/>
  <c r="C53" i="8"/>
  <c r="A53" i="8"/>
  <c r="R52" i="8"/>
  <c r="P52" i="8"/>
  <c r="M52" i="8"/>
  <c r="L52" i="8"/>
  <c r="K52" i="8"/>
  <c r="J52" i="8"/>
  <c r="J51" i="8"/>
  <c r="H52" i="8"/>
  <c r="F52" i="8"/>
  <c r="D52" i="8"/>
  <c r="AS53" i="8" s="1"/>
  <c r="C52" i="8"/>
  <c r="AO52" i="8" s="1"/>
  <c r="A52" i="8"/>
  <c r="R51" i="8"/>
  <c r="P51" i="8"/>
  <c r="M51" i="8"/>
  <c r="L51" i="8"/>
  <c r="K51" i="8"/>
  <c r="H51" i="8"/>
  <c r="F51" i="8"/>
  <c r="D51" i="8"/>
  <c r="C51" i="8"/>
  <c r="A51" i="8"/>
  <c r="R50" i="8"/>
  <c r="P50" i="8"/>
  <c r="M50" i="8"/>
  <c r="L50" i="8"/>
  <c r="K50" i="8"/>
  <c r="J50" i="8"/>
  <c r="H50" i="8"/>
  <c r="C50" i="8"/>
  <c r="F50" i="8"/>
  <c r="D50" i="8"/>
  <c r="A50" i="8"/>
  <c r="R49" i="8"/>
  <c r="P49" i="8"/>
  <c r="M49" i="8"/>
  <c r="L49" i="8"/>
  <c r="K49" i="8"/>
  <c r="K48" i="8"/>
  <c r="J49" i="8"/>
  <c r="H49" i="8"/>
  <c r="F49" i="8"/>
  <c r="AR50" i="8" s="1"/>
  <c r="D49" i="8"/>
  <c r="C49" i="8"/>
  <c r="AO49" i="8" s="1"/>
  <c r="A49" i="8"/>
  <c r="R48" i="8"/>
  <c r="P48" i="8"/>
  <c r="M48" i="8"/>
  <c r="L48" i="8"/>
  <c r="J48" i="8"/>
  <c r="H48" i="8"/>
  <c r="F48" i="8"/>
  <c r="D48" i="8"/>
  <c r="C48" i="8"/>
  <c r="C47" i="8"/>
  <c r="A48" i="8"/>
  <c r="R47" i="8"/>
  <c r="P47" i="8"/>
  <c r="M47" i="8"/>
  <c r="L47" i="8"/>
  <c r="K47" i="8"/>
  <c r="J47" i="8"/>
  <c r="H47" i="8"/>
  <c r="F47" i="8"/>
  <c r="D47" i="8"/>
  <c r="A47" i="8"/>
  <c r="R46" i="8"/>
  <c r="P46" i="8"/>
  <c r="M46" i="8"/>
  <c r="L46" i="8"/>
  <c r="K46" i="8"/>
  <c r="AQ47" i="8" s="1"/>
  <c r="J46" i="8"/>
  <c r="H46" i="8"/>
  <c r="F46" i="8"/>
  <c r="D46" i="8"/>
  <c r="AS47" i="8" s="1"/>
  <c r="C46" i="8"/>
  <c r="A46" i="8"/>
  <c r="R45" i="8"/>
  <c r="P45" i="8"/>
  <c r="M45" i="8"/>
  <c r="L45" i="8"/>
  <c r="K45" i="8"/>
  <c r="AQ45" i="8" s="1"/>
  <c r="J45" i="8"/>
  <c r="H45" i="8"/>
  <c r="C45" i="8"/>
  <c r="F45" i="8"/>
  <c r="D45" i="8"/>
  <c r="A45" i="8"/>
  <c r="R44" i="8"/>
  <c r="P44" i="8"/>
  <c r="M44" i="8"/>
  <c r="L44" i="8"/>
  <c r="K44" i="8"/>
  <c r="J44" i="8"/>
  <c r="H44" i="8"/>
  <c r="F44" i="8"/>
  <c r="D44" i="8"/>
  <c r="C44" i="8"/>
  <c r="AO45" i="8" s="1"/>
  <c r="A44" i="8"/>
  <c r="R43" i="8"/>
  <c r="P43" i="8"/>
  <c r="M43" i="8"/>
  <c r="L43" i="8"/>
  <c r="K43" i="8"/>
  <c r="J43" i="8"/>
  <c r="H43" i="8"/>
  <c r="X43" i="8" s="1"/>
  <c r="F43" i="8"/>
  <c r="D43" i="8"/>
  <c r="W43" i="8" s="1"/>
  <c r="C43" i="8"/>
  <c r="A43" i="8"/>
  <c r="R42" i="8"/>
  <c r="P42" i="8"/>
  <c r="M42" i="8"/>
  <c r="L42" i="8"/>
  <c r="K42" i="8"/>
  <c r="J42" i="8"/>
  <c r="AP43" i="8" s="1"/>
  <c r="H42" i="8"/>
  <c r="F42" i="8"/>
  <c r="D42" i="8"/>
  <c r="C42" i="8"/>
  <c r="A42" i="8"/>
  <c r="R41" i="8"/>
  <c r="P41" i="8"/>
  <c r="M41" i="8"/>
  <c r="L41" i="8"/>
  <c r="K41" i="8"/>
  <c r="K40" i="8"/>
  <c r="J41" i="8"/>
  <c r="H41" i="8"/>
  <c r="F41" i="8"/>
  <c r="D41" i="8"/>
  <c r="C41" i="8"/>
  <c r="X41" i="8" s="1"/>
  <c r="A41" i="8"/>
  <c r="R40" i="8"/>
  <c r="P40" i="8"/>
  <c r="M40" i="8"/>
  <c r="L40" i="8"/>
  <c r="J40" i="8"/>
  <c r="H40" i="8"/>
  <c r="F40" i="8"/>
  <c r="D40" i="8"/>
  <c r="C40" i="8"/>
  <c r="A40" i="8"/>
  <c r="R39" i="8"/>
  <c r="P39" i="8"/>
  <c r="M39" i="8"/>
  <c r="L39" i="8"/>
  <c r="K39" i="8"/>
  <c r="J39" i="8"/>
  <c r="H39" i="8"/>
  <c r="X39" i="8" s="1"/>
  <c r="F39" i="8"/>
  <c r="D39" i="8"/>
  <c r="W39" i="8" s="1"/>
  <c r="C39" i="8"/>
  <c r="A39" i="8"/>
  <c r="R38" i="8"/>
  <c r="P38" i="8"/>
  <c r="M38" i="8"/>
  <c r="L38" i="8"/>
  <c r="K38" i="8"/>
  <c r="J38" i="8"/>
  <c r="H38" i="8"/>
  <c r="F38" i="8"/>
  <c r="AR38" i="8" s="1"/>
  <c r="D38" i="8"/>
  <c r="C38" i="8"/>
  <c r="A38" i="8"/>
  <c r="R37" i="8"/>
  <c r="P37" i="8"/>
  <c r="M37" i="8"/>
  <c r="L37" i="8"/>
  <c r="K37" i="8"/>
  <c r="J37" i="8"/>
  <c r="H37" i="8"/>
  <c r="F37" i="8"/>
  <c r="D37" i="8"/>
  <c r="C37" i="8"/>
  <c r="A37" i="8"/>
  <c r="R36" i="8"/>
  <c r="P36" i="8"/>
  <c r="M36" i="8"/>
  <c r="L36" i="8"/>
  <c r="K36" i="8"/>
  <c r="J36" i="8"/>
  <c r="H36" i="8"/>
  <c r="F36" i="8"/>
  <c r="D36" i="8"/>
  <c r="C36" i="8"/>
  <c r="AO36" i="8" s="1"/>
  <c r="A36" i="8"/>
  <c r="R35" i="8"/>
  <c r="P35" i="8"/>
  <c r="M35" i="8"/>
  <c r="L35" i="8"/>
  <c r="K35" i="8"/>
  <c r="J35" i="8"/>
  <c r="H35" i="8"/>
  <c r="F35" i="8"/>
  <c r="D35" i="8"/>
  <c r="C35" i="8"/>
  <c r="A35" i="8"/>
  <c r="R34" i="8"/>
  <c r="P34" i="8"/>
  <c r="M34" i="8"/>
  <c r="L34" i="8"/>
  <c r="K34" i="8"/>
  <c r="J34" i="8"/>
  <c r="H34" i="8"/>
  <c r="F34" i="8"/>
  <c r="AR34" i="8" s="1"/>
  <c r="D34" i="8"/>
  <c r="C34" i="8"/>
  <c r="A34" i="8"/>
  <c r="R33" i="8"/>
  <c r="P33" i="8"/>
  <c r="M33" i="8"/>
  <c r="L33" i="8"/>
  <c r="K33" i="8"/>
  <c r="J33" i="8"/>
  <c r="H33" i="8"/>
  <c r="F33" i="8"/>
  <c r="D33" i="8"/>
  <c r="AS33" i="8" s="1"/>
  <c r="C33" i="8"/>
  <c r="A33" i="8"/>
  <c r="R32" i="8"/>
  <c r="P32" i="8"/>
  <c r="M32" i="8"/>
  <c r="L32" i="8"/>
  <c r="K32" i="8"/>
  <c r="J32" i="8"/>
  <c r="H32" i="8"/>
  <c r="F32" i="8"/>
  <c r="AR33" i="8" s="1"/>
  <c r="D32" i="8"/>
  <c r="C32" i="8"/>
  <c r="A32" i="8"/>
  <c r="R31" i="8"/>
  <c r="P31" i="8"/>
  <c r="M31" i="8"/>
  <c r="L31" i="8"/>
  <c r="K31" i="8"/>
  <c r="AQ32" i="8" s="1"/>
  <c r="J31" i="8"/>
  <c r="H31" i="8"/>
  <c r="C31" i="8"/>
  <c r="F31" i="8"/>
  <c r="D31" i="8"/>
  <c r="A31" i="8"/>
  <c r="R30" i="8"/>
  <c r="P30" i="8"/>
  <c r="M30" i="8"/>
  <c r="L30" i="8"/>
  <c r="K30" i="8"/>
  <c r="J30" i="8"/>
  <c r="H30" i="8"/>
  <c r="F30" i="8"/>
  <c r="D30" i="8"/>
  <c r="AS31" i="8" s="1"/>
  <c r="C30" i="8"/>
  <c r="A30" i="8"/>
  <c r="R29" i="8"/>
  <c r="P29" i="8"/>
  <c r="M29" i="8"/>
  <c r="L29" i="8"/>
  <c r="K29" i="8"/>
  <c r="J29" i="8"/>
  <c r="J28" i="8"/>
  <c r="H29" i="8"/>
  <c r="F29" i="8"/>
  <c r="D29" i="8"/>
  <c r="D28" i="8"/>
  <c r="C29" i="8"/>
  <c r="A29" i="8"/>
  <c r="R28" i="8"/>
  <c r="P28" i="8"/>
  <c r="M28" i="8"/>
  <c r="L28" i="8"/>
  <c r="K28" i="8"/>
  <c r="H28" i="8"/>
  <c r="F28" i="8"/>
  <c r="C28" i="8"/>
  <c r="AO29" i="8" s="1"/>
  <c r="A28" i="8"/>
  <c r="R27" i="8"/>
  <c r="P27" i="8"/>
  <c r="M27" i="8"/>
  <c r="L27" i="8"/>
  <c r="K27" i="8"/>
  <c r="J27" i="8"/>
  <c r="H27" i="8"/>
  <c r="F27" i="8"/>
  <c r="AR28" i="8" s="1"/>
  <c r="D27" i="8"/>
  <c r="C27" i="8"/>
  <c r="A27" i="8"/>
  <c r="R26" i="8"/>
  <c r="P26" i="8"/>
  <c r="M26" i="8"/>
  <c r="L26" i="8"/>
  <c r="K26" i="8"/>
  <c r="J26" i="8"/>
  <c r="AP27" i="8" s="1"/>
  <c r="H26" i="8"/>
  <c r="F26" i="8"/>
  <c r="D26" i="8"/>
  <c r="C26" i="8"/>
  <c r="A26" i="8"/>
  <c r="R25" i="8"/>
  <c r="P25" i="8"/>
  <c r="M25" i="8"/>
  <c r="L25" i="8"/>
  <c r="K25" i="8"/>
  <c r="J25" i="8"/>
  <c r="H25" i="8"/>
  <c r="F25" i="8"/>
  <c r="D25" i="8"/>
  <c r="W25" i="8" s="1"/>
  <c r="C25" i="8"/>
  <c r="AO25" i="8" s="1"/>
  <c r="A25" i="8"/>
  <c r="R24" i="8"/>
  <c r="P24" i="8"/>
  <c r="M24" i="8"/>
  <c r="L24" i="8"/>
  <c r="K24" i="8"/>
  <c r="J24" i="8"/>
  <c r="H24" i="8"/>
  <c r="F24" i="8"/>
  <c r="AR25" i="8" s="1"/>
  <c r="D24" i="8"/>
  <c r="C24" i="8"/>
  <c r="A24" i="8"/>
  <c r="R23" i="8"/>
  <c r="P23" i="8"/>
  <c r="M23" i="8"/>
  <c r="L23" i="8"/>
  <c r="K23" i="8"/>
  <c r="AQ24" i="8" s="1"/>
  <c r="J23" i="8"/>
  <c r="H23" i="8"/>
  <c r="C23" i="8"/>
  <c r="F23" i="8"/>
  <c r="D23" i="8"/>
  <c r="A23" i="8"/>
  <c r="R22" i="8"/>
  <c r="P22" i="8"/>
  <c r="M22" i="8"/>
  <c r="L22" i="8"/>
  <c r="K22" i="8"/>
  <c r="J22" i="8"/>
  <c r="H22" i="8"/>
  <c r="F22" i="8"/>
  <c r="AR22" i="8" s="1"/>
  <c r="D22" i="8"/>
  <c r="C22" i="8"/>
  <c r="X22" i="8" s="1"/>
  <c r="A22" i="8"/>
  <c r="R21" i="8"/>
  <c r="P21" i="8"/>
  <c r="M21" i="8"/>
  <c r="L21" i="8"/>
  <c r="K21" i="8"/>
  <c r="J21" i="8"/>
  <c r="H21" i="8"/>
  <c r="F21" i="8"/>
  <c r="D21" i="8"/>
  <c r="C21" i="8"/>
  <c r="A21" i="8"/>
  <c r="R20" i="8"/>
  <c r="P20" i="8"/>
  <c r="M20" i="8"/>
  <c r="L20" i="8"/>
  <c r="K20" i="8"/>
  <c r="J20" i="8"/>
  <c r="H20" i="8"/>
  <c r="F20" i="8"/>
  <c r="D20" i="8"/>
  <c r="C20" i="8"/>
  <c r="W20" i="8" s="1"/>
  <c r="A20" i="8"/>
  <c r="R19" i="8"/>
  <c r="P19" i="8"/>
  <c r="M19" i="8"/>
  <c r="L19" i="8"/>
  <c r="K19" i="8"/>
  <c r="AQ20" i="8" s="1"/>
  <c r="K18" i="8"/>
  <c r="J19" i="8"/>
  <c r="AP19" i="8" s="1"/>
  <c r="H19" i="8"/>
  <c r="F19" i="8"/>
  <c r="D19" i="8"/>
  <c r="AS20" i="8" s="1"/>
  <c r="C19" i="8"/>
  <c r="A19" i="8"/>
  <c r="R18" i="8"/>
  <c r="P18" i="8"/>
  <c r="M18" i="8"/>
  <c r="L18" i="8"/>
  <c r="J18" i="8"/>
  <c r="H18" i="8"/>
  <c r="F18" i="8"/>
  <c r="D18" i="8"/>
  <c r="C18" i="8"/>
  <c r="A18" i="8"/>
  <c r="R17" i="8"/>
  <c r="P17" i="8"/>
  <c r="M17" i="8"/>
  <c r="L17" i="8"/>
  <c r="K17" i="8"/>
  <c r="AQ18" i="8" s="1"/>
  <c r="J17" i="8"/>
  <c r="H17" i="8"/>
  <c r="F17" i="8"/>
  <c r="D17" i="8"/>
  <c r="AS17" i="8" s="1"/>
  <c r="C17" i="8"/>
  <c r="A17" i="8"/>
  <c r="R16" i="8"/>
  <c r="P16" i="8"/>
  <c r="M16" i="8"/>
  <c r="L16" i="8"/>
  <c r="K16" i="8"/>
  <c r="J16" i="8"/>
  <c r="H16" i="8"/>
  <c r="F16" i="8"/>
  <c r="D16" i="8"/>
  <c r="C16" i="8"/>
  <c r="A16" i="8"/>
  <c r="R15" i="8"/>
  <c r="P15" i="8"/>
  <c r="M15" i="8"/>
  <c r="L15" i="8"/>
  <c r="K15" i="8"/>
  <c r="AQ16" i="8" s="1"/>
  <c r="J15" i="8"/>
  <c r="H15" i="8"/>
  <c r="C15" i="8"/>
  <c r="F15" i="8"/>
  <c r="D15" i="8"/>
  <c r="D14" i="8"/>
  <c r="AS15" i="8" s="1"/>
  <c r="A15" i="8"/>
  <c r="R14" i="8"/>
  <c r="P14" i="8"/>
  <c r="M14" i="8"/>
  <c r="L14" i="8"/>
  <c r="K14" i="8"/>
  <c r="J14" i="8"/>
  <c r="H14" i="8"/>
  <c r="X14" i="8" s="1"/>
  <c r="F14" i="8"/>
  <c r="C14" i="8"/>
  <c r="A14" i="8"/>
  <c r="R13" i="8"/>
  <c r="P13" i="8"/>
  <c r="M13" i="8"/>
  <c r="L13" i="8"/>
  <c r="K13" i="8"/>
  <c r="AQ13" i="8" s="1"/>
  <c r="J13" i="8"/>
  <c r="AP14" i="8" s="1"/>
  <c r="H13" i="8"/>
  <c r="F13" i="8"/>
  <c r="D13" i="8"/>
  <c r="C13" i="8"/>
  <c r="A13" i="8"/>
  <c r="R12" i="8"/>
  <c r="P12" i="8"/>
  <c r="M12" i="8"/>
  <c r="L12" i="8"/>
  <c r="K12" i="8"/>
  <c r="J12" i="8"/>
  <c r="J11" i="8"/>
  <c r="H12" i="8"/>
  <c r="F12" i="8"/>
  <c r="D12" i="8"/>
  <c r="W12" i="8" s="1"/>
  <c r="C12" i="8"/>
  <c r="X12" i="8" s="1"/>
  <c r="A12" i="8"/>
  <c r="R11" i="8"/>
  <c r="P11" i="8"/>
  <c r="M11" i="8"/>
  <c r="L11" i="8"/>
  <c r="K11" i="8"/>
  <c r="H11" i="8"/>
  <c r="F11" i="8"/>
  <c r="AR12" i="8" s="1"/>
  <c r="D11" i="8"/>
  <c r="C11" i="8"/>
  <c r="A11" i="8"/>
  <c r="R10" i="8"/>
  <c r="P10" i="8"/>
  <c r="M10" i="8"/>
  <c r="L10" i="8"/>
  <c r="K10" i="8"/>
  <c r="J10" i="8"/>
  <c r="H10" i="8"/>
  <c r="F10" i="8"/>
  <c r="F9" i="8"/>
  <c r="D10" i="8"/>
  <c r="C10" i="8"/>
  <c r="A10" i="8"/>
  <c r="R9" i="8"/>
  <c r="P9" i="8"/>
  <c r="M9" i="8"/>
  <c r="L9" i="8"/>
  <c r="K9" i="8"/>
  <c r="J9" i="8"/>
  <c r="H9" i="8"/>
  <c r="D9" i="8"/>
  <c r="C9" i="8"/>
  <c r="X9" i="8" s="1"/>
  <c r="A9" i="8"/>
  <c r="R8" i="8"/>
  <c r="P8" i="8"/>
  <c r="M8" i="8"/>
  <c r="L8" i="8"/>
  <c r="K8" i="8"/>
  <c r="J8" i="8"/>
  <c r="H8" i="8"/>
  <c r="X8" i="8" s="1"/>
  <c r="F8" i="8"/>
  <c r="D8" i="8"/>
  <c r="C8" i="8"/>
  <c r="A8" i="8"/>
  <c r="R7" i="8"/>
  <c r="P7" i="8"/>
  <c r="M7" i="8"/>
  <c r="L7" i="8"/>
  <c r="K7" i="8"/>
  <c r="AQ8" i="8" s="1"/>
  <c r="J7" i="8"/>
  <c r="H7" i="8"/>
  <c r="C7" i="8"/>
  <c r="F7" i="8"/>
  <c r="D7" i="8"/>
  <c r="A7" i="8"/>
  <c r="R6" i="8"/>
  <c r="P6" i="8"/>
  <c r="M6" i="8"/>
  <c r="L6" i="8"/>
  <c r="K6" i="8"/>
  <c r="J6" i="8"/>
  <c r="H6" i="8"/>
  <c r="F6" i="8"/>
  <c r="D6" i="8"/>
  <c r="C6" i="8"/>
  <c r="A6" i="8"/>
  <c r="R5" i="8"/>
  <c r="P5" i="8"/>
  <c r="M5" i="8"/>
  <c r="L5" i="8"/>
  <c r="K5" i="8"/>
  <c r="J5" i="8"/>
  <c r="H5" i="8"/>
  <c r="F5" i="8"/>
  <c r="D5" i="8"/>
  <c r="C5" i="8"/>
  <c r="A5" i="8"/>
  <c r="R4" i="8"/>
  <c r="P4" i="8"/>
  <c r="M4" i="8"/>
  <c r="L4" i="8"/>
  <c r="K4" i="8"/>
  <c r="J4" i="8"/>
  <c r="H4" i="8"/>
  <c r="F4" i="8"/>
  <c r="D4" i="8"/>
  <c r="C4" i="8"/>
  <c r="W4" i="8" s="1"/>
  <c r="A4" i="8"/>
  <c r="R3" i="8"/>
  <c r="P3" i="8"/>
  <c r="M3" i="8"/>
  <c r="L3" i="8"/>
  <c r="K3" i="8"/>
  <c r="J3" i="8"/>
  <c r="H3" i="8"/>
  <c r="F3" i="8"/>
  <c r="D3" i="8"/>
  <c r="C3" i="8"/>
  <c r="A3" i="8"/>
  <c r="R2" i="8"/>
  <c r="P2" i="8"/>
  <c r="M2" i="8"/>
  <c r="L2" i="8"/>
  <c r="K2" i="8"/>
  <c r="J2" i="8"/>
  <c r="H2" i="8"/>
  <c r="C2" i="8"/>
  <c r="F2" i="8"/>
  <c r="D2" i="8"/>
  <c r="A2" i="8"/>
  <c r="AA230" i="9"/>
  <c r="AA229" i="9"/>
  <c r="AA228" i="9"/>
  <c r="AA227" i="9"/>
  <c r="AA226" i="9"/>
  <c r="AA225" i="9"/>
  <c r="AA224" i="9"/>
  <c r="AA223" i="9"/>
  <c r="AA222" i="9"/>
  <c r="AA221" i="9"/>
  <c r="AA220" i="9"/>
  <c r="AA219" i="9"/>
  <c r="AA218" i="9"/>
  <c r="AA217" i="9"/>
  <c r="AA216" i="9"/>
  <c r="AA215" i="9"/>
  <c r="AA214" i="9"/>
  <c r="AA213" i="9"/>
  <c r="AA212" i="9"/>
  <c r="AA211" i="9"/>
  <c r="AA210" i="9"/>
  <c r="AA209" i="9"/>
  <c r="AA208" i="9"/>
  <c r="AA207" i="9"/>
  <c r="AA206" i="9"/>
  <c r="AA205" i="9"/>
  <c r="AA204" i="9"/>
  <c r="AA203" i="9"/>
  <c r="AA202" i="9"/>
  <c r="AA201" i="9"/>
  <c r="AA200" i="9"/>
  <c r="AA199" i="9"/>
  <c r="AA198" i="9"/>
  <c r="AA197" i="9"/>
  <c r="AA196" i="9"/>
  <c r="AA195" i="9"/>
  <c r="AA194" i="9"/>
  <c r="AA193" i="9"/>
  <c r="AA192" i="9"/>
  <c r="AA191" i="9"/>
  <c r="AA190" i="9"/>
  <c r="AA189" i="9"/>
  <c r="AA188" i="9"/>
  <c r="AA187" i="9"/>
  <c r="AA186" i="9"/>
  <c r="AA185" i="9"/>
  <c r="AA184" i="9"/>
  <c r="AA183" i="9"/>
  <c r="AA182" i="9"/>
  <c r="AA181" i="9"/>
  <c r="AA180" i="9"/>
  <c r="AA179" i="9"/>
  <c r="AA178" i="9"/>
  <c r="AA177" i="9"/>
  <c r="AA176" i="9"/>
  <c r="AA175" i="9"/>
  <c r="AA174" i="9"/>
  <c r="AA173" i="9"/>
  <c r="AA172" i="9"/>
  <c r="AA171" i="9"/>
  <c r="AA170" i="9"/>
  <c r="AA169" i="9"/>
  <c r="AA168" i="9"/>
  <c r="AA167" i="9"/>
  <c r="AA166" i="9"/>
  <c r="AA165" i="9"/>
  <c r="AA164" i="9"/>
  <c r="AA163" i="9"/>
  <c r="AA162" i="9"/>
  <c r="AA161" i="9"/>
  <c r="AA160" i="9"/>
  <c r="AA159" i="9"/>
  <c r="AA158" i="9"/>
  <c r="AA157" i="9"/>
  <c r="AA156" i="9"/>
  <c r="AA155" i="9"/>
  <c r="AA154" i="9"/>
  <c r="AA153" i="9"/>
  <c r="AA152" i="9"/>
  <c r="AA151" i="9"/>
  <c r="AA150" i="9"/>
  <c r="AA149" i="9"/>
  <c r="AA148" i="9"/>
  <c r="AA147" i="9"/>
  <c r="AA146" i="9"/>
  <c r="AA145" i="9"/>
  <c r="AA144" i="9"/>
  <c r="AA143" i="9"/>
  <c r="AA142" i="9"/>
  <c r="AA141" i="9"/>
  <c r="AA140" i="9"/>
  <c r="AA139" i="9"/>
  <c r="AA138" i="9"/>
  <c r="AA137" i="9"/>
  <c r="AA136" i="9"/>
  <c r="AA135" i="9"/>
  <c r="AA134" i="9"/>
  <c r="AA133" i="9"/>
  <c r="AA132" i="9"/>
  <c r="AA131" i="9"/>
  <c r="AA130" i="9"/>
  <c r="AA129" i="9"/>
  <c r="AA128" i="9"/>
  <c r="AA127" i="9"/>
  <c r="AA126" i="9"/>
  <c r="AA125" i="9"/>
  <c r="AA124" i="9"/>
  <c r="AA123" i="9"/>
  <c r="AA122" i="9"/>
  <c r="AA121" i="9"/>
  <c r="AA120" i="9"/>
  <c r="AA119" i="9"/>
  <c r="AA118" i="9"/>
  <c r="AA117" i="9"/>
  <c r="AA116" i="9"/>
  <c r="AA115" i="9"/>
  <c r="AA114" i="9"/>
  <c r="AA113" i="9"/>
  <c r="AA112" i="9"/>
  <c r="AA111" i="9"/>
  <c r="AA110" i="9"/>
  <c r="AA109" i="9"/>
  <c r="AA108" i="9"/>
  <c r="AA107" i="9"/>
  <c r="U230" i="9"/>
  <c r="T230" i="9"/>
  <c r="S230" i="9"/>
  <c r="R230" i="9"/>
  <c r="Q230" i="9"/>
  <c r="P230" i="9"/>
  <c r="O230" i="9"/>
  <c r="U229" i="9"/>
  <c r="T229" i="9"/>
  <c r="S229" i="9"/>
  <c r="R229" i="9"/>
  <c r="Q229" i="9"/>
  <c r="P229" i="9"/>
  <c r="O229" i="9"/>
  <c r="U228" i="9"/>
  <c r="T228" i="9"/>
  <c r="S228" i="9"/>
  <c r="R228" i="9"/>
  <c r="Q228" i="9"/>
  <c r="P228" i="9"/>
  <c r="O228" i="9"/>
  <c r="U227" i="9"/>
  <c r="T227" i="9"/>
  <c r="S227" i="9"/>
  <c r="R227" i="9"/>
  <c r="Q227" i="9"/>
  <c r="P227" i="9"/>
  <c r="O227" i="9"/>
  <c r="U226" i="9"/>
  <c r="T226" i="9"/>
  <c r="S226" i="9"/>
  <c r="R226" i="9"/>
  <c r="Q226" i="9"/>
  <c r="P226" i="9"/>
  <c r="O226" i="9"/>
  <c r="U225" i="9"/>
  <c r="T225" i="9"/>
  <c r="S225" i="9"/>
  <c r="R225" i="9"/>
  <c r="Q225" i="9"/>
  <c r="P225" i="9"/>
  <c r="O225" i="9"/>
  <c r="U224" i="9"/>
  <c r="T224" i="9"/>
  <c r="S224" i="9"/>
  <c r="R224" i="9"/>
  <c r="Q224" i="9"/>
  <c r="P224" i="9"/>
  <c r="O224" i="9"/>
  <c r="E224" i="9"/>
  <c r="U223" i="9"/>
  <c r="T223" i="9"/>
  <c r="S223" i="9"/>
  <c r="R223" i="9"/>
  <c r="Q223" i="9"/>
  <c r="P223" i="9"/>
  <c r="O223" i="9"/>
  <c r="U222" i="9"/>
  <c r="T222" i="9"/>
  <c r="S222" i="9"/>
  <c r="R222" i="9"/>
  <c r="Q222" i="9"/>
  <c r="P222" i="9"/>
  <c r="O222" i="9"/>
  <c r="U221" i="9"/>
  <c r="T221" i="9"/>
  <c r="S221" i="9"/>
  <c r="R221" i="9"/>
  <c r="Q221" i="9"/>
  <c r="P221" i="9"/>
  <c r="O221" i="9"/>
  <c r="U220" i="9"/>
  <c r="T220" i="9"/>
  <c r="S220" i="9"/>
  <c r="R220" i="9"/>
  <c r="Q220" i="9"/>
  <c r="P220" i="9"/>
  <c r="O220" i="9"/>
  <c r="U219" i="9"/>
  <c r="T219" i="9"/>
  <c r="S219" i="9"/>
  <c r="R219" i="9"/>
  <c r="Q219" i="9"/>
  <c r="P219" i="9"/>
  <c r="O219" i="9"/>
  <c r="U218" i="9"/>
  <c r="T218" i="9"/>
  <c r="S218" i="9"/>
  <c r="R218" i="9"/>
  <c r="Q218" i="9"/>
  <c r="P218" i="9"/>
  <c r="O218" i="9"/>
  <c r="U217" i="9"/>
  <c r="T217" i="9"/>
  <c r="S217" i="9"/>
  <c r="R217" i="9"/>
  <c r="Q217" i="9"/>
  <c r="P217" i="9"/>
  <c r="O217" i="9"/>
  <c r="U216" i="9"/>
  <c r="T216" i="9"/>
  <c r="S216" i="9"/>
  <c r="R216" i="9"/>
  <c r="Q216" i="9"/>
  <c r="P216" i="9"/>
  <c r="O216" i="9"/>
  <c r="E216" i="9"/>
  <c r="U215" i="9"/>
  <c r="T215" i="9"/>
  <c r="S215" i="9"/>
  <c r="R215" i="9"/>
  <c r="Q215" i="9"/>
  <c r="P215" i="9"/>
  <c r="O215" i="9"/>
  <c r="U214" i="9"/>
  <c r="T214" i="9"/>
  <c r="S214" i="9"/>
  <c r="R214" i="9"/>
  <c r="Q214" i="9"/>
  <c r="P214" i="9"/>
  <c r="O214" i="9"/>
  <c r="U213" i="9"/>
  <c r="T213" i="9"/>
  <c r="S213" i="9"/>
  <c r="R213" i="9"/>
  <c r="Q213" i="9"/>
  <c r="P213" i="9"/>
  <c r="O213" i="9"/>
  <c r="U212" i="9"/>
  <c r="T212" i="9"/>
  <c r="S212" i="9"/>
  <c r="R212" i="9"/>
  <c r="Q212" i="9"/>
  <c r="P212" i="9"/>
  <c r="O212" i="9"/>
  <c r="U211" i="9"/>
  <c r="T211" i="9"/>
  <c r="S211" i="9"/>
  <c r="R211" i="9"/>
  <c r="Q211" i="9"/>
  <c r="P211" i="9"/>
  <c r="O211" i="9"/>
  <c r="U210" i="9"/>
  <c r="T210" i="9"/>
  <c r="S210" i="9"/>
  <c r="R210" i="9"/>
  <c r="Q210" i="9"/>
  <c r="P210" i="9"/>
  <c r="O210" i="9"/>
  <c r="U209" i="9"/>
  <c r="T209" i="9"/>
  <c r="S209" i="9"/>
  <c r="R209" i="9"/>
  <c r="Q209" i="9"/>
  <c r="P209" i="9"/>
  <c r="O209" i="9"/>
  <c r="U208" i="9"/>
  <c r="T208" i="9"/>
  <c r="S208" i="9"/>
  <c r="R208" i="9"/>
  <c r="Q208" i="9"/>
  <c r="P208" i="9"/>
  <c r="O208" i="9"/>
  <c r="E208" i="9"/>
  <c r="U207" i="9"/>
  <c r="T207" i="9"/>
  <c r="S207" i="9"/>
  <c r="R207" i="9"/>
  <c r="Q207" i="9"/>
  <c r="P207" i="9"/>
  <c r="O207" i="9"/>
  <c r="U206" i="9"/>
  <c r="T206" i="9"/>
  <c r="S206" i="9"/>
  <c r="R206" i="9"/>
  <c r="Q206" i="9"/>
  <c r="P206" i="9"/>
  <c r="O206" i="9"/>
  <c r="U205" i="9"/>
  <c r="T205" i="9"/>
  <c r="S205" i="9"/>
  <c r="R205" i="9"/>
  <c r="Q205" i="9"/>
  <c r="P205" i="9"/>
  <c r="O205" i="9"/>
  <c r="U204" i="9"/>
  <c r="T204" i="9"/>
  <c r="S204" i="9"/>
  <c r="R204" i="9"/>
  <c r="Q204" i="9"/>
  <c r="P204" i="9"/>
  <c r="O204" i="9"/>
  <c r="U203" i="9"/>
  <c r="T203" i="9"/>
  <c r="S203" i="9"/>
  <c r="R203" i="9"/>
  <c r="Q203" i="9"/>
  <c r="P203" i="9"/>
  <c r="O203" i="9"/>
  <c r="U202" i="9"/>
  <c r="T202" i="9"/>
  <c r="S202" i="9"/>
  <c r="R202" i="9"/>
  <c r="Q202" i="9"/>
  <c r="P202" i="9"/>
  <c r="O202" i="9"/>
  <c r="U201" i="9"/>
  <c r="T201" i="9"/>
  <c r="S201" i="9"/>
  <c r="R201" i="9"/>
  <c r="Q201" i="9"/>
  <c r="P201" i="9"/>
  <c r="O201" i="9"/>
  <c r="Z201" i="9" s="1"/>
  <c r="U200" i="9"/>
  <c r="T200" i="9"/>
  <c r="S200" i="9"/>
  <c r="R200" i="9"/>
  <c r="Q200" i="9"/>
  <c r="P200" i="9"/>
  <c r="O200" i="9"/>
  <c r="E200" i="9"/>
  <c r="U199" i="9"/>
  <c r="T199" i="9"/>
  <c r="S199" i="9"/>
  <c r="R199" i="9"/>
  <c r="Q199" i="9"/>
  <c r="P199" i="9"/>
  <c r="O199" i="9"/>
  <c r="U198" i="9"/>
  <c r="T198" i="9"/>
  <c r="S198" i="9"/>
  <c r="R198" i="9"/>
  <c r="Q198" i="9"/>
  <c r="P198" i="9"/>
  <c r="O198" i="9"/>
  <c r="U197" i="9"/>
  <c r="T197" i="9"/>
  <c r="S197" i="9"/>
  <c r="R197" i="9"/>
  <c r="Q197" i="9"/>
  <c r="P197" i="9"/>
  <c r="O197" i="9"/>
  <c r="U196" i="9"/>
  <c r="T196" i="9"/>
  <c r="S196" i="9"/>
  <c r="R196" i="9"/>
  <c r="Q196" i="9"/>
  <c r="P196" i="9"/>
  <c r="O196" i="9"/>
  <c r="U195" i="9"/>
  <c r="T195" i="9"/>
  <c r="S195" i="9"/>
  <c r="R195" i="9"/>
  <c r="Q195" i="9"/>
  <c r="P195" i="9"/>
  <c r="O195" i="9"/>
  <c r="U194" i="9"/>
  <c r="T194" i="9"/>
  <c r="S194" i="9"/>
  <c r="R194" i="9"/>
  <c r="Q194" i="9"/>
  <c r="P194" i="9"/>
  <c r="O194" i="9"/>
  <c r="U193" i="9"/>
  <c r="T193" i="9"/>
  <c r="S193" i="9"/>
  <c r="R193" i="9"/>
  <c r="Q193" i="9"/>
  <c r="P193" i="9"/>
  <c r="O193" i="9"/>
  <c r="U192" i="9"/>
  <c r="T192" i="9"/>
  <c r="S192" i="9"/>
  <c r="R192" i="9"/>
  <c r="Q192" i="9"/>
  <c r="P192" i="9"/>
  <c r="O192" i="9"/>
  <c r="E192" i="9"/>
  <c r="U191" i="9"/>
  <c r="T191" i="9"/>
  <c r="S191" i="9"/>
  <c r="R191" i="9"/>
  <c r="Q191" i="9"/>
  <c r="P191" i="9"/>
  <c r="O191" i="9"/>
  <c r="E191" i="9"/>
  <c r="U190" i="9"/>
  <c r="T190" i="9"/>
  <c r="S190" i="9"/>
  <c r="R190" i="9"/>
  <c r="Q190" i="9"/>
  <c r="P190" i="9"/>
  <c r="O190" i="9"/>
  <c r="Z190" i="9" s="1"/>
  <c r="U189" i="9"/>
  <c r="T189" i="9"/>
  <c r="S189" i="9"/>
  <c r="R189" i="9"/>
  <c r="Q189" i="9"/>
  <c r="P189" i="9"/>
  <c r="O189" i="9"/>
  <c r="U188" i="9"/>
  <c r="T188" i="9"/>
  <c r="S188" i="9"/>
  <c r="R188" i="9"/>
  <c r="Q188" i="9"/>
  <c r="P188" i="9"/>
  <c r="O188" i="9"/>
  <c r="U187" i="9"/>
  <c r="T187" i="9"/>
  <c r="S187" i="9"/>
  <c r="R187" i="9"/>
  <c r="Q187" i="9"/>
  <c r="P187" i="9"/>
  <c r="O187" i="9"/>
  <c r="U186" i="9"/>
  <c r="T186" i="9"/>
  <c r="S186" i="9"/>
  <c r="R186" i="9"/>
  <c r="Q186" i="9"/>
  <c r="P186" i="9"/>
  <c r="O186" i="9"/>
  <c r="U185" i="9"/>
  <c r="T185" i="9"/>
  <c r="S185" i="9"/>
  <c r="R185" i="9"/>
  <c r="Q185" i="9"/>
  <c r="P185" i="9"/>
  <c r="O185" i="9"/>
  <c r="U184" i="9"/>
  <c r="T184" i="9"/>
  <c r="S184" i="9"/>
  <c r="R184" i="9"/>
  <c r="Q184" i="9"/>
  <c r="P184" i="9"/>
  <c r="O184" i="9"/>
  <c r="E184" i="9"/>
  <c r="U183" i="9"/>
  <c r="T183" i="9"/>
  <c r="S183" i="9"/>
  <c r="R183" i="9"/>
  <c r="Q183" i="9"/>
  <c r="P183" i="9"/>
  <c r="O183" i="9"/>
  <c r="U182" i="9"/>
  <c r="T182" i="9"/>
  <c r="S182" i="9"/>
  <c r="R182" i="9"/>
  <c r="Q182" i="9"/>
  <c r="P182" i="9"/>
  <c r="O182" i="9"/>
  <c r="Z182" i="9" s="1"/>
  <c r="E182" i="9"/>
  <c r="U181" i="9"/>
  <c r="T181" i="9"/>
  <c r="S181" i="9"/>
  <c r="R181" i="9"/>
  <c r="Q181" i="9"/>
  <c r="P181" i="9"/>
  <c r="O181" i="9"/>
  <c r="U180" i="9"/>
  <c r="T180" i="9"/>
  <c r="S180" i="9"/>
  <c r="R180" i="9"/>
  <c r="Q180" i="9"/>
  <c r="P180" i="9"/>
  <c r="O180" i="9"/>
  <c r="Z180" i="9" s="1"/>
  <c r="U179" i="9"/>
  <c r="T179" i="9"/>
  <c r="S179" i="9"/>
  <c r="R179" i="9"/>
  <c r="Q179" i="9"/>
  <c r="P179" i="9"/>
  <c r="O179" i="9"/>
  <c r="U178" i="9"/>
  <c r="T178" i="9"/>
  <c r="S178" i="9"/>
  <c r="R178" i="9"/>
  <c r="Q178" i="9"/>
  <c r="P178" i="9"/>
  <c r="O178" i="9"/>
  <c r="U177" i="9"/>
  <c r="T177" i="9"/>
  <c r="S177" i="9"/>
  <c r="R177" i="9"/>
  <c r="Q177" i="9"/>
  <c r="P177" i="9"/>
  <c r="O177" i="9"/>
  <c r="U176" i="9"/>
  <c r="T176" i="9"/>
  <c r="S176" i="9"/>
  <c r="R176" i="9"/>
  <c r="Q176" i="9"/>
  <c r="P176" i="9"/>
  <c r="O176" i="9"/>
  <c r="E176" i="9"/>
  <c r="U175" i="9"/>
  <c r="T175" i="9"/>
  <c r="S175" i="9"/>
  <c r="R175" i="9"/>
  <c r="Q175" i="9"/>
  <c r="P175" i="9"/>
  <c r="O175" i="9"/>
  <c r="U174" i="9"/>
  <c r="T174" i="9"/>
  <c r="S174" i="9"/>
  <c r="R174" i="9"/>
  <c r="Q174" i="9"/>
  <c r="P174" i="9"/>
  <c r="O174" i="9"/>
  <c r="U173" i="9"/>
  <c r="T173" i="9"/>
  <c r="S173" i="9"/>
  <c r="R173" i="9"/>
  <c r="Q173" i="9"/>
  <c r="P173" i="9"/>
  <c r="O173" i="9"/>
  <c r="U172" i="9"/>
  <c r="T172" i="9"/>
  <c r="S172" i="9"/>
  <c r="R172" i="9"/>
  <c r="Q172" i="9"/>
  <c r="P172" i="9"/>
  <c r="O172" i="9"/>
  <c r="U171" i="9"/>
  <c r="T171" i="9"/>
  <c r="S171" i="9"/>
  <c r="R171" i="9"/>
  <c r="Q171" i="9"/>
  <c r="P171" i="9"/>
  <c r="O171" i="9"/>
  <c r="Z171" i="9" s="1"/>
  <c r="U170" i="9"/>
  <c r="T170" i="9"/>
  <c r="S170" i="9"/>
  <c r="R170" i="9"/>
  <c r="Q170" i="9"/>
  <c r="P170" i="9"/>
  <c r="O170" i="9"/>
  <c r="U169" i="9"/>
  <c r="T169" i="9"/>
  <c r="S169" i="9"/>
  <c r="R169" i="9"/>
  <c r="Q169" i="9"/>
  <c r="P169" i="9"/>
  <c r="O169" i="9"/>
  <c r="U168" i="9"/>
  <c r="T168" i="9"/>
  <c r="S168" i="9"/>
  <c r="R168" i="9"/>
  <c r="Q168" i="9"/>
  <c r="P168" i="9"/>
  <c r="O168" i="9"/>
  <c r="E168" i="9"/>
  <c r="U167" i="9"/>
  <c r="T167" i="9"/>
  <c r="S167" i="9"/>
  <c r="R167" i="9"/>
  <c r="Q167" i="9"/>
  <c r="P167" i="9"/>
  <c r="O167" i="9"/>
  <c r="U166" i="9"/>
  <c r="T166" i="9"/>
  <c r="S166" i="9"/>
  <c r="R166" i="9"/>
  <c r="Q166" i="9"/>
  <c r="P166" i="9"/>
  <c r="O166" i="9"/>
  <c r="U165" i="9"/>
  <c r="T165" i="9"/>
  <c r="S165" i="9"/>
  <c r="R165" i="9"/>
  <c r="Q165" i="9"/>
  <c r="P165" i="9"/>
  <c r="O165" i="9"/>
  <c r="U164" i="9"/>
  <c r="T164" i="9"/>
  <c r="S164" i="9"/>
  <c r="R164" i="9"/>
  <c r="Q164" i="9"/>
  <c r="P164" i="9"/>
  <c r="O164" i="9"/>
  <c r="U163" i="9"/>
  <c r="T163" i="9"/>
  <c r="S163" i="9"/>
  <c r="R163" i="9"/>
  <c r="Q163" i="9"/>
  <c r="P163" i="9"/>
  <c r="O163" i="9"/>
  <c r="U162" i="9"/>
  <c r="T162" i="9"/>
  <c r="S162" i="9"/>
  <c r="R162" i="9"/>
  <c r="Q162" i="9"/>
  <c r="P162" i="9"/>
  <c r="O162" i="9"/>
  <c r="E162" i="9"/>
  <c r="U161" i="9"/>
  <c r="T161" i="9"/>
  <c r="S161" i="9"/>
  <c r="R161" i="9"/>
  <c r="Q161" i="9"/>
  <c r="P161" i="9"/>
  <c r="O161" i="9"/>
  <c r="U160" i="9"/>
  <c r="T160" i="9"/>
  <c r="S160" i="9"/>
  <c r="R160" i="9"/>
  <c r="Q160" i="9"/>
  <c r="P160" i="9"/>
  <c r="O160" i="9"/>
  <c r="E160" i="9"/>
  <c r="Y160" i="9" s="1"/>
  <c r="U159" i="9"/>
  <c r="T159" i="9"/>
  <c r="S159" i="9"/>
  <c r="R159" i="9"/>
  <c r="Q159" i="9"/>
  <c r="P159" i="9"/>
  <c r="O159" i="9"/>
  <c r="U158" i="9"/>
  <c r="T158" i="9"/>
  <c r="S158" i="9"/>
  <c r="R158" i="9"/>
  <c r="Q158" i="9"/>
  <c r="P158" i="9"/>
  <c r="O158" i="9"/>
  <c r="E158" i="9"/>
  <c r="U157" i="9"/>
  <c r="U156" i="9"/>
  <c r="T156" i="9"/>
  <c r="T157" i="9" s="1"/>
  <c r="S156" i="9"/>
  <c r="S157" i="9" s="1"/>
  <c r="R156" i="9"/>
  <c r="R157" i="9" s="1"/>
  <c r="Q156" i="9"/>
  <c r="Q157" i="9" s="1"/>
  <c r="P156" i="9"/>
  <c r="P157" i="9" s="1"/>
  <c r="O156" i="9"/>
  <c r="U155" i="9"/>
  <c r="T155" i="9"/>
  <c r="S155" i="9"/>
  <c r="R155" i="9"/>
  <c r="Q155" i="9"/>
  <c r="P155" i="9"/>
  <c r="O155" i="9"/>
  <c r="U154" i="9"/>
  <c r="T154" i="9"/>
  <c r="S154" i="9"/>
  <c r="R154" i="9"/>
  <c r="Q154" i="9"/>
  <c r="P154" i="9"/>
  <c r="O154" i="9"/>
  <c r="U153" i="9"/>
  <c r="T153" i="9"/>
  <c r="S153" i="9"/>
  <c r="R153" i="9"/>
  <c r="Q153" i="9"/>
  <c r="P153" i="9"/>
  <c r="O153" i="9"/>
  <c r="U152" i="9"/>
  <c r="T152" i="9"/>
  <c r="S152" i="9"/>
  <c r="R152" i="9"/>
  <c r="Q152" i="9"/>
  <c r="P152" i="9"/>
  <c r="O152" i="9"/>
  <c r="U151" i="9"/>
  <c r="T151" i="9"/>
  <c r="S151" i="9"/>
  <c r="R151" i="9"/>
  <c r="Q151" i="9"/>
  <c r="P151" i="9"/>
  <c r="O151" i="9"/>
  <c r="U150" i="9"/>
  <c r="T150" i="9"/>
  <c r="S150" i="9"/>
  <c r="R150" i="9"/>
  <c r="Q150" i="9"/>
  <c r="P150" i="9"/>
  <c r="O150" i="9"/>
  <c r="E150" i="9"/>
  <c r="U149" i="9"/>
  <c r="T149" i="9"/>
  <c r="S149" i="9"/>
  <c r="R149" i="9"/>
  <c r="Q149" i="9"/>
  <c r="P149" i="9"/>
  <c r="O149" i="9"/>
  <c r="E149" i="9"/>
  <c r="U148" i="9"/>
  <c r="T148" i="9"/>
  <c r="S148" i="9"/>
  <c r="R148" i="9"/>
  <c r="Q148" i="9"/>
  <c r="P148" i="9"/>
  <c r="O148" i="9"/>
  <c r="U147" i="9"/>
  <c r="T147" i="9"/>
  <c r="S147" i="9"/>
  <c r="R147" i="9"/>
  <c r="Q147" i="9"/>
  <c r="P147" i="9"/>
  <c r="O147" i="9"/>
  <c r="E147" i="9"/>
  <c r="U146" i="9"/>
  <c r="T146" i="9"/>
  <c r="S146" i="9"/>
  <c r="R146" i="9"/>
  <c r="Q146" i="9"/>
  <c r="P146" i="9"/>
  <c r="O146" i="9"/>
  <c r="U145" i="9"/>
  <c r="T145" i="9"/>
  <c r="S145" i="9"/>
  <c r="R145" i="9"/>
  <c r="Q145" i="9"/>
  <c r="P145" i="9"/>
  <c r="O145" i="9"/>
  <c r="U144" i="9"/>
  <c r="T144" i="9"/>
  <c r="S144" i="9"/>
  <c r="R144" i="9"/>
  <c r="Q144" i="9"/>
  <c r="P144" i="9"/>
  <c r="O144" i="9"/>
  <c r="U143" i="9"/>
  <c r="T143" i="9"/>
  <c r="S143" i="9"/>
  <c r="R143" i="9"/>
  <c r="Q143" i="9"/>
  <c r="P143" i="9"/>
  <c r="O143" i="9"/>
  <c r="U142" i="9"/>
  <c r="T142" i="9"/>
  <c r="S142" i="9"/>
  <c r="R142" i="9"/>
  <c r="Q142" i="9"/>
  <c r="P142" i="9"/>
  <c r="O142" i="9"/>
  <c r="E142" i="9"/>
  <c r="U141" i="9"/>
  <c r="T141" i="9"/>
  <c r="S141" i="9"/>
  <c r="R141" i="9"/>
  <c r="Q141" i="9"/>
  <c r="P141" i="9"/>
  <c r="O141" i="9"/>
  <c r="U140" i="9"/>
  <c r="T140" i="9"/>
  <c r="S140" i="9"/>
  <c r="R140" i="9"/>
  <c r="Q140" i="9"/>
  <c r="P140" i="9"/>
  <c r="O140" i="9"/>
  <c r="U139" i="9"/>
  <c r="T139" i="9"/>
  <c r="S139" i="9"/>
  <c r="R139" i="9"/>
  <c r="Q139" i="9"/>
  <c r="P139" i="9"/>
  <c r="O139" i="9"/>
  <c r="E139" i="9"/>
  <c r="U138" i="9"/>
  <c r="T138" i="9"/>
  <c r="S138" i="9"/>
  <c r="R138" i="9"/>
  <c r="Q138" i="9"/>
  <c r="P138" i="9"/>
  <c r="O138" i="9"/>
  <c r="U137" i="9"/>
  <c r="T137" i="9"/>
  <c r="S137" i="9"/>
  <c r="R137" i="9"/>
  <c r="Q137" i="9"/>
  <c r="P137" i="9"/>
  <c r="O137" i="9"/>
  <c r="U136" i="9"/>
  <c r="T136" i="9"/>
  <c r="S136" i="9"/>
  <c r="R136" i="9"/>
  <c r="Q136" i="9"/>
  <c r="P136" i="9"/>
  <c r="O136" i="9"/>
  <c r="U135" i="9"/>
  <c r="T135" i="9"/>
  <c r="S135" i="9"/>
  <c r="R135" i="9"/>
  <c r="Q135" i="9"/>
  <c r="P135" i="9"/>
  <c r="O135" i="9"/>
  <c r="U134" i="9"/>
  <c r="T134" i="9"/>
  <c r="S134" i="9"/>
  <c r="R134" i="9"/>
  <c r="Q134" i="9"/>
  <c r="P134" i="9"/>
  <c r="O134" i="9"/>
  <c r="E134" i="9"/>
  <c r="U133" i="9"/>
  <c r="T133" i="9"/>
  <c r="S133" i="9"/>
  <c r="R133" i="9"/>
  <c r="Q133" i="9"/>
  <c r="P133" i="9"/>
  <c r="O133" i="9"/>
  <c r="U132" i="9"/>
  <c r="T132" i="9"/>
  <c r="S132" i="9"/>
  <c r="R132" i="9"/>
  <c r="Q132" i="9"/>
  <c r="P132" i="9"/>
  <c r="O132" i="9"/>
  <c r="U131" i="9"/>
  <c r="T131" i="9"/>
  <c r="S131" i="9"/>
  <c r="R131" i="9"/>
  <c r="Q131" i="9"/>
  <c r="P131" i="9"/>
  <c r="O131" i="9"/>
  <c r="U130" i="9"/>
  <c r="T130" i="9"/>
  <c r="S130" i="9"/>
  <c r="R130" i="9"/>
  <c r="Q130" i="9"/>
  <c r="P130" i="9"/>
  <c r="O130" i="9"/>
  <c r="U129" i="9"/>
  <c r="T129" i="9"/>
  <c r="S129" i="9"/>
  <c r="R129" i="9"/>
  <c r="Q129" i="9"/>
  <c r="P129" i="9"/>
  <c r="O129" i="9"/>
  <c r="U128" i="9"/>
  <c r="T128" i="9"/>
  <c r="S128" i="9"/>
  <c r="R128" i="9"/>
  <c r="Q128" i="9"/>
  <c r="P128" i="9"/>
  <c r="O128" i="9"/>
  <c r="E128" i="9"/>
  <c r="U127" i="9"/>
  <c r="T127" i="9"/>
  <c r="S127" i="9"/>
  <c r="R127" i="9"/>
  <c r="Q127" i="9"/>
  <c r="P127" i="9"/>
  <c r="O127" i="9"/>
  <c r="U126" i="9"/>
  <c r="T126" i="9"/>
  <c r="S126" i="9"/>
  <c r="R126" i="9"/>
  <c r="Q126" i="9"/>
  <c r="P126" i="9"/>
  <c r="O126" i="9"/>
  <c r="E126" i="9"/>
  <c r="U125" i="9"/>
  <c r="T125" i="9"/>
  <c r="S125" i="9"/>
  <c r="R125" i="9"/>
  <c r="Q125" i="9"/>
  <c r="P125" i="9"/>
  <c r="O125" i="9"/>
  <c r="U124" i="9"/>
  <c r="T124" i="9"/>
  <c r="S124" i="9"/>
  <c r="R124" i="9"/>
  <c r="Q124" i="9"/>
  <c r="P124" i="9"/>
  <c r="O124" i="9"/>
  <c r="U123" i="9"/>
  <c r="T123" i="9"/>
  <c r="S123" i="9"/>
  <c r="R123" i="9"/>
  <c r="Q123" i="9"/>
  <c r="P123" i="9"/>
  <c r="O123" i="9"/>
  <c r="U122" i="9"/>
  <c r="T122" i="9"/>
  <c r="S122" i="9"/>
  <c r="R122" i="9"/>
  <c r="Q122" i="9"/>
  <c r="P122" i="9"/>
  <c r="O122" i="9"/>
  <c r="U121" i="9"/>
  <c r="T121" i="9"/>
  <c r="S121" i="9"/>
  <c r="R121" i="9"/>
  <c r="Q121" i="9"/>
  <c r="P121" i="9"/>
  <c r="O121" i="9"/>
  <c r="U120" i="9"/>
  <c r="T120" i="9"/>
  <c r="S120" i="9"/>
  <c r="R120" i="9"/>
  <c r="Q120" i="9"/>
  <c r="P120" i="9"/>
  <c r="O120" i="9"/>
  <c r="E120" i="9"/>
  <c r="U119" i="9"/>
  <c r="T119" i="9"/>
  <c r="S119" i="9"/>
  <c r="R119" i="9"/>
  <c r="Q119" i="9"/>
  <c r="P119" i="9"/>
  <c r="O119" i="9"/>
  <c r="U118" i="9"/>
  <c r="T118" i="9"/>
  <c r="S118" i="9"/>
  <c r="R118" i="9"/>
  <c r="Q118" i="9"/>
  <c r="P118" i="9"/>
  <c r="O118" i="9"/>
  <c r="E118" i="9"/>
  <c r="U117" i="9"/>
  <c r="T117" i="9"/>
  <c r="S117" i="9"/>
  <c r="R117" i="9"/>
  <c r="Q117" i="9"/>
  <c r="P117" i="9"/>
  <c r="O117" i="9"/>
  <c r="E117" i="9"/>
  <c r="U116" i="9"/>
  <c r="T116" i="9"/>
  <c r="S116" i="9"/>
  <c r="R116" i="9"/>
  <c r="Q116" i="9"/>
  <c r="P116" i="9"/>
  <c r="O116" i="9"/>
  <c r="U115" i="9"/>
  <c r="T115" i="9"/>
  <c r="S115" i="9"/>
  <c r="R115" i="9"/>
  <c r="Q115" i="9"/>
  <c r="P115" i="9"/>
  <c r="O115" i="9"/>
  <c r="U114" i="9"/>
  <c r="T114" i="9"/>
  <c r="S114" i="9"/>
  <c r="R114" i="9"/>
  <c r="Q114" i="9"/>
  <c r="P114" i="9"/>
  <c r="O114" i="9"/>
  <c r="U113" i="9"/>
  <c r="T113" i="9"/>
  <c r="S113" i="9"/>
  <c r="R113" i="9"/>
  <c r="Q113" i="9"/>
  <c r="P113" i="9"/>
  <c r="O113" i="9"/>
  <c r="U112" i="9"/>
  <c r="T112" i="9"/>
  <c r="S112" i="9"/>
  <c r="R112" i="9"/>
  <c r="Q112" i="9"/>
  <c r="P112" i="9"/>
  <c r="O112" i="9"/>
  <c r="U111" i="9"/>
  <c r="T111" i="9"/>
  <c r="S111" i="9"/>
  <c r="R111" i="9"/>
  <c r="Q111" i="9"/>
  <c r="P111" i="9"/>
  <c r="O111" i="9"/>
  <c r="U110" i="9"/>
  <c r="T110" i="9"/>
  <c r="S110" i="9"/>
  <c r="R110" i="9"/>
  <c r="Q110" i="9"/>
  <c r="P110" i="9"/>
  <c r="O110" i="9"/>
  <c r="E110" i="9"/>
  <c r="H110" i="9"/>
  <c r="U109" i="9"/>
  <c r="T109" i="9"/>
  <c r="S109" i="9"/>
  <c r="R109" i="9"/>
  <c r="Q109" i="9"/>
  <c r="P109" i="9"/>
  <c r="O109" i="9"/>
  <c r="E109" i="9"/>
  <c r="U108" i="9"/>
  <c r="T108" i="9"/>
  <c r="S108" i="9"/>
  <c r="R108" i="9"/>
  <c r="Q108" i="9"/>
  <c r="P108" i="9"/>
  <c r="O108" i="9"/>
  <c r="U107" i="9"/>
  <c r="T107" i="9"/>
  <c r="S107" i="9"/>
  <c r="R107" i="9"/>
  <c r="Q107" i="9"/>
  <c r="P107" i="9"/>
  <c r="O107" i="9"/>
  <c r="E107" i="9"/>
  <c r="U106" i="9"/>
  <c r="T106" i="9"/>
  <c r="S106" i="9"/>
  <c r="R106" i="9"/>
  <c r="Q106" i="9"/>
  <c r="P106" i="9"/>
  <c r="O106" i="9"/>
  <c r="U105" i="9"/>
  <c r="T105" i="9"/>
  <c r="S105" i="9"/>
  <c r="R105" i="9"/>
  <c r="Q105" i="9"/>
  <c r="P105" i="9"/>
  <c r="O105" i="9"/>
  <c r="U104" i="9"/>
  <c r="T104" i="9"/>
  <c r="S104" i="9"/>
  <c r="R104" i="9"/>
  <c r="Q104" i="9"/>
  <c r="P104" i="9"/>
  <c r="O104" i="9"/>
  <c r="U103" i="9"/>
  <c r="T103" i="9"/>
  <c r="S103" i="9"/>
  <c r="R103" i="9"/>
  <c r="Q103" i="9"/>
  <c r="P103" i="9"/>
  <c r="O103" i="9"/>
  <c r="U102" i="9"/>
  <c r="T102" i="9"/>
  <c r="S102" i="9"/>
  <c r="R102" i="9"/>
  <c r="Q102" i="9"/>
  <c r="P102" i="9"/>
  <c r="O102" i="9"/>
  <c r="E102" i="9"/>
  <c r="U101" i="9"/>
  <c r="T101" i="9"/>
  <c r="S101" i="9"/>
  <c r="R101" i="9"/>
  <c r="Q101" i="9"/>
  <c r="P101" i="9"/>
  <c r="O101" i="9"/>
  <c r="U100" i="9"/>
  <c r="T100" i="9"/>
  <c r="S100" i="9"/>
  <c r="R100" i="9"/>
  <c r="Q100" i="9"/>
  <c r="P100" i="9"/>
  <c r="O100" i="9"/>
  <c r="U99" i="9"/>
  <c r="T99" i="9"/>
  <c r="S99" i="9"/>
  <c r="R99" i="9"/>
  <c r="Q99" i="9"/>
  <c r="P99" i="9"/>
  <c r="O99" i="9"/>
  <c r="U98" i="9"/>
  <c r="T98" i="9"/>
  <c r="S98" i="9"/>
  <c r="R98" i="9"/>
  <c r="Q98" i="9"/>
  <c r="P98" i="9"/>
  <c r="O98" i="9"/>
  <c r="U97" i="9"/>
  <c r="T97" i="9"/>
  <c r="S97" i="9"/>
  <c r="R97" i="9"/>
  <c r="Q97" i="9"/>
  <c r="P97" i="9"/>
  <c r="O97" i="9"/>
  <c r="U96" i="9"/>
  <c r="T96" i="9"/>
  <c r="S96" i="9"/>
  <c r="R96" i="9"/>
  <c r="Q96" i="9"/>
  <c r="P96" i="9"/>
  <c r="O96" i="9"/>
  <c r="U95" i="9"/>
  <c r="T95" i="9"/>
  <c r="S95" i="9"/>
  <c r="R95" i="9"/>
  <c r="Q95" i="9"/>
  <c r="P95" i="9"/>
  <c r="O95" i="9"/>
  <c r="U94" i="9"/>
  <c r="T94" i="9"/>
  <c r="S94" i="9"/>
  <c r="R94" i="9"/>
  <c r="Q94" i="9"/>
  <c r="P94" i="9"/>
  <c r="O94" i="9"/>
  <c r="E94" i="9"/>
  <c r="U93" i="9"/>
  <c r="T93" i="9"/>
  <c r="S93" i="9"/>
  <c r="R93" i="9"/>
  <c r="Q93" i="9"/>
  <c r="P93" i="9"/>
  <c r="O93" i="9"/>
  <c r="U92" i="9"/>
  <c r="T92" i="9"/>
  <c r="S92" i="9"/>
  <c r="R92" i="9"/>
  <c r="Q92" i="9"/>
  <c r="P92" i="9"/>
  <c r="O92" i="9"/>
  <c r="U91" i="9"/>
  <c r="T91" i="9"/>
  <c r="S91" i="9"/>
  <c r="R91" i="9"/>
  <c r="Q91" i="9"/>
  <c r="P91" i="9"/>
  <c r="O91" i="9"/>
  <c r="U90" i="9"/>
  <c r="T90" i="9"/>
  <c r="S90" i="9"/>
  <c r="R90" i="9"/>
  <c r="Q90" i="9"/>
  <c r="P90" i="9"/>
  <c r="O90" i="9"/>
  <c r="U89" i="9"/>
  <c r="T89" i="9"/>
  <c r="S89" i="9"/>
  <c r="R89" i="9"/>
  <c r="Q89" i="9"/>
  <c r="P89" i="9"/>
  <c r="O89" i="9"/>
  <c r="U88" i="9"/>
  <c r="T88" i="9"/>
  <c r="S88" i="9"/>
  <c r="R88" i="9"/>
  <c r="Q88" i="9"/>
  <c r="P88" i="9"/>
  <c r="O88" i="9"/>
  <c r="U87" i="9"/>
  <c r="T87" i="9"/>
  <c r="S87" i="9"/>
  <c r="R87" i="9"/>
  <c r="Q87" i="9"/>
  <c r="P87" i="9"/>
  <c r="O87" i="9"/>
  <c r="E87" i="9"/>
  <c r="U86" i="9"/>
  <c r="T86" i="9"/>
  <c r="S86" i="9"/>
  <c r="R86" i="9"/>
  <c r="Q86" i="9"/>
  <c r="P86" i="9"/>
  <c r="O86" i="9"/>
  <c r="E86" i="9"/>
  <c r="U85" i="9"/>
  <c r="T85" i="9"/>
  <c r="S85" i="9"/>
  <c r="R85" i="9"/>
  <c r="Q85" i="9"/>
  <c r="P85" i="9"/>
  <c r="O85" i="9"/>
  <c r="U84" i="9"/>
  <c r="T84" i="9"/>
  <c r="S84" i="9"/>
  <c r="R84" i="9"/>
  <c r="Q84" i="9"/>
  <c r="P84" i="9"/>
  <c r="O84" i="9"/>
  <c r="U83" i="9"/>
  <c r="T83" i="9"/>
  <c r="S83" i="9"/>
  <c r="R83" i="9"/>
  <c r="Q83" i="9"/>
  <c r="P83" i="9"/>
  <c r="O83" i="9"/>
  <c r="U82" i="9"/>
  <c r="T82" i="9"/>
  <c r="S82" i="9"/>
  <c r="R82" i="9"/>
  <c r="Q82" i="9"/>
  <c r="P82" i="9"/>
  <c r="O82" i="9"/>
  <c r="Z82" i="9" s="1"/>
  <c r="U81" i="9"/>
  <c r="T81" i="9"/>
  <c r="S81" i="9"/>
  <c r="R81" i="9"/>
  <c r="Q81" i="9"/>
  <c r="P81" i="9"/>
  <c r="O81" i="9"/>
  <c r="U80" i="9"/>
  <c r="T80" i="9"/>
  <c r="S80" i="9"/>
  <c r="R80" i="9"/>
  <c r="Q80" i="9"/>
  <c r="P80" i="9"/>
  <c r="O80" i="9"/>
  <c r="U79" i="9"/>
  <c r="T79" i="9"/>
  <c r="S79" i="9"/>
  <c r="R79" i="9"/>
  <c r="Q79" i="9"/>
  <c r="P79" i="9"/>
  <c r="O79" i="9"/>
  <c r="U78" i="9"/>
  <c r="T78" i="9"/>
  <c r="S78" i="9"/>
  <c r="R78" i="9"/>
  <c r="Q78" i="9"/>
  <c r="P78" i="9"/>
  <c r="O78" i="9"/>
  <c r="E78" i="9"/>
  <c r="U77" i="9"/>
  <c r="T77" i="9"/>
  <c r="S77" i="9"/>
  <c r="R77" i="9"/>
  <c r="Q77" i="9"/>
  <c r="P77" i="9"/>
  <c r="O77" i="9"/>
  <c r="U76" i="9"/>
  <c r="T76" i="9"/>
  <c r="S76" i="9"/>
  <c r="R76" i="9"/>
  <c r="Q76" i="9"/>
  <c r="P76" i="9"/>
  <c r="O76" i="9"/>
  <c r="U75" i="9"/>
  <c r="T75" i="9"/>
  <c r="S75" i="9"/>
  <c r="R75" i="9"/>
  <c r="Q75" i="9"/>
  <c r="P75" i="9"/>
  <c r="O75" i="9"/>
  <c r="U74" i="9"/>
  <c r="T74" i="9"/>
  <c r="S74" i="9"/>
  <c r="R74" i="9"/>
  <c r="Q74" i="9"/>
  <c r="P74" i="9"/>
  <c r="O74" i="9"/>
  <c r="U73" i="9"/>
  <c r="T73" i="9"/>
  <c r="S73" i="9"/>
  <c r="R73" i="9"/>
  <c r="Q73" i="9"/>
  <c r="P73" i="9"/>
  <c r="O73" i="9"/>
  <c r="U72" i="9"/>
  <c r="T72" i="9"/>
  <c r="S72" i="9"/>
  <c r="R72" i="9"/>
  <c r="Q72" i="9"/>
  <c r="P72" i="9"/>
  <c r="O72" i="9"/>
  <c r="U71" i="9"/>
  <c r="T71" i="9"/>
  <c r="S71" i="9"/>
  <c r="R71" i="9"/>
  <c r="Q71" i="9"/>
  <c r="P71" i="9"/>
  <c r="O71" i="9"/>
  <c r="E71" i="9"/>
  <c r="U70" i="9"/>
  <c r="T70" i="9"/>
  <c r="S70" i="9"/>
  <c r="R70" i="9"/>
  <c r="Q70" i="9"/>
  <c r="P70" i="9"/>
  <c r="O70" i="9"/>
  <c r="E70" i="9"/>
  <c r="U69" i="9"/>
  <c r="T69" i="9"/>
  <c r="S69" i="9"/>
  <c r="R69" i="9"/>
  <c r="Q69" i="9"/>
  <c r="P69" i="9"/>
  <c r="O69" i="9"/>
  <c r="U68" i="9"/>
  <c r="T68" i="9"/>
  <c r="S68" i="9"/>
  <c r="R68" i="9"/>
  <c r="Q68" i="9"/>
  <c r="P68" i="9"/>
  <c r="O68" i="9"/>
  <c r="U67" i="9"/>
  <c r="T67" i="9"/>
  <c r="S67" i="9"/>
  <c r="R67" i="9"/>
  <c r="Q67" i="9"/>
  <c r="P67" i="9"/>
  <c r="O67" i="9"/>
  <c r="E67" i="9"/>
  <c r="U66" i="9"/>
  <c r="T66" i="9"/>
  <c r="S66" i="9"/>
  <c r="R66" i="9"/>
  <c r="Q66" i="9"/>
  <c r="P66" i="9"/>
  <c r="O66" i="9"/>
  <c r="U65" i="9"/>
  <c r="T65" i="9"/>
  <c r="S65" i="9"/>
  <c r="R65" i="9"/>
  <c r="Q65" i="9"/>
  <c r="P65" i="9"/>
  <c r="O65" i="9"/>
  <c r="U64" i="9"/>
  <c r="T64" i="9"/>
  <c r="S64" i="9"/>
  <c r="R64" i="9"/>
  <c r="Q64" i="9"/>
  <c r="P64" i="9"/>
  <c r="O64" i="9"/>
  <c r="U63" i="9"/>
  <c r="T63" i="9"/>
  <c r="S63" i="9"/>
  <c r="R63" i="9"/>
  <c r="Q63" i="9"/>
  <c r="P63" i="9"/>
  <c r="O63" i="9"/>
  <c r="U62" i="9"/>
  <c r="T62" i="9"/>
  <c r="S62" i="9"/>
  <c r="R62" i="9"/>
  <c r="Q62" i="9"/>
  <c r="P62" i="9"/>
  <c r="O62" i="9"/>
  <c r="E62" i="9"/>
  <c r="U61" i="9"/>
  <c r="T61" i="9"/>
  <c r="S61" i="9"/>
  <c r="R61" i="9"/>
  <c r="Q61" i="9"/>
  <c r="P61" i="9"/>
  <c r="O61" i="9"/>
  <c r="U60" i="9"/>
  <c r="T60" i="9"/>
  <c r="S60" i="9"/>
  <c r="R60" i="9"/>
  <c r="Q60" i="9"/>
  <c r="P60" i="9"/>
  <c r="O60" i="9"/>
  <c r="U59" i="9"/>
  <c r="T59" i="9"/>
  <c r="S59" i="9"/>
  <c r="R59" i="9"/>
  <c r="Q59" i="9"/>
  <c r="P59" i="9"/>
  <c r="O59" i="9"/>
  <c r="U58" i="9"/>
  <c r="T58" i="9"/>
  <c r="S58" i="9"/>
  <c r="R58" i="9"/>
  <c r="Q58" i="9"/>
  <c r="P58" i="9"/>
  <c r="O58" i="9"/>
  <c r="U57" i="9"/>
  <c r="T57" i="9"/>
  <c r="S57" i="9"/>
  <c r="R57" i="9"/>
  <c r="Q57" i="9"/>
  <c r="P57" i="9"/>
  <c r="O57" i="9"/>
  <c r="E57" i="9"/>
  <c r="U56" i="9"/>
  <c r="T56" i="9"/>
  <c r="S56" i="9"/>
  <c r="R56" i="9"/>
  <c r="Q56" i="9"/>
  <c r="P56" i="9"/>
  <c r="O56" i="9"/>
  <c r="U55" i="9"/>
  <c r="T55" i="9"/>
  <c r="S55" i="9"/>
  <c r="R55" i="9"/>
  <c r="Q55" i="9"/>
  <c r="P55" i="9"/>
  <c r="O55" i="9"/>
  <c r="U54" i="9"/>
  <c r="T54" i="9"/>
  <c r="S54" i="9"/>
  <c r="R54" i="9"/>
  <c r="Q54" i="9"/>
  <c r="P54" i="9"/>
  <c r="O54" i="9"/>
  <c r="E54" i="9"/>
  <c r="U53" i="9"/>
  <c r="T53" i="9"/>
  <c r="S53" i="9"/>
  <c r="R53" i="9"/>
  <c r="Q53" i="9"/>
  <c r="P53" i="9"/>
  <c r="O53" i="9"/>
  <c r="U52" i="9"/>
  <c r="T52" i="9"/>
  <c r="S52" i="9"/>
  <c r="R52" i="9"/>
  <c r="Q52" i="9"/>
  <c r="P52" i="9"/>
  <c r="O52" i="9"/>
  <c r="U51" i="9"/>
  <c r="T51" i="9"/>
  <c r="S51" i="9"/>
  <c r="R51" i="9"/>
  <c r="Q51" i="9"/>
  <c r="P51" i="9"/>
  <c r="O51" i="9"/>
  <c r="Z51" i="9" s="1"/>
  <c r="U50" i="9"/>
  <c r="T50" i="9"/>
  <c r="S50" i="9"/>
  <c r="R50" i="9"/>
  <c r="Q50" i="9"/>
  <c r="P50" i="9"/>
  <c r="O50" i="9"/>
  <c r="U49" i="9"/>
  <c r="T49" i="9"/>
  <c r="S49" i="9"/>
  <c r="R49" i="9"/>
  <c r="Q49" i="9"/>
  <c r="P49" i="9"/>
  <c r="O49" i="9"/>
  <c r="U48" i="9"/>
  <c r="T48" i="9"/>
  <c r="S48" i="9"/>
  <c r="R48" i="9"/>
  <c r="Q48" i="9"/>
  <c r="P48" i="9"/>
  <c r="O48" i="9"/>
  <c r="U47" i="9"/>
  <c r="T47" i="9"/>
  <c r="S47" i="9"/>
  <c r="R47" i="9"/>
  <c r="Q47" i="9"/>
  <c r="P47" i="9"/>
  <c r="O47" i="9"/>
  <c r="U46" i="9"/>
  <c r="T46" i="9"/>
  <c r="S46" i="9"/>
  <c r="R46" i="9"/>
  <c r="Q46" i="9"/>
  <c r="P46" i="9"/>
  <c r="O46" i="9"/>
  <c r="E46" i="9"/>
  <c r="U45" i="9"/>
  <c r="T45" i="9"/>
  <c r="S45" i="9"/>
  <c r="R45" i="9"/>
  <c r="Q45" i="9"/>
  <c r="P45" i="9"/>
  <c r="O45" i="9"/>
  <c r="U44" i="9"/>
  <c r="T44" i="9"/>
  <c r="S44" i="9"/>
  <c r="R44" i="9"/>
  <c r="Q44" i="9"/>
  <c r="P44" i="9"/>
  <c r="O44" i="9"/>
  <c r="U43" i="9"/>
  <c r="T43" i="9"/>
  <c r="S43" i="9"/>
  <c r="R43" i="9"/>
  <c r="Q43" i="9"/>
  <c r="P43" i="9"/>
  <c r="O43" i="9"/>
  <c r="U42" i="9"/>
  <c r="T42" i="9"/>
  <c r="S42" i="9"/>
  <c r="R42" i="9"/>
  <c r="Q42" i="9"/>
  <c r="P42" i="9"/>
  <c r="O42" i="9"/>
  <c r="U41" i="9"/>
  <c r="T41" i="9"/>
  <c r="S41" i="9"/>
  <c r="R41" i="9"/>
  <c r="Q41" i="9"/>
  <c r="P41" i="9"/>
  <c r="O41" i="9"/>
  <c r="E41" i="9"/>
  <c r="U40" i="9"/>
  <c r="T40" i="9"/>
  <c r="S40" i="9"/>
  <c r="R40" i="9"/>
  <c r="Q40" i="9"/>
  <c r="P40" i="9"/>
  <c r="O40" i="9"/>
  <c r="U39" i="9"/>
  <c r="T39" i="9"/>
  <c r="S39" i="9"/>
  <c r="R39" i="9"/>
  <c r="Q39" i="9"/>
  <c r="P39" i="9"/>
  <c r="O39" i="9"/>
  <c r="U38" i="9"/>
  <c r="T38" i="9"/>
  <c r="S38" i="9"/>
  <c r="R38" i="9"/>
  <c r="Q38" i="9"/>
  <c r="P38" i="9"/>
  <c r="O38" i="9"/>
  <c r="E38" i="9"/>
  <c r="U37" i="9"/>
  <c r="T37" i="9"/>
  <c r="S37" i="9"/>
  <c r="R37" i="9"/>
  <c r="Q37" i="9"/>
  <c r="P37" i="9"/>
  <c r="O37" i="9"/>
  <c r="U36" i="9"/>
  <c r="T36" i="9"/>
  <c r="S36" i="9"/>
  <c r="R36" i="9"/>
  <c r="Q36" i="9"/>
  <c r="P36" i="9"/>
  <c r="O36" i="9"/>
  <c r="U35" i="9"/>
  <c r="T35" i="9"/>
  <c r="S35" i="9"/>
  <c r="R35" i="9"/>
  <c r="Q35" i="9"/>
  <c r="P35" i="9"/>
  <c r="O35" i="9"/>
  <c r="U34" i="9"/>
  <c r="T34" i="9"/>
  <c r="S34" i="9"/>
  <c r="R34" i="9"/>
  <c r="Q34" i="9"/>
  <c r="P34" i="9"/>
  <c r="O34" i="9"/>
  <c r="U33" i="9"/>
  <c r="T33" i="9"/>
  <c r="S33" i="9"/>
  <c r="R33" i="9"/>
  <c r="Q33" i="9"/>
  <c r="P33" i="9"/>
  <c r="O33" i="9"/>
  <c r="U32" i="9"/>
  <c r="T32" i="9"/>
  <c r="S32" i="9"/>
  <c r="R32" i="9"/>
  <c r="Q32" i="9"/>
  <c r="P32" i="9"/>
  <c r="O32" i="9"/>
  <c r="Z32" i="9" s="1"/>
  <c r="U31" i="9"/>
  <c r="T31" i="9"/>
  <c r="S31" i="9"/>
  <c r="R31" i="9"/>
  <c r="Q31" i="9"/>
  <c r="P31" i="9"/>
  <c r="O31" i="9"/>
  <c r="U30" i="9"/>
  <c r="T30" i="9"/>
  <c r="S30" i="9"/>
  <c r="R30" i="9"/>
  <c r="Q30" i="9"/>
  <c r="P30" i="9"/>
  <c r="O30" i="9"/>
  <c r="E30" i="9"/>
  <c r="U29" i="9"/>
  <c r="T29" i="9"/>
  <c r="S29" i="9"/>
  <c r="R29" i="9"/>
  <c r="Q29" i="9"/>
  <c r="P29" i="9"/>
  <c r="O29" i="9"/>
  <c r="U28" i="9"/>
  <c r="T28" i="9"/>
  <c r="S28" i="9"/>
  <c r="R28" i="9"/>
  <c r="Q28" i="9"/>
  <c r="P28" i="9"/>
  <c r="O28" i="9"/>
  <c r="U27" i="9"/>
  <c r="T27" i="9"/>
  <c r="S27" i="9"/>
  <c r="R27" i="9"/>
  <c r="Q27" i="9"/>
  <c r="P27" i="9"/>
  <c r="O27" i="9"/>
  <c r="E27" i="9"/>
  <c r="U26" i="9"/>
  <c r="T26" i="9"/>
  <c r="S26" i="9"/>
  <c r="R26" i="9"/>
  <c r="Q26" i="9"/>
  <c r="P26" i="9"/>
  <c r="O26" i="9"/>
  <c r="U25" i="9"/>
  <c r="T25" i="9"/>
  <c r="S25" i="9"/>
  <c r="R25" i="9"/>
  <c r="Q25" i="9"/>
  <c r="P25" i="9"/>
  <c r="O25" i="9"/>
  <c r="U24" i="9"/>
  <c r="T24" i="9"/>
  <c r="S24" i="9"/>
  <c r="R24" i="9"/>
  <c r="Q24" i="9"/>
  <c r="P24" i="9"/>
  <c r="O24" i="9"/>
  <c r="U23" i="9"/>
  <c r="T23" i="9"/>
  <c r="S23" i="9"/>
  <c r="R23" i="9"/>
  <c r="Q23" i="9"/>
  <c r="P23" i="9"/>
  <c r="O23" i="9"/>
  <c r="U22" i="9"/>
  <c r="T22" i="9"/>
  <c r="S22" i="9"/>
  <c r="R22" i="9"/>
  <c r="Q22" i="9"/>
  <c r="P22" i="9"/>
  <c r="O22" i="9"/>
  <c r="E22" i="9"/>
  <c r="U21" i="9"/>
  <c r="T21" i="9"/>
  <c r="S21" i="9"/>
  <c r="R21" i="9"/>
  <c r="Q21" i="9"/>
  <c r="P21" i="9"/>
  <c r="O21" i="9"/>
  <c r="U20" i="9"/>
  <c r="T20" i="9"/>
  <c r="S20" i="9"/>
  <c r="R20" i="9"/>
  <c r="Q20" i="9"/>
  <c r="P20" i="9"/>
  <c r="O20" i="9"/>
  <c r="U19" i="9"/>
  <c r="T19" i="9"/>
  <c r="S19" i="9"/>
  <c r="R19" i="9"/>
  <c r="Q19" i="9"/>
  <c r="P19" i="9"/>
  <c r="O19" i="9"/>
  <c r="U18" i="9"/>
  <c r="T18" i="9"/>
  <c r="S18" i="9"/>
  <c r="R18" i="9"/>
  <c r="Q18" i="9"/>
  <c r="P18" i="9"/>
  <c r="O18" i="9"/>
  <c r="U17" i="9"/>
  <c r="T17" i="9"/>
  <c r="S17" i="9"/>
  <c r="R17" i="9"/>
  <c r="Q17" i="9"/>
  <c r="P17" i="9"/>
  <c r="O17" i="9"/>
  <c r="U16" i="9"/>
  <c r="T16" i="9"/>
  <c r="S16" i="9"/>
  <c r="R16" i="9"/>
  <c r="Q16" i="9"/>
  <c r="P16" i="9"/>
  <c r="O16" i="9"/>
  <c r="U15" i="9"/>
  <c r="T15" i="9"/>
  <c r="S15" i="9"/>
  <c r="R15" i="9"/>
  <c r="Q15" i="9"/>
  <c r="P15" i="9"/>
  <c r="O15" i="9"/>
  <c r="U14" i="9"/>
  <c r="T14" i="9"/>
  <c r="S14" i="9"/>
  <c r="R14" i="9"/>
  <c r="Q14" i="9"/>
  <c r="P14" i="9"/>
  <c r="O14" i="9"/>
  <c r="E14" i="9"/>
  <c r="U13" i="9"/>
  <c r="T13" i="9"/>
  <c r="S13" i="9"/>
  <c r="R13" i="9"/>
  <c r="Q13" i="9"/>
  <c r="P13" i="9"/>
  <c r="O13" i="9"/>
  <c r="U12" i="9"/>
  <c r="T12" i="9"/>
  <c r="S12" i="9"/>
  <c r="R12" i="9"/>
  <c r="Q12" i="9"/>
  <c r="P12" i="9"/>
  <c r="O12" i="9"/>
  <c r="U11" i="9"/>
  <c r="T11" i="9"/>
  <c r="S11" i="9"/>
  <c r="R11" i="9"/>
  <c r="Q11" i="9"/>
  <c r="P11" i="9"/>
  <c r="O11" i="9"/>
  <c r="U10" i="9"/>
  <c r="T10" i="9"/>
  <c r="S10" i="9"/>
  <c r="R10" i="9"/>
  <c r="Q10" i="9"/>
  <c r="P10" i="9"/>
  <c r="O10" i="9"/>
  <c r="U9" i="9"/>
  <c r="T9" i="9"/>
  <c r="S9" i="9"/>
  <c r="R9" i="9"/>
  <c r="Q9" i="9"/>
  <c r="P9" i="9"/>
  <c r="O9" i="9"/>
  <c r="U8" i="9"/>
  <c r="T8" i="9"/>
  <c r="S8" i="9"/>
  <c r="R8" i="9"/>
  <c r="Q8" i="9"/>
  <c r="P8" i="9"/>
  <c r="O8" i="9"/>
  <c r="U7" i="9"/>
  <c r="T7" i="9"/>
  <c r="S7" i="9"/>
  <c r="R7" i="9"/>
  <c r="Q7" i="9"/>
  <c r="P7" i="9"/>
  <c r="O7" i="9"/>
  <c r="U6" i="9"/>
  <c r="T6" i="9"/>
  <c r="S6" i="9"/>
  <c r="R6" i="9"/>
  <c r="Q6" i="9"/>
  <c r="P6" i="9"/>
  <c r="O6" i="9"/>
  <c r="E6" i="9"/>
  <c r="U5" i="9"/>
  <c r="T5" i="9"/>
  <c r="S5" i="9"/>
  <c r="R5" i="9"/>
  <c r="Q5" i="9"/>
  <c r="P5" i="9"/>
  <c r="O5" i="9"/>
  <c r="U4" i="9"/>
  <c r="T4" i="9"/>
  <c r="S4" i="9"/>
  <c r="R4" i="9"/>
  <c r="Q4" i="9"/>
  <c r="P4" i="9"/>
  <c r="O4" i="9"/>
  <c r="U3" i="9"/>
  <c r="T3" i="9"/>
  <c r="S3" i="9"/>
  <c r="R3" i="9"/>
  <c r="Q3" i="9"/>
  <c r="P3" i="9"/>
  <c r="O3" i="9"/>
  <c r="U2" i="9"/>
  <c r="T2" i="9"/>
  <c r="S2" i="9"/>
  <c r="R2" i="9"/>
  <c r="Q2" i="9"/>
  <c r="P2" i="9"/>
  <c r="O2" i="9"/>
  <c r="J230" i="9"/>
  <c r="V230" i="9" s="1"/>
  <c r="I230" i="9"/>
  <c r="J229" i="9"/>
  <c r="I229" i="9"/>
  <c r="J228" i="9"/>
  <c r="I228" i="9"/>
  <c r="H228" i="9"/>
  <c r="G228" i="9"/>
  <c r="E228" i="9"/>
  <c r="Y228" i="9" s="1"/>
  <c r="J227" i="9"/>
  <c r="I227" i="9"/>
  <c r="H227" i="9"/>
  <c r="E227" i="9"/>
  <c r="G227" i="9"/>
  <c r="J226" i="9"/>
  <c r="K226" i="9" s="1"/>
  <c r="I226" i="9"/>
  <c r="H226" i="9"/>
  <c r="Y226" i="9" s="1"/>
  <c r="G226" i="9"/>
  <c r="E226" i="9"/>
  <c r="J225" i="9"/>
  <c r="I225" i="9"/>
  <c r="H225" i="9"/>
  <c r="G225" i="9"/>
  <c r="E225" i="9"/>
  <c r="J224" i="9"/>
  <c r="I224" i="9"/>
  <c r="H224" i="9"/>
  <c r="G224" i="9"/>
  <c r="J223" i="9"/>
  <c r="I223" i="9"/>
  <c r="H223" i="9"/>
  <c r="E223" i="9"/>
  <c r="G223" i="9"/>
  <c r="J222" i="9"/>
  <c r="W222" i="9" s="1"/>
  <c r="X222" i="9" s="1"/>
  <c r="I222" i="9"/>
  <c r="H222" i="9"/>
  <c r="E222" i="9"/>
  <c r="G222" i="9"/>
  <c r="J221" i="9"/>
  <c r="I221" i="9"/>
  <c r="H221" i="9"/>
  <c r="G221" i="9"/>
  <c r="E221" i="9"/>
  <c r="Z221" i="9" s="1"/>
  <c r="J220" i="9"/>
  <c r="I220" i="9"/>
  <c r="H220" i="9"/>
  <c r="G220" i="9"/>
  <c r="E220" i="9"/>
  <c r="J219" i="9"/>
  <c r="I219" i="9"/>
  <c r="H219" i="9"/>
  <c r="E219" i="9"/>
  <c r="G219" i="9"/>
  <c r="J218" i="9"/>
  <c r="I218" i="9"/>
  <c r="H218" i="9"/>
  <c r="G218" i="9"/>
  <c r="E218" i="9"/>
  <c r="J217" i="9"/>
  <c r="I217" i="9"/>
  <c r="H217" i="9"/>
  <c r="G217" i="9"/>
  <c r="E217" i="9"/>
  <c r="J216" i="9"/>
  <c r="I216" i="9"/>
  <c r="H216" i="9"/>
  <c r="G216" i="9"/>
  <c r="J215" i="9"/>
  <c r="I215" i="9"/>
  <c r="H215" i="9"/>
  <c r="E215" i="9"/>
  <c r="G215" i="9"/>
  <c r="J214" i="9"/>
  <c r="I214" i="9"/>
  <c r="H214" i="9"/>
  <c r="G214" i="9"/>
  <c r="E214" i="9"/>
  <c r="Z214" i="9" s="1"/>
  <c r="J213" i="9"/>
  <c r="I213" i="9"/>
  <c r="H213" i="9"/>
  <c r="G213" i="9"/>
  <c r="E213" i="9"/>
  <c r="J212" i="9"/>
  <c r="I212" i="9"/>
  <c r="H212" i="9"/>
  <c r="G212" i="9"/>
  <c r="E212" i="9"/>
  <c r="J211" i="9"/>
  <c r="I211" i="9"/>
  <c r="H211" i="9"/>
  <c r="E211" i="9"/>
  <c r="G211" i="9"/>
  <c r="J210" i="9"/>
  <c r="I210" i="9"/>
  <c r="H210" i="9"/>
  <c r="E210" i="9"/>
  <c r="G210" i="9"/>
  <c r="J209" i="9"/>
  <c r="I209" i="9"/>
  <c r="H209" i="9"/>
  <c r="G209" i="9"/>
  <c r="E209" i="9"/>
  <c r="J208" i="9"/>
  <c r="I208" i="9"/>
  <c r="H208" i="9"/>
  <c r="G208" i="9"/>
  <c r="J207" i="9"/>
  <c r="I207" i="9"/>
  <c r="H207" i="9"/>
  <c r="E207" i="9"/>
  <c r="G207" i="9"/>
  <c r="J206" i="9"/>
  <c r="I206" i="9"/>
  <c r="W206" i="9" s="1"/>
  <c r="X206" i="9" s="1"/>
  <c r="H206" i="9"/>
  <c r="G206" i="9"/>
  <c r="E206" i="9"/>
  <c r="J205" i="9"/>
  <c r="I205" i="9"/>
  <c r="H205" i="9"/>
  <c r="G205" i="9"/>
  <c r="E205" i="9"/>
  <c r="Z205" i="9" s="1"/>
  <c r="J204" i="9"/>
  <c r="I204" i="9"/>
  <c r="H204" i="9"/>
  <c r="G204" i="9"/>
  <c r="E204" i="9"/>
  <c r="J203" i="9"/>
  <c r="I203" i="9"/>
  <c r="H203" i="9"/>
  <c r="Y203" i="9" s="1"/>
  <c r="E203" i="9"/>
  <c r="G203" i="9"/>
  <c r="J202" i="9"/>
  <c r="I202" i="9"/>
  <c r="H202" i="9"/>
  <c r="G202" i="9"/>
  <c r="E202" i="9"/>
  <c r="J201" i="9"/>
  <c r="V201" i="9" s="1"/>
  <c r="I201" i="9"/>
  <c r="H201" i="9"/>
  <c r="G201" i="9"/>
  <c r="E201" i="9"/>
  <c r="J200" i="9"/>
  <c r="I200" i="9"/>
  <c r="H200" i="9"/>
  <c r="G200" i="9"/>
  <c r="J199" i="9"/>
  <c r="I199" i="9"/>
  <c r="H199" i="9"/>
  <c r="E199" i="9"/>
  <c r="Z199" i="9" s="1"/>
  <c r="G199" i="9"/>
  <c r="J198" i="9"/>
  <c r="V198" i="9" s="1"/>
  <c r="I198" i="9"/>
  <c r="H198" i="9"/>
  <c r="G198" i="9"/>
  <c r="E198" i="9"/>
  <c r="J197" i="9"/>
  <c r="I197" i="9"/>
  <c r="H197" i="9"/>
  <c r="G197" i="9"/>
  <c r="E197" i="9"/>
  <c r="J196" i="9"/>
  <c r="I196" i="9"/>
  <c r="H196" i="9"/>
  <c r="G196" i="9"/>
  <c r="E196" i="9"/>
  <c r="J195" i="9"/>
  <c r="I195" i="9"/>
  <c r="H195" i="9"/>
  <c r="E195" i="9"/>
  <c r="G195" i="9"/>
  <c r="J194" i="9"/>
  <c r="I194" i="9"/>
  <c r="H194" i="9"/>
  <c r="G194" i="9"/>
  <c r="E194" i="9"/>
  <c r="J193" i="9"/>
  <c r="I193" i="9"/>
  <c r="H193" i="9"/>
  <c r="G193" i="9"/>
  <c r="E193" i="9"/>
  <c r="J192" i="9"/>
  <c r="I192" i="9"/>
  <c r="H192" i="9"/>
  <c r="G192" i="9"/>
  <c r="J191" i="9"/>
  <c r="I191" i="9"/>
  <c r="H191" i="9"/>
  <c r="G191" i="9"/>
  <c r="J190" i="9"/>
  <c r="I190" i="9"/>
  <c r="H190" i="9"/>
  <c r="G190" i="9"/>
  <c r="E190" i="9"/>
  <c r="J189" i="9"/>
  <c r="I189" i="9"/>
  <c r="H189" i="9"/>
  <c r="G189" i="9"/>
  <c r="E189" i="9"/>
  <c r="J188" i="9"/>
  <c r="I188" i="9"/>
  <c r="H188" i="9"/>
  <c r="G188" i="9"/>
  <c r="E188" i="9"/>
  <c r="J187" i="9"/>
  <c r="I187" i="9"/>
  <c r="H187" i="9"/>
  <c r="E187" i="9"/>
  <c r="G187" i="9"/>
  <c r="J186" i="9"/>
  <c r="W186" i="9" s="1"/>
  <c r="X186" i="9" s="1"/>
  <c r="I186" i="9"/>
  <c r="H186" i="9"/>
  <c r="G186" i="9"/>
  <c r="E186" i="9"/>
  <c r="J185" i="9"/>
  <c r="I185" i="9"/>
  <c r="H185" i="9"/>
  <c r="G185" i="9"/>
  <c r="E185" i="9"/>
  <c r="J184" i="9"/>
  <c r="I184" i="9"/>
  <c r="H184" i="9"/>
  <c r="G184" i="9"/>
  <c r="J183" i="9"/>
  <c r="I183" i="9"/>
  <c r="H183" i="9"/>
  <c r="E183" i="9"/>
  <c r="G183" i="9"/>
  <c r="J182" i="9"/>
  <c r="I182" i="9"/>
  <c r="H182" i="9"/>
  <c r="G182" i="9"/>
  <c r="J181" i="9"/>
  <c r="I181" i="9"/>
  <c r="K181" i="9" s="1"/>
  <c r="H181" i="9"/>
  <c r="Y181" i="9" s="1"/>
  <c r="G181" i="9"/>
  <c r="E181" i="9"/>
  <c r="J180" i="9"/>
  <c r="I180" i="9"/>
  <c r="H180" i="9"/>
  <c r="G180" i="9"/>
  <c r="E180" i="9"/>
  <c r="Y180" i="9" s="1"/>
  <c r="J179" i="9"/>
  <c r="I179" i="9"/>
  <c r="H179" i="9"/>
  <c r="E179" i="9"/>
  <c r="G179" i="9"/>
  <c r="J178" i="9"/>
  <c r="I178" i="9"/>
  <c r="H178" i="9"/>
  <c r="E178" i="9"/>
  <c r="G178" i="9"/>
  <c r="J177" i="9"/>
  <c r="I177" i="9"/>
  <c r="H177" i="9"/>
  <c r="G177" i="9"/>
  <c r="E177" i="9"/>
  <c r="J176" i="9"/>
  <c r="I176" i="9"/>
  <c r="H176" i="9"/>
  <c r="G176" i="9"/>
  <c r="J175" i="9"/>
  <c r="I175" i="9"/>
  <c r="H175" i="9"/>
  <c r="E175" i="9"/>
  <c r="G175" i="9"/>
  <c r="J174" i="9"/>
  <c r="I174" i="9"/>
  <c r="H174" i="9"/>
  <c r="G174" i="9"/>
  <c r="E174" i="9"/>
  <c r="J173" i="9"/>
  <c r="V173" i="9" s="1"/>
  <c r="I173" i="9"/>
  <c r="H173" i="9"/>
  <c r="Y173" i="9" s="1"/>
  <c r="G173" i="9"/>
  <c r="E173" i="9"/>
  <c r="J172" i="9"/>
  <c r="I172" i="9"/>
  <c r="H172" i="9"/>
  <c r="G172" i="9"/>
  <c r="E172" i="9"/>
  <c r="J171" i="9"/>
  <c r="I171" i="9"/>
  <c r="H171" i="9"/>
  <c r="E171" i="9"/>
  <c r="G171" i="9"/>
  <c r="J170" i="9"/>
  <c r="I170" i="9"/>
  <c r="H170" i="9"/>
  <c r="G170" i="9"/>
  <c r="E170" i="9"/>
  <c r="J169" i="9"/>
  <c r="K169" i="9" s="1"/>
  <c r="I169" i="9"/>
  <c r="H169" i="9"/>
  <c r="G169" i="9"/>
  <c r="E169" i="9"/>
  <c r="Z169" i="9" s="1"/>
  <c r="J168" i="9"/>
  <c r="I168" i="9"/>
  <c r="K168" i="9" s="1"/>
  <c r="H168" i="9"/>
  <c r="G168" i="9"/>
  <c r="J167" i="9"/>
  <c r="I167" i="9"/>
  <c r="H167" i="9"/>
  <c r="E167" i="9"/>
  <c r="G167" i="9"/>
  <c r="J166" i="9"/>
  <c r="W166" i="9" s="1"/>
  <c r="X166" i="9" s="1"/>
  <c r="I166" i="9"/>
  <c r="H166" i="9"/>
  <c r="E166" i="9"/>
  <c r="G166" i="9"/>
  <c r="J165" i="9"/>
  <c r="I165" i="9"/>
  <c r="H165" i="9"/>
  <c r="G165" i="9"/>
  <c r="E165" i="9"/>
  <c r="J164" i="9"/>
  <c r="I164" i="9"/>
  <c r="H164" i="9"/>
  <c r="G164" i="9"/>
  <c r="E164" i="9"/>
  <c r="J163" i="9"/>
  <c r="I163" i="9"/>
  <c r="K163" i="9" s="1"/>
  <c r="H163" i="9"/>
  <c r="E163" i="9"/>
  <c r="G163" i="9"/>
  <c r="J162" i="9"/>
  <c r="I162" i="9"/>
  <c r="H162" i="9"/>
  <c r="G162" i="9"/>
  <c r="J161" i="9"/>
  <c r="W161" i="9" s="1"/>
  <c r="X161" i="9" s="1"/>
  <c r="I161" i="9"/>
  <c r="H161" i="9"/>
  <c r="G161" i="9"/>
  <c r="E161" i="9"/>
  <c r="J160" i="9"/>
  <c r="I160" i="9"/>
  <c r="H160" i="9"/>
  <c r="G160" i="9"/>
  <c r="J159" i="9"/>
  <c r="I159" i="9"/>
  <c r="H159" i="9"/>
  <c r="E159" i="9"/>
  <c r="G159" i="9"/>
  <c r="J158" i="9"/>
  <c r="I158" i="9"/>
  <c r="H158" i="9"/>
  <c r="G158" i="9"/>
  <c r="J156" i="9"/>
  <c r="J157" i="9" s="1"/>
  <c r="I156" i="9"/>
  <c r="I157" i="9" s="1"/>
  <c r="H156" i="9"/>
  <c r="H157" i="9" s="1"/>
  <c r="G156" i="9"/>
  <c r="G157" i="9" s="1"/>
  <c r="E156" i="9"/>
  <c r="J155" i="9"/>
  <c r="I155" i="9"/>
  <c r="V155" i="9" s="1"/>
  <c r="H155" i="9"/>
  <c r="G155" i="9"/>
  <c r="E155" i="9"/>
  <c r="J154" i="9"/>
  <c r="I154" i="9"/>
  <c r="H154" i="9"/>
  <c r="E154" i="9"/>
  <c r="G154" i="9"/>
  <c r="J153" i="9"/>
  <c r="I153" i="9"/>
  <c r="H153" i="9"/>
  <c r="G153" i="9"/>
  <c r="E153" i="9"/>
  <c r="J152" i="9"/>
  <c r="I152" i="9"/>
  <c r="H152" i="9"/>
  <c r="Y152" i="9" s="1"/>
  <c r="G152" i="9"/>
  <c r="E152" i="9"/>
  <c r="J151" i="9"/>
  <c r="I151" i="9"/>
  <c r="H151" i="9"/>
  <c r="G151" i="9"/>
  <c r="E151" i="9"/>
  <c r="J150" i="9"/>
  <c r="V150" i="9" s="1"/>
  <c r="I150" i="9"/>
  <c r="H150" i="9"/>
  <c r="Y150" i="9" s="1"/>
  <c r="G150" i="9"/>
  <c r="J149" i="9"/>
  <c r="I149" i="9"/>
  <c r="H149" i="9"/>
  <c r="G149" i="9"/>
  <c r="J148" i="9"/>
  <c r="W148" i="9" s="1"/>
  <c r="X148" i="9" s="1"/>
  <c r="I148" i="9"/>
  <c r="H148" i="9"/>
  <c r="Y148" i="9" s="1"/>
  <c r="G148" i="9"/>
  <c r="E148" i="9"/>
  <c r="J147" i="9"/>
  <c r="I147" i="9"/>
  <c r="H147" i="9"/>
  <c r="G147" i="9"/>
  <c r="J146" i="9"/>
  <c r="I146" i="9"/>
  <c r="H146" i="9"/>
  <c r="E146" i="9"/>
  <c r="G146" i="9"/>
  <c r="J145" i="9"/>
  <c r="I145" i="9"/>
  <c r="H145" i="9"/>
  <c r="G145" i="9"/>
  <c r="E145" i="9"/>
  <c r="J144" i="9"/>
  <c r="I144" i="9"/>
  <c r="H144" i="9"/>
  <c r="E144" i="9"/>
  <c r="Z144" i="9" s="1"/>
  <c r="G144" i="9"/>
  <c r="J143" i="9"/>
  <c r="I143" i="9"/>
  <c r="H143" i="9"/>
  <c r="G143" i="9"/>
  <c r="E143" i="9"/>
  <c r="J142" i="9"/>
  <c r="I142" i="9"/>
  <c r="H142" i="9"/>
  <c r="G142" i="9"/>
  <c r="J141" i="9"/>
  <c r="I141" i="9"/>
  <c r="H141" i="9"/>
  <c r="E141" i="9"/>
  <c r="G141" i="9"/>
  <c r="J140" i="9"/>
  <c r="I140" i="9"/>
  <c r="H140" i="9"/>
  <c r="G140" i="9"/>
  <c r="E140" i="9"/>
  <c r="J139" i="9"/>
  <c r="I139" i="9"/>
  <c r="H139" i="9"/>
  <c r="G139" i="9"/>
  <c r="J138" i="9"/>
  <c r="I138" i="9"/>
  <c r="W138" i="9" s="1"/>
  <c r="X138" i="9" s="1"/>
  <c r="H138" i="9"/>
  <c r="E138" i="9"/>
  <c r="G138" i="9"/>
  <c r="J137" i="9"/>
  <c r="I137" i="9"/>
  <c r="H137" i="9"/>
  <c r="G137" i="9"/>
  <c r="E137" i="9"/>
  <c r="Z137" i="9" s="1"/>
  <c r="J136" i="9"/>
  <c r="I136" i="9"/>
  <c r="H136" i="9"/>
  <c r="G136" i="9"/>
  <c r="E136" i="9"/>
  <c r="J135" i="9"/>
  <c r="I135" i="9"/>
  <c r="H135" i="9"/>
  <c r="E135" i="9"/>
  <c r="G135" i="9"/>
  <c r="J134" i="9"/>
  <c r="I134" i="9"/>
  <c r="H134" i="9"/>
  <c r="G134" i="9"/>
  <c r="J133" i="9"/>
  <c r="I133" i="9"/>
  <c r="V133" i="9" s="1"/>
  <c r="H133" i="9"/>
  <c r="G133" i="9"/>
  <c r="E133" i="9"/>
  <c r="J132" i="9"/>
  <c r="I132" i="9"/>
  <c r="H132" i="9"/>
  <c r="G132" i="9"/>
  <c r="E132" i="9"/>
  <c r="Z132" i="9" s="1"/>
  <c r="J131" i="9"/>
  <c r="I131" i="9"/>
  <c r="H131" i="9"/>
  <c r="G131" i="9"/>
  <c r="E131" i="9"/>
  <c r="J130" i="9"/>
  <c r="I130" i="9"/>
  <c r="H130" i="9"/>
  <c r="E130" i="9"/>
  <c r="G130" i="9"/>
  <c r="J129" i="9"/>
  <c r="I129" i="9"/>
  <c r="H129" i="9"/>
  <c r="E129" i="9"/>
  <c r="G129" i="9"/>
  <c r="J128" i="9"/>
  <c r="W128" i="9" s="1"/>
  <c r="X128" i="9" s="1"/>
  <c r="I128" i="9"/>
  <c r="H128" i="9"/>
  <c r="G128" i="9"/>
  <c r="J127" i="9"/>
  <c r="I127" i="9"/>
  <c r="H127" i="9"/>
  <c r="G127" i="9"/>
  <c r="E127" i="9"/>
  <c r="J126" i="9"/>
  <c r="I126" i="9"/>
  <c r="H126" i="9"/>
  <c r="G126" i="9"/>
  <c r="J125" i="9"/>
  <c r="I125" i="9"/>
  <c r="H125" i="9"/>
  <c r="G125" i="9"/>
  <c r="E125" i="9"/>
  <c r="J124" i="9"/>
  <c r="K124" i="9" s="1"/>
  <c r="I124" i="9"/>
  <c r="H124" i="9"/>
  <c r="G124" i="9"/>
  <c r="E124" i="9"/>
  <c r="Y124" i="9" s="1"/>
  <c r="J123" i="9"/>
  <c r="I123" i="9"/>
  <c r="V123" i="9" s="1"/>
  <c r="H123" i="9"/>
  <c r="G123" i="9"/>
  <c r="E123" i="9"/>
  <c r="J122" i="9"/>
  <c r="I122" i="9"/>
  <c r="H122" i="9"/>
  <c r="E122" i="9"/>
  <c r="G122" i="9"/>
  <c r="J121" i="9"/>
  <c r="I121" i="9"/>
  <c r="H121" i="9"/>
  <c r="G121" i="9"/>
  <c r="E121" i="9"/>
  <c r="J120" i="9"/>
  <c r="I120" i="9"/>
  <c r="H120" i="9"/>
  <c r="Y120" i="9" s="1"/>
  <c r="G120" i="9"/>
  <c r="J119" i="9"/>
  <c r="I119" i="9"/>
  <c r="H119" i="9"/>
  <c r="G119" i="9"/>
  <c r="E119" i="9"/>
  <c r="J118" i="9"/>
  <c r="I118" i="9"/>
  <c r="W118" i="9" s="1"/>
  <c r="X118" i="9" s="1"/>
  <c r="H118" i="9"/>
  <c r="G118" i="9"/>
  <c r="J117" i="9"/>
  <c r="I117" i="9"/>
  <c r="H117" i="9"/>
  <c r="G117" i="9"/>
  <c r="J116" i="9"/>
  <c r="I116" i="9"/>
  <c r="H116" i="9"/>
  <c r="Y116" i="9" s="1"/>
  <c r="G116" i="9"/>
  <c r="E116" i="9"/>
  <c r="J115" i="9"/>
  <c r="I115" i="9"/>
  <c r="H115" i="9"/>
  <c r="E115" i="9"/>
  <c r="G115" i="9"/>
  <c r="J114" i="9"/>
  <c r="I114" i="9"/>
  <c r="H114" i="9"/>
  <c r="E114" i="9"/>
  <c r="G114" i="9"/>
  <c r="J113" i="9"/>
  <c r="I113" i="9"/>
  <c r="H113" i="9"/>
  <c r="G113" i="9"/>
  <c r="E113" i="9"/>
  <c r="J112" i="9"/>
  <c r="I112" i="9"/>
  <c r="H112" i="9"/>
  <c r="G112" i="9"/>
  <c r="E112" i="9"/>
  <c r="J111" i="9"/>
  <c r="I111" i="9"/>
  <c r="H111" i="9"/>
  <c r="G111" i="9"/>
  <c r="E111" i="9"/>
  <c r="J110" i="9"/>
  <c r="I110" i="9"/>
  <c r="G110" i="9"/>
  <c r="J109" i="9"/>
  <c r="K109" i="9" s="1"/>
  <c r="I109" i="9"/>
  <c r="H109" i="9"/>
  <c r="G109" i="9"/>
  <c r="J108" i="9"/>
  <c r="I108" i="9"/>
  <c r="H108" i="9"/>
  <c r="G108" i="9"/>
  <c r="E108" i="9"/>
  <c r="J107" i="9"/>
  <c r="I107" i="9"/>
  <c r="H107" i="9"/>
  <c r="G107" i="9"/>
  <c r="J106" i="9"/>
  <c r="I106" i="9"/>
  <c r="H106" i="9"/>
  <c r="E106" i="9"/>
  <c r="Z106" i="9" s="1"/>
  <c r="G106" i="9"/>
  <c r="J105" i="9"/>
  <c r="I105" i="9"/>
  <c r="H105" i="9"/>
  <c r="G105" i="9"/>
  <c r="E105" i="9"/>
  <c r="J104" i="9"/>
  <c r="I104" i="9"/>
  <c r="H104" i="9"/>
  <c r="G104" i="9"/>
  <c r="E104" i="9"/>
  <c r="J103" i="9"/>
  <c r="I103" i="9"/>
  <c r="H103" i="9"/>
  <c r="E103" i="9"/>
  <c r="G103" i="9"/>
  <c r="J102" i="9"/>
  <c r="I102" i="9"/>
  <c r="H102" i="9"/>
  <c r="G102" i="9"/>
  <c r="J101" i="9"/>
  <c r="I101" i="9"/>
  <c r="H101" i="9"/>
  <c r="G101" i="9"/>
  <c r="E101" i="9"/>
  <c r="J100" i="9"/>
  <c r="V100" i="9" s="1"/>
  <c r="I100" i="9"/>
  <c r="H100" i="9"/>
  <c r="G100" i="9"/>
  <c r="E100" i="9"/>
  <c r="J99" i="9"/>
  <c r="I99" i="9"/>
  <c r="H99" i="9"/>
  <c r="G99" i="9"/>
  <c r="E99" i="9"/>
  <c r="J98" i="9"/>
  <c r="I98" i="9"/>
  <c r="H98" i="9"/>
  <c r="E98" i="9"/>
  <c r="G98" i="9"/>
  <c r="J97" i="9"/>
  <c r="I97" i="9"/>
  <c r="H97" i="9"/>
  <c r="E97" i="9"/>
  <c r="G97" i="9"/>
  <c r="J96" i="9"/>
  <c r="I96" i="9"/>
  <c r="H96" i="9"/>
  <c r="Y96" i="9" s="1"/>
  <c r="G96" i="9"/>
  <c r="E96" i="9"/>
  <c r="J95" i="9"/>
  <c r="I95" i="9"/>
  <c r="H95" i="9"/>
  <c r="G95" i="9"/>
  <c r="E95" i="9"/>
  <c r="J94" i="9"/>
  <c r="V94" i="9" s="1"/>
  <c r="I94" i="9"/>
  <c r="H94" i="9"/>
  <c r="G94" i="9"/>
  <c r="J93" i="9"/>
  <c r="I93" i="9"/>
  <c r="H93" i="9"/>
  <c r="E93" i="9"/>
  <c r="G93" i="9"/>
  <c r="J92" i="9"/>
  <c r="I92" i="9"/>
  <c r="H92" i="9"/>
  <c r="G92" i="9"/>
  <c r="E92" i="9"/>
  <c r="J91" i="9"/>
  <c r="K91" i="9" s="1"/>
  <c r="I91" i="9"/>
  <c r="H91" i="9"/>
  <c r="Y91" i="9" s="1"/>
  <c r="G91" i="9"/>
  <c r="E91" i="9"/>
  <c r="J90" i="9"/>
  <c r="I90" i="9"/>
  <c r="H90" i="9"/>
  <c r="E90" i="9"/>
  <c r="G90" i="9"/>
  <c r="J89" i="9"/>
  <c r="K89" i="9" s="1"/>
  <c r="I89" i="9"/>
  <c r="H89" i="9"/>
  <c r="G89" i="9"/>
  <c r="E89" i="9"/>
  <c r="J88" i="9"/>
  <c r="I88" i="9"/>
  <c r="H88" i="9"/>
  <c r="G88" i="9"/>
  <c r="E88" i="9"/>
  <c r="J87" i="9"/>
  <c r="I87" i="9"/>
  <c r="H87" i="9"/>
  <c r="G87" i="9"/>
  <c r="J86" i="9"/>
  <c r="I86" i="9"/>
  <c r="H86" i="9"/>
  <c r="G86" i="9"/>
  <c r="J85" i="9"/>
  <c r="V85" i="9" s="1"/>
  <c r="I85" i="9"/>
  <c r="H85" i="9"/>
  <c r="G85" i="9"/>
  <c r="E85" i="9"/>
  <c r="J84" i="9"/>
  <c r="I84" i="9"/>
  <c r="H84" i="9"/>
  <c r="Y84" i="9" s="1"/>
  <c r="G84" i="9"/>
  <c r="E84" i="9"/>
  <c r="J83" i="9"/>
  <c r="I83" i="9"/>
  <c r="H83" i="9"/>
  <c r="G83" i="9"/>
  <c r="E83" i="9"/>
  <c r="J82" i="9"/>
  <c r="I82" i="9"/>
  <c r="H82" i="9"/>
  <c r="E82" i="9"/>
  <c r="G82" i="9"/>
  <c r="J81" i="9"/>
  <c r="W81" i="9" s="1"/>
  <c r="X81" i="9" s="1"/>
  <c r="I81" i="9"/>
  <c r="H81" i="9"/>
  <c r="G81" i="9"/>
  <c r="E81" i="9"/>
  <c r="J80" i="9"/>
  <c r="I80" i="9"/>
  <c r="H80" i="9"/>
  <c r="G80" i="9"/>
  <c r="E80" i="9"/>
  <c r="J79" i="9"/>
  <c r="W79" i="9" s="1"/>
  <c r="X79" i="9" s="1"/>
  <c r="I79" i="9"/>
  <c r="H79" i="9"/>
  <c r="G79" i="9"/>
  <c r="E79" i="9"/>
  <c r="J78" i="9"/>
  <c r="I78" i="9"/>
  <c r="H78" i="9"/>
  <c r="G78" i="9"/>
  <c r="J77" i="9"/>
  <c r="I77" i="9"/>
  <c r="H77" i="9"/>
  <c r="G77" i="9"/>
  <c r="E77" i="9"/>
  <c r="J76" i="9"/>
  <c r="I76" i="9"/>
  <c r="H76" i="9"/>
  <c r="G76" i="9"/>
  <c r="E76" i="9"/>
  <c r="J75" i="9"/>
  <c r="I75" i="9"/>
  <c r="H75" i="9"/>
  <c r="E75" i="9"/>
  <c r="G75" i="9"/>
  <c r="J74" i="9"/>
  <c r="K74" i="9" s="1"/>
  <c r="I74" i="9"/>
  <c r="H74" i="9"/>
  <c r="E74" i="9"/>
  <c r="G74" i="9"/>
  <c r="J73" i="9"/>
  <c r="I73" i="9"/>
  <c r="H73" i="9"/>
  <c r="G73" i="9"/>
  <c r="E73" i="9"/>
  <c r="J72" i="9"/>
  <c r="I72" i="9"/>
  <c r="H72" i="9"/>
  <c r="G72" i="9"/>
  <c r="E72" i="9"/>
  <c r="J71" i="9"/>
  <c r="I71" i="9"/>
  <c r="H71" i="9"/>
  <c r="G71" i="9"/>
  <c r="J70" i="9"/>
  <c r="I70" i="9"/>
  <c r="H70" i="9"/>
  <c r="G70" i="9"/>
  <c r="J69" i="9"/>
  <c r="I69" i="9"/>
  <c r="H69" i="9"/>
  <c r="Y69" i="9" s="1"/>
  <c r="G69" i="9"/>
  <c r="E69" i="9"/>
  <c r="J68" i="9"/>
  <c r="I68" i="9"/>
  <c r="H68" i="9"/>
  <c r="G68" i="9"/>
  <c r="E68" i="9"/>
  <c r="J67" i="9"/>
  <c r="I67" i="9"/>
  <c r="H67" i="9"/>
  <c r="G67" i="9"/>
  <c r="J66" i="9"/>
  <c r="I66" i="9"/>
  <c r="H66" i="9"/>
  <c r="E66" i="9"/>
  <c r="Z66" i="9" s="1"/>
  <c r="G66" i="9"/>
  <c r="J65" i="9"/>
  <c r="K65" i="9" s="1"/>
  <c r="I65" i="9"/>
  <c r="H65" i="9"/>
  <c r="E65" i="9"/>
  <c r="G65" i="9"/>
  <c r="J64" i="9"/>
  <c r="I64" i="9"/>
  <c r="K64" i="9" s="1"/>
  <c r="H64" i="9"/>
  <c r="G64" i="9"/>
  <c r="E64" i="9"/>
  <c r="J63" i="9"/>
  <c r="I63" i="9"/>
  <c r="H63" i="9"/>
  <c r="E63" i="9"/>
  <c r="G63" i="9"/>
  <c r="J62" i="9"/>
  <c r="I62" i="9"/>
  <c r="H62" i="9"/>
  <c r="G62" i="9"/>
  <c r="J61" i="9"/>
  <c r="I61" i="9"/>
  <c r="H61" i="9"/>
  <c r="G61" i="9"/>
  <c r="E61" i="9"/>
  <c r="J60" i="9"/>
  <c r="I60" i="9"/>
  <c r="H60" i="9"/>
  <c r="G60" i="9"/>
  <c r="E60" i="9"/>
  <c r="J59" i="9"/>
  <c r="I59" i="9"/>
  <c r="W59" i="9" s="1"/>
  <c r="X59" i="9" s="1"/>
  <c r="H59" i="9"/>
  <c r="E59" i="9"/>
  <c r="G59" i="9"/>
  <c r="J58" i="9"/>
  <c r="I58" i="9"/>
  <c r="H58" i="9"/>
  <c r="E58" i="9"/>
  <c r="G58" i="9"/>
  <c r="J57" i="9"/>
  <c r="I57" i="9"/>
  <c r="H57" i="9"/>
  <c r="G57" i="9"/>
  <c r="J56" i="9"/>
  <c r="I56" i="9"/>
  <c r="H56" i="9"/>
  <c r="G56" i="9"/>
  <c r="E56" i="9"/>
  <c r="J55" i="9"/>
  <c r="I55" i="9"/>
  <c r="H55" i="9"/>
  <c r="G55" i="9"/>
  <c r="E55" i="9"/>
  <c r="J54" i="9"/>
  <c r="I54" i="9"/>
  <c r="W54" i="9" s="1"/>
  <c r="X54" i="9" s="1"/>
  <c r="H54" i="9"/>
  <c r="G54" i="9"/>
  <c r="J53" i="9"/>
  <c r="I53" i="9"/>
  <c r="H53" i="9"/>
  <c r="E53" i="9"/>
  <c r="G53" i="9"/>
  <c r="J52" i="9"/>
  <c r="K52" i="9" s="1"/>
  <c r="I52" i="9"/>
  <c r="H52" i="9"/>
  <c r="G52" i="9"/>
  <c r="E52" i="9"/>
  <c r="J51" i="9"/>
  <c r="I51" i="9"/>
  <c r="H51" i="9"/>
  <c r="G51" i="9"/>
  <c r="E51" i="9"/>
  <c r="J50" i="9"/>
  <c r="I50" i="9"/>
  <c r="H50" i="9"/>
  <c r="E50" i="9"/>
  <c r="G50" i="9"/>
  <c r="J49" i="9"/>
  <c r="I49" i="9"/>
  <c r="K49" i="9" s="1"/>
  <c r="H49" i="9"/>
  <c r="G49" i="9"/>
  <c r="E49" i="9"/>
  <c r="J48" i="9"/>
  <c r="I48" i="9"/>
  <c r="H48" i="9"/>
  <c r="G48" i="9"/>
  <c r="E48" i="9"/>
  <c r="Z48" i="9" s="1"/>
  <c r="J47" i="9"/>
  <c r="I47" i="9"/>
  <c r="H47" i="9"/>
  <c r="G47" i="9"/>
  <c r="E47" i="9"/>
  <c r="J46" i="9"/>
  <c r="I46" i="9"/>
  <c r="H46" i="9"/>
  <c r="G46" i="9"/>
  <c r="J45" i="9"/>
  <c r="V45" i="9" s="1"/>
  <c r="I45" i="9"/>
  <c r="H45" i="9"/>
  <c r="E45" i="9"/>
  <c r="G45" i="9"/>
  <c r="J44" i="9"/>
  <c r="I44" i="9"/>
  <c r="V44" i="9" s="1"/>
  <c r="H44" i="9"/>
  <c r="G44" i="9"/>
  <c r="E44" i="9"/>
  <c r="J43" i="9"/>
  <c r="I43" i="9"/>
  <c r="H43" i="9"/>
  <c r="G43" i="9"/>
  <c r="E43" i="9"/>
  <c r="Y43" i="9" s="1"/>
  <c r="J42" i="9"/>
  <c r="I42" i="9"/>
  <c r="H42" i="9"/>
  <c r="E42" i="9"/>
  <c r="G42" i="9"/>
  <c r="J41" i="9"/>
  <c r="I41" i="9"/>
  <c r="H41" i="9"/>
  <c r="G41" i="9"/>
  <c r="J40" i="9"/>
  <c r="W40" i="9" s="1"/>
  <c r="X40" i="9" s="1"/>
  <c r="I40" i="9"/>
  <c r="H40" i="9"/>
  <c r="G40" i="9"/>
  <c r="E40" i="9"/>
  <c r="Z40" i="9" s="1"/>
  <c r="J39" i="9"/>
  <c r="I39" i="9"/>
  <c r="K39" i="9" s="1"/>
  <c r="H39" i="9"/>
  <c r="G39" i="9"/>
  <c r="E39" i="9"/>
  <c r="J38" i="9"/>
  <c r="I38" i="9"/>
  <c r="H38" i="9"/>
  <c r="G38" i="9"/>
  <c r="J37" i="9"/>
  <c r="I37" i="9"/>
  <c r="H37" i="9"/>
  <c r="G37" i="9"/>
  <c r="E37" i="9"/>
  <c r="J36" i="9"/>
  <c r="I36" i="9"/>
  <c r="H36" i="9"/>
  <c r="G36" i="9"/>
  <c r="E36" i="9"/>
  <c r="Z36" i="9" s="1"/>
  <c r="J35" i="9"/>
  <c r="I35" i="9"/>
  <c r="H35" i="9"/>
  <c r="G35" i="9"/>
  <c r="E35" i="9"/>
  <c r="J34" i="9"/>
  <c r="I34" i="9"/>
  <c r="K34" i="9" s="1"/>
  <c r="H34" i="9"/>
  <c r="E34" i="9"/>
  <c r="Z34" i="9" s="1"/>
  <c r="G34" i="9"/>
  <c r="J33" i="9"/>
  <c r="I33" i="9"/>
  <c r="H33" i="9"/>
  <c r="G33" i="9"/>
  <c r="E33" i="9"/>
  <c r="Y33" i="9" s="1"/>
  <c r="J32" i="9"/>
  <c r="I32" i="9"/>
  <c r="H32" i="9"/>
  <c r="G32" i="9"/>
  <c r="E32" i="9"/>
  <c r="J31" i="9"/>
  <c r="I31" i="9"/>
  <c r="H31" i="9"/>
  <c r="E31" i="9"/>
  <c r="G31" i="9"/>
  <c r="J30" i="9"/>
  <c r="I30" i="9"/>
  <c r="H30" i="9"/>
  <c r="G30" i="9"/>
  <c r="J29" i="9"/>
  <c r="I29" i="9"/>
  <c r="K29" i="9" s="1"/>
  <c r="H29" i="9"/>
  <c r="G29" i="9"/>
  <c r="E29" i="9"/>
  <c r="J28" i="9"/>
  <c r="I28" i="9"/>
  <c r="H28" i="9"/>
  <c r="G28" i="9"/>
  <c r="E28" i="9"/>
  <c r="Z28" i="9" s="1"/>
  <c r="J27" i="9"/>
  <c r="I27" i="9"/>
  <c r="H27" i="9"/>
  <c r="G27" i="9"/>
  <c r="J26" i="9"/>
  <c r="I26" i="9"/>
  <c r="H26" i="9"/>
  <c r="E26" i="9"/>
  <c r="G26" i="9"/>
  <c r="J25" i="9"/>
  <c r="I25" i="9"/>
  <c r="H25" i="9"/>
  <c r="G25" i="9"/>
  <c r="E25" i="9"/>
  <c r="J24" i="9"/>
  <c r="I24" i="9"/>
  <c r="W24" i="9" s="1"/>
  <c r="X24" i="9" s="1"/>
  <c r="H24" i="9"/>
  <c r="G24" i="9"/>
  <c r="E24" i="9"/>
  <c r="J23" i="9"/>
  <c r="I23" i="9"/>
  <c r="H23" i="9"/>
  <c r="G23" i="9"/>
  <c r="E23" i="9"/>
  <c r="Y23" i="9" s="1"/>
  <c r="J22" i="9"/>
  <c r="I22" i="9"/>
  <c r="H22" i="9"/>
  <c r="G22" i="9"/>
  <c r="J21" i="9"/>
  <c r="I21" i="9"/>
  <c r="H21" i="9"/>
  <c r="E21" i="9"/>
  <c r="G21" i="9"/>
  <c r="J20" i="9"/>
  <c r="I20" i="9"/>
  <c r="H20" i="9"/>
  <c r="G20" i="9"/>
  <c r="E20" i="9"/>
  <c r="Y20" i="9" s="1"/>
  <c r="J19" i="9"/>
  <c r="I19" i="9"/>
  <c r="K19" i="9" s="1"/>
  <c r="H19" i="9"/>
  <c r="G19" i="9"/>
  <c r="E19" i="9"/>
  <c r="J18" i="9"/>
  <c r="I18" i="9"/>
  <c r="H18" i="9"/>
  <c r="E18" i="9"/>
  <c r="G18" i="9"/>
  <c r="J17" i="9"/>
  <c r="I17" i="9"/>
  <c r="H17" i="9"/>
  <c r="G17" i="9"/>
  <c r="E17" i="9"/>
  <c r="J16" i="9"/>
  <c r="K16" i="9" s="1"/>
  <c r="I16" i="9"/>
  <c r="H16" i="9"/>
  <c r="Y16" i="9" s="1"/>
  <c r="G16" i="9"/>
  <c r="E16" i="9"/>
  <c r="J15" i="9"/>
  <c r="I15" i="9"/>
  <c r="H15" i="9"/>
  <c r="G15" i="9"/>
  <c r="E15" i="9"/>
  <c r="J14" i="9"/>
  <c r="I14" i="9"/>
  <c r="H14" i="9"/>
  <c r="G14" i="9"/>
  <c r="J13" i="9"/>
  <c r="I13" i="9"/>
  <c r="H13" i="9"/>
  <c r="E13" i="9"/>
  <c r="G13" i="9"/>
  <c r="J12" i="9"/>
  <c r="I12" i="9"/>
  <c r="H12" i="9"/>
  <c r="G12" i="9"/>
  <c r="E12" i="9"/>
  <c r="J11" i="9"/>
  <c r="I11" i="9"/>
  <c r="H11" i="9"/>
  <c r="G11" i="9"/>
  <c r="E11" i="9"/>
  <c r="Z11" i="9" s="1"/>
  <c r="J10" i="9"/>
  <c r="I10" i="9"/>
  <c r="H10" i="9"/>
  <c r="E10" i="9"/>
  <c r="G10" i="9"/>
  <c r="J9" i="9"/>
  <c r="K9" i="9" s="1"/>
  <c r="I9" i="9"/>
  <c r="H9" i="9"/>
  <c r="G9" i="9"/>
  <c r="E9" i="9"/>
  <c r="J8" i="9"/>
  <c r="I8" i="9"/>
  <c r="H8" i="9"/>
  <c r="G8" i="9"/>
  <c r="E8" i="9"/>
  <c r="J7" i="9"/>
  <c r="I7" i="9"/>
  <c r="H7" i="9"/>
  <c r="G7" i="9"/>
  <c r="E7" i="9"/>
  <c r="J6" i="9"/>
  <c r="I6" i="9"/>
  <c r="W6" i="9" s="1"/>
  <c r="X6" i="9" s="1"/>
  <c r="H6" i="9"/>
  <c r="G6" i="9"/>
  <c r="J5" i="9"/>
  <c r="I5" i="9"/>
  <c r="H5" i="9"/>
  <c r="E5" i="9"/>
  <c r="G5" i="9"/>
  <c r="J4" i="9"/>
  <c r="V4" i="9" s="1"/>
  <c r="I4" i="9"/>
  <c r="H4" i="9"/>
  <c r="Y4" i="9" s="1"/>
  <c r="G4" i="9"/>
  <c r="E4" i="9"/>
  <c r="J3" i="9"/>
  <c r="I3" i="9"/>
  <c r="H3" i="9"/>
  <c r="G3" i="9"/>
  <c r="E3" i="9"/>
  <c r="J2" i="9"/>
  <c r="I2" i="9"/>
  <c r="H2" i="9"/>
  <c r="E2" i="9"/>
  <c r="G2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6" i="9"/>
  <c r="A157" i="9" s="1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R246" i="1"/>
  <c r="R245" i="1"/>
  <c r="V245" i="1"/>
  <c r="R244" i="1"/>
  <c r="R243" i="1"/>
  <c r="V243" i="1"/>
  <c r="W243" i="1"/>
  <c r="AI243" i="1"/>
  <c r="R242" i="1"/>
  <c r="R241" i="1"/>
  <c r="R240" i="1"/>
  <c r="R239" i="1"/>
  <c r="R238" i="1"/>
  <c r="R237" i="1"/>
  <c r="V238" i="1"/>
  <c r="R236" i="1"/>
  <c r="AI236" i="1"/>
  <c r="AL236" i="1"/>
  <c r="R235" i="1"/>
  <c r="AH236" i="1"/>
  <c r="R234" i="1"/>
  <c r="R233" i="1"/>
  <c r="R232" i="1"/>
  <c r="W232" i="1"/>
  <c r="V232" i="1"/>
  <c r="R231" i="1"/>
  <c r="AK232" i="1"/>
  <c r="AI232" i="1"/>
  <c r="C230" i="9"/>
  <c r="AL231" i="1"/>
  <c r="R230" i="1"/>
  <c r="H230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6" i="9"/>
  <c r="F157" i="9" s="1"/>
  <c r="O157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W62" i="9"/>
  <c r="X62" i="9" s="1"/>
  <c r="R229" i="1"/>
  <c r="F229" i="9" s="1"/>
  <c r="R228" i="1"/>
  <c r="AI229" i="1"/>
  <c r="R227" i="1"/>
  <c r="R226" i="1"/>
  <c r="AM227" i="1" s="1"/>
  <c r="R225" i="1"/>
  <c r="R224" i="1"/>
  <c r="W224" i="1"/>
  <c r="R223" i="1"/>
  <c r="R222" i="1"/>
  <c r="V222" i="1"/>
  <c r="R221" i="1"/>
  <c r="AM221" i="1" s="1"/>
  <c r="AI221" i="1"/>
  <c r="AJ221" i="1"/>
  <c r="R220" i="1"/>
  <c r="R219" i="1"/>
  <c r="V219" i="1"/>
  <c r="D219" i="1"/>
  <c r="E217" i="8"/>
  <c r="T231" i="8" s="1"/>
  <c r="AX217" i="8"/>
  <c r="E216" i="8"/>
  <c r="E215" i="8"/>
  <c r="E214" i="8"/>
  <c r="E213" i="8"/>
  <c r="E212" i="8"/>
  <c r="B212" i="8"/>
  <c r="E211" i="8"/>
  <c r="E210" i="8"/>
  <c r="E209" i="8"/>
  <c r="AX209" i="8"/>
  <c r="E208" i="8"/>
  <c r="E207" i="8"/>
  <c r="B207" i="8"/>
  <c r="E206" i="8"/>
  <c r="AY206" i="8"/>
  <c r="E205" i="8"/>
  <c r="E204" i="8"/>
  <c r="B204" i="8"/>
  <c r="E203" i="8"/>
  <c r="AT203" i="8" s="1"/>
  <c r="E202" i="8"/>
  <c r="E201" i="8"/>
  <c r="AY201" i="8"/>
  <c r="AX201" i="8"/>
  <c r="E200" i="8"/>
  <c r="E199" i="8"/>
  <c r="B199" i="8"/>
  <c r="E198" i="8"/>
  <c r="AT198" i="8" s="1"/>
  <c r="E197" i="8"/>
  <c r="E196" i="8"/>
  <c r="AT196" i="8" s="1"/>
  <c r="B196" i="8"/>
  <c r="E195" i="8"/>
  <c r="E194" i="8"/>
  <c r="AT194" i="8" s="1"/>
  <c r="E193" i="8"/>
  <c r="E192" i="8"/>
  <c r="AX192" i="8"/>
  <c r="BB193" i="8" s="1"/>
  <c r="E191" i="8"/>
  <c r="AT192" i="8" s="1"/>
  <c r="E190" i="8"/>
  <c r="E189" i="8"/>
  <c r="E188" i="8"/>
  <c r="AT189" i="8" s="1"/>
  <c r="B188" i="8"/>
  <c r="E187" i="8"/>
  <c r="E186" i="8"/>
  <c r="E185" i="8"/>
  <c r="E184" i="8"/>
  <c r="B184" i="8"/>
  <c r="E183" i="8"/>
  <c r="E182" i="8"/>
  <c r="E181" i="8"/>
  <c r="AT182" i="8" s="1"/>
  <c r="E180" i="8"/>
  <c r="B180" i="8"/>
  <c r="E179" i="8"/>
  <c r="AT180" i="8" s="1"/>
  <c r="E178" i="8"/>
  <c r="E177" i="8"/>
  <c r="AX177" i="8"/>
  <c r="E176" i="8"/>
  <c r="E175" i="8"/>
  <c r="AT176" i="8" s="1"/>
  <c r="E174" i="8"/>
  <c r="AY174" i="8"/>
  <c r="E173" i="8"/>
  <c r="E172" i="8"/>
  <c r="B172" i="8"/>
  <c r="E171" i="8"/>
  <c r="E170" i="8"/>
  <c r="E169" i="8"/>
  <c r="AT170" i="8" s="1"/>
  <c r="AX169" i="8"/>
  <c r="E168" i="8"/>
  <c r="E167" i="8"/>
  <c r="AT167" i="8" s="1"/>
  <c r="E166" i="8"/>
  <c r="E165" i="8"/>
  <c r="E164" i="8"/>
  <c r="B164" i="8"/>
  <c r="E163" i="8"/>
  <c r="E162" i="8"/>
  <c r="B162" i="8"/>
  <c r="E161" i="8"/>
  <c r="AY161" i="8"/>
  <c r="E160" i="8"/>
  <c r="E159" i="8"/>
  <c r="B159" i="8"/>
  <c r="E158" i="8"/>
  <c r="E156" i="8"/>
  <c r="E155" i="8"/>
  <c r="AY158" i="8"/>
  <c r="K157" i="8"/>
  <c r="AK156" i="8"/>
  <c r="AK157" i="8" s="1"/>
  <c r="E154" i="8"/>
  <c r="E153" i="8"/>
  <c r="E152" i="8"/>
  <c r="AT152" i="8" s="1"/>
  <c r="E151" i="8"/>
  <c r="E150" i="8"/>
  <c r="E149" i="8"/>
  <c r="E148" i="8"/>
  <c r="E147" i="8"/>
  <c r="E146" i="8"/>
  <c r="AX147" i="8"/>
  <c r="E145" i="8"/>
  <c r="AT146" i="8" s="1"/>
  <c r="E144" i="8"/>
  <c r="E143" i="8"/>
  <c r="E142" i="8"/>
  <c r="E141" i="8"/>
  <c r="E140" i="8"/>
  <c r="E139" i="8"/>
  <c r="E138" i="8"/>
  <c r="E137" i="8"/>
  <c r="AT137" i="8" s="1"/>
  <c r="E136" i="8"/>
  <c r="AY136" i="8"/>
  <c r="E135" i="8"/>
  <c r="E134" i="8"/>
  <c r="E133" i="8"/>
  <c r="E132" i="8"/>
  <c r="E131" i="8"/>
  <c r="E130" i="8"/>
  <c r="AT131" i="8" s="1"/>
  <c r="E129" i="8"/>
  <c r="E128" i="8"/>
  <c r="E127" i="8"/>
  <c r="AT127" i="8" s="1"/>
  <c r="E126" i="8"/>
  <c r="B126" i="8"/>
  <c r="E125" i="8"/>
  <c r="AY125" i="8"/>
  <c r="E124" i="8"/>
  <c r="E123" i="8"/>
  <c r="AX123" i="8"/>
  <c r="E122" i="8"/>
  <c r="E121" i="8"/>
  <c r="B121" i="8"/>
  <c r="E120" i="8"/>
  <c r="E119" i="8"/>
  <c r="E118" i="8"/>
  <c r="AT118" i="8" s="1"/>
  <c r="AX118" i="8"/>
  <c r="B118" i="8"/>
  <c r="E117" i="8"/>
  <c r="E116" i="8"/>
  <c r="E115" i="8"/>
  <c r="AX115" i="8"/>
  <c r="E114" i="8"/>
  <c r="E113" i="8"/>
  <c r="AT113" i="8" s="1"/>
  <c r="E112" i="8"/>
  <c r="E111" i="8"/>
  <c r="E110" i="8"/>
  <c r="E109" i="8"/>
  <c r="E108" i="8"/>
  <c r="AT109" i="8" s="1"/>
  <c r="E107" i="8"/>
  <c r="E106" i="8"/>
  <c r="E105" i="8"/>
  <c r="AT106" i="8" s="1"/>
  <c r="E104" i="8"/>
  <c r="E103" i="8"/>
  <c r="E102" i="8"/>
  <c r="E101" i="8"/>
  <c r="E100" i="8"/>
  <c r="E99" i="8"/>
  <c r="E98" i="8"/>
  <c r="E97" i="8"/>
  <c r="E96" i="8"/>
  <c r="AT96" i="8" s="1"/>
  <c r="AY95" i="8"/>
  <c r="E95" i="8"/>
  <c r="E94" i="8"/>
  <c r="B94" i="8"/>
  <c r="E93" i="8"/>
  <c r="E92" i="8"/>
  <c r="E91" i="8"/>
  <c r="E90" i="8"/>
  <c r="AT91" i="8" s="1"/>
  <c r="E89" i="8"/>
  <c r="E88" i="8"/>
  <c r="E87" i="8"/>
  <c r="AX87" i="8"/>
  <c r="AX88" i="8"/>
  <c r="E86" i="8"/>
  <c r="E85" i="8"/>
  <c r="E84" i="8"/>
  <c r="AY84" i="8"/>
  <c r="E83" i="8"/>
  <c r="AT83" i="8" s="1"/>
  <c r="E82" i="8"/>
  <c r="B82" i="8"/>
  <c r="E81" i="8"/>
  <c r="AT81" i="8" s="1"/>
  <c r="E80" i="8"/>
  <c r="E79" i="8"/>
  <c r="AY79" i="8"/>
  <c r="E78" i="8"/>
  <c r="E77" i="8"/>
  <c r="B78" i="8"/>
  <c r="E76" i="8"/>
  <c r="E75" i="8"/>
  <c r="E74" i="8"/>
  <c r="E73" i="8"/>
  <c r="AY72" i="8"/>
  <c r="E72" i="8"/>
  <c r="E71" i="8"/>
  <c r="E70" i="8"/>
  <c r="AX69" i="8"/>
  <c r="B70" i="8"/>
  <c r="AY69" i="8"/>
  <c r="E69" i="8"/>
  <c r="B69" i="8"/>
  <c r="AY68" i="8"/>
  <c r="AX68" i="8"/>
  <c r="E68" i="8"/>
  <c r="AY67" i="8"/>
  <c r="AX67" i="8"/>
  <c r="E67" i="8"/>
  <c r="AY66" i="8"/>
  <c r="AX66" i="8"/>
  <c r="E66" i="8"/>
  <c r="B66" i="8"/>
  <c r="AY65" i="8"/>
  <c r="AX65" i="8"/>
  <c r="E65" i="8"/>
  <c r="AY64" i="8"/>
  <c r="AX64" i="8"/>
  <c r="E64" i="8"/>
  <c r="E63" i="8"/>
  <c r="AY63" i="8"/>
  <c r="AX63" i="8"/>
  <c r="AY62" i="8"/>
  <c r="AX62" i="8"/>
  <c r="AZ62" i="8" s="1"/>
  <c r="E62" i="8"/>
  <c r="AT63" i="8" s="1"/>
  <c r="AY61" i="8"/>
  <c r="AY60" i="8"/>
  <c r="AX61" i="8"/>
  <c r="E61" i="8"/>
  <c r="AX60" i="8"/>
  <c r="E60" i="8"/>
  <c r="AY59" i="8"/>
  <c r="AX59" i="8"/>
  <c r="BB59" i="8" s="1"/>
  <c r="E59" i="8"/>
  <c r="AY58" i="8"/>
  <c r="AX58" i="8"/>
  <c r="E58" i="8"/>
  <c r="B58" i="8"/>
  <c r="AY57" i="8"/>
  <c r="AX57" i="8"/>
  <c r="E57" i="8"/>
  <c r="AT57" i="8" s="1"/>
  <c r="AY56" i="8"/>
  <c r="AX56" i="8"/>
  <c r="E56" i="8"/>
  <c r="AT56" i="8" s="1"/>
  <c r="AY55" i="8"/>
  <c r="AX55" i="8"/>
  <c r="E55" i="8"/>
  <c r="AY54" i="8"/>
  <c r="BC54" i="8" s="1"/>
  <c r="AX54" i="8"/>
  <c r="E54" i="8"/>
  <c r="AY53" i="8"/>
  <c r="AX53" i="8"/>
  <c r="E53" i="8"/>
  <c r="AT54" i="8" s="1"/>
  <c r="AY52" i="8"/>
  <c r="AY51" i="8"/>
  <c r="BC52" i="8"/>
  <c r="AX52" i="8"/>
  <c r="AZ52" i="8" s="1"/>
  <c r="E52" i="8"/>
  <c r="AX51" i="8"/>
  <c r="AX50" i="8"/>
  <c r="E51" i="8"/>
  <c r="AY50" i="8"/>
  <c r="BC51" i="8" s="1"/>
  <c r="E50" i="8"/>
  <c r="AY49" i="8"/>
  <c r="BC50" i="8" s="1"/>
  <c r="AX49" i="8"/>
  <c r="E49" i="8"/>
  <c r="AY48" i="8"/>
  <c r="AX48" i="8"/>
  <c r="E48" i="8"/>
  <c r="E47" i="8"/>
  <c r="AY47" i="8"/>
  <c r="AX47" i="8"/>
  <c r="AX46" i="8"/>
  <c r="AY46" i="8"/>
  <c r="E46" i="8"/>
  <c r="AY45" i="8"/>
  <c r="AX45" i="8"/>
  <c r="E45" i="8"/>
  <c r="AY44" i="8"/>
  <c r="AX44" i="8"/>
  <c r="E44" i="8"/>
  <c r="AY43" i="8"/>
  <c r="BC44" i="8" s="1"/>
  <c r="AX43" i="8"/>
  <c r="E43" i="8"/>
  <c r="AY42" i="8"/>
  <c r="AX42" i="8"/>
  <c r="E42" i="8"/>
  <c r="AY41" i="8"/>
  <c r="AX41" i="8"/>
  <c r="BB42" i="8" s="1"/>
  <c r="E41" i="8"/>
  <c r="AY40" i="8"/>
  <c r="AX40" i="8"/>
  <c r="AZ40" i="8" s="1"/>
  <c r="E40" i="8"/>
  <c r="AT41" i="8" s="1"/>
  <c r="AY39" i="8"/>
  <c r="AX39" i="8"/>
  <c r="E39" i="8"/>
  <c r="AY38" i="8"/>
  <c r="AX38" i="8"/>
  <c r="E38" i="8"/>
  <c r="AY37" i="8"/>
  <c r="BC37" i="8" s="1"/>
  <c r="AX37" i="8"/>
  <c r="BB38" i="8" s="1"/>
  <c r="E37" i="8"/>
  <c r="AY36" i="8"/>
  <c r="AX36" i="8"/>
  <c r="E36" i="8"/>
  <c r="AY35" i="8"/>
  <c r="AZ35" i="8" s="1"/>
  <c r="AX35" i="8"/>
  <c r="AX34" i="8"/>
  <c r="E35" i="8"/>
  <c r="AY34" i="8"/>
  <c r="E34" i="8"/>
  <c r="E33" i="8"/>
  <c r="AY33" i="8"/>
  <c r="AX33" i="8"/>
  <c r="AY32" i="8"/>
  <c r="AX32" i="8"/>
  <c r="BB32" i="8" s="1"/>
  <c r="E32" i="8"/>
  <c r="AY31" i="8"/>
  <c r="AX31" i="8"/>
  <c r="E31" i="8"/>
  <c r="AT31" i="8" s="1"/>
  <c r="AY30" i="8"/>
  <c r="AX30" i="8"/>
  <c r="E30" i="8"/>
  <c r="AY29" i="8"/>
  <c r="AX29" i="8"/>
  <c r="E29" i="8"/>
  <c r="AY28" i="8"/>
  <c r="AX28" i="8"/>
  <c r="E28" i="8"/>
  <c r="AY27" i="8"/>
  <c r="AX27" i="8"/>
  <c r="AX26" i="8"/>
  <c r="E27" i="8"/>
  <c r="AY26" i="8"/>
  <c r="E26" i="8"/>
  <c r="AY25" i="8"/>
  <c r="AX25" i="8"/>
  <c r="E25" i="8"/>
  <c r="AT26" i="8" s="1"/>
  <c r="AY24" i="8"/>
  <c r="AX24" i="8"/>
  <c r="E24" i="8"/>
  <c r="AY23" i="8"/>
  <c r="AX23" i="8"/>
  <c r="E23" i="8"/>
  <c r="AT23" i="8" s="1"/>
  <c r="AY22" i="8"/>
  <c r="AX22" i="8"/>
  <c r="E22" i="8"/>
  <c r="E21" i="8"/>
  <c r="AY21" i="8"/>
  <c r="AX21" i="8"/>
  <c r="AY20" i="8"/>
  <c r="AX20" i="8"/>
  <c r="BB21" i="8" s="1"/>
  <c r="E20" i="8"/>
  <c r="AY19" i="8"/>
  <c r="AX19" i="8"/>
  <c r="AX18" i="8"/>
  <c r="BB19" i="8" s="1"/>
  <c r="E19" i="8"/>
  <c r="AY18" i="8"/>
  <c r="AY17" i="8"/>
  <c r="E18" i="8"/>
  <c r="AX17" i="8"/>
  <c r="E17" i="8"/>
  <c r="AY16" i="8"/>
  <c r="AY15" i="8"/>
  <c r="AX16" i="8"/>
  <c r="E16" i="8"/>
  <c r="AX15" i="8"/>
  <c r="AX14" i="8"/>
  <c r="E15" i="8"/>
  <c r="AY14" i="8"/>
  <c r="E14" i="8"/>
  <c r="AY13" i="8"/>
  <c r="AX13" i="8"/>
  <c r="E13" i="8"/>
  <c r="AY12" i="8"/>
  <c r="AX12" i="8"/>
  <c r="BB12" i="8" s="1"/>
  <c r="E12" i="8"/>
  <c r="AY11" i="8"/>
  <c r="AX11" i="8"/>
  <c r="E11" i="8"/>
  <c r="AT11" i="8" s="1"/>
  <c r="AY10" i="8"/>
  <c r="AX10" i="8"/>
  <c r="E10" i="8"/>
  <c r="AY9" i="8"/>
  <c r="AX9" i="8"/>
  <c r="E9" i="8"/>
  <c r="AY8" i="8"/>
  <c r="AY7" i="8"/>
  <c r="AX8" i="8"/>
  <c r="E8" i="8"/>
  <c r="AX7" i="8"/>
  <c r="E7" i="8"/>
  <c r="AT7" i="8" s="1"/>
  <c r="AY6" i="8"/>
  <c r="AX6" i="8"/>
  <c r="E6" i="8"/>
  <c r="E5" i="8"/>
  <c r="AY5" i="8"/>
  <c r="AX5" i="8"/>
  <c r="AY4" i="8"/>
  <c r="AX4" i="8"/>
  <c r="E4" i="8"/>
  <c r="AY3" i="8"/>
  <c r="AX3" i="8"/>
  <c r="E3" i="8"/>
  <c r="AY2" i="8"/>
  <c r="AX2" i="8"/>
  <c r="E2" i="8"/>
  <c r="T229" i="8"/>
  <c r="AI88" i="8"/>
  <c r="X165" i="8"/>
  <c r="AS96" i="8"/>
  <c r="AP184" i="8"/>
  <c r="AS206" i="8"/>
  <c r="AY214" i="8"/>
  <c r="AP35" i="8"/>
  <c r="AM117" i="8"/>
  <c r="AI144" i="8"/>
  <c r="AS55" i="8"/>
  <c r="AO10" i="8"/>
  <c r="AY131" i="8"/>
  <c r="AZ131" i="8" s="1"/>
  <c r="W30" i="8"/>
  <c r="AS48" i="8"/>
  <c r="AY110" i="8"/>
  <c r="T85" i="8"/>
  <c r="AT112" i="8"/>
  <c r="AO88" i="8"/>
  <c r="AM145" i="8"/>
  <c r="AM189" i="8"/>
  <c r="U177" i="8"/>
  <c r="V177" i="8" s="1"/>
  <c r="AM205" i="8"/>
  <c r="BC68" i="8"/>
  <c r="AI174" i="8"/>
  <c r="AI209" i="8"/>
  <c r="T162" i="8"/>
  <c r="AI64" i="8"/>
  <c r="AP15" i="8"/>
  <c r="BC57" i="8"/>
  <c r="U56" i="8"/>
  <c r="V56" i="8" s="1"/>
  <c r="W38" i="8"/>
  <c r="T35" i="8"/>
  <c r="BC53" i="8"/>
  <c r="AY88" i="8"/>
  <c r="AI15" i="8"/>
  <c r="AO156" i="8"/>
  <c r="AM68" i="8"/>
  <c r="AM125" i="8"/>
  <c r="AS16" i="8"/>
  <c r="W29" i="8"/>
  <c r="AT30" i="8"/>
  <c r="AZ56" i="8"/>
  <c r="AR69" i="8"/>
  <c r="AS93" i="8"/>
  <c r="AO173" i="8"/>
  <c r="AI120" i="8"/>
  <c r="T37" i="8"/>
  <c r="AM53" i="8"/>
  <c r="AM85" i="8"/>
  <c r="U88" i="8"/>
  <c r="V88" i="8" s="1"/>
  <c r="AI112" i="8"/>
  <c r="AQ112" i="8"/>
  <c r="AO115" i="8"/>
  <c r="AM156" i="8"/>
  <c r="AS32" i="8"/>
  <c r="AM45" i="8"/>
  <c r="U101" i="8"/>
  <c r="V101" i="8" s="1"/>
  <c r="T112" i="8"/>
  <c r="T165" i="8"/>
  <c r="U165" i="8"/>
  <c r="V165" i="8" s="1"/>
  <c r="U41" i="8"/>
  <c r="V41" i="8" s="1"/>
  <c r="T48" i="8"/>
  <c r="AS56" i="8"/>
  <c r="AN73" i="8"/>
  <c r="AM78" i="8"/>
  <c r="AY120" i="8"/>
  <c r="AI121" i="8"/>
  <c r="U121" i="8"/>
  <c r="V121" i="8" s="1"/>
  <c r="T148" i="8"/>
  <c r="AM148" i="8"/>
  <c r="AO60" i="8"/>
  <c r="T72" i="8"/>
  <c r="AM77" i="8"/>
  <c r="U81" i="8"/>
  <c r="V81" i="8" s="1"/>
  <c r="U96" i="8"/>
  <c r="V96" i="8" s="1"/>
  <c r="AI96" i="8"/>
  <c r="AT121" i="8"/>
  <c r="AY128" i="8"/>
  <c r="AZ128" i="8" s="1"/>
  <c r="AN160" i="8"/>
  <c r="X103" i="8"/>
  <c r="AN105" i="8"/>
  <c r="AR109" i="8"/>
  <c r="AY166" i="8"/>
  <c r="O166" i="8"/>
  <c r="AM128" i="8"/>
  <c r="AS156" i="8"/>
  <c r="AM158" i="8"/>
  <c r="AY209" i="8"/>
  <c r="X135" i="8"/>
  <c r="W146" i="8"/>
  <c r="AM164" i="8"/>
  <c r="N168" i="8"/>
  <c r="AI182" i="8"/>
  <c r="AQ104" i="8"/>
  <c r="U136" i="8"/>
  <c r="V136" i="8" s="1"/>
  <c r="T144" i="8"/>
  <c r="AS151" i="8"/>
  <c r="AY151" i="8"/>
  <c r="U152" i="8"/>
  <c r="V152" i="8" s="1"/>
  <c r="N166" i="8"/>
  <c r="N164" i="8"/>
  <c r="U158" i="8"/>
  <c r="V158" i="8" s="1"/>
  <c r="AX185" i="8"/>
  <c r="AX190" i="8"/>
  <c r="AQ89" i="8"/>
  <c r="AM89" i="8"/>
  <c r="U91" i="8"/>
  <c r="V91" i="8" s="1"/>
  <c r="U97" i="8"/>
  <c r="V97" i="8" s="1"/>
  <c r="AM97" i="8"/>
  <c r="U104" i="8"/>
  <c r="V104" i="8" s="1"/>
  <c r="AY104" i="8"/>
  <c r="X111" i="8"/>
  <c r="AM149" i="8"/>
  <c r="AR154" i="8"/>
  <c r="N158" i="8"/>
  <c r="AQ183" i="8"/>
  <c r="AY184" i="8"/>
  <c r="AR168" i="8"/>
  <c r="X173" i="8"/>
  <c r="W177" i="8"/>
  <c r="AI181" i="8"/>
  <c r="W181" i="8"/>
  <c r="AT183" i="8"/>
  <c r="AY185" i="8"/>
  <c r="AY189" i="8"/>
  <c r="X192" i="8"/>
  <c r="AI197" i="8"/>
  <c r="AY198" i="8"/>
  <c r="AY202" i="8"/>
  <c r="AN170" i="8"/>
  <c r="AR171" i="8"/>
  <c r="AM173" i="8"/>
  <c r="AT188" i="8"/>
  <c r="W189" i="8"/>
  <c r="AM191" i="8"/>
  <c r="AM204" i="8"/>
  <c r="AM217" i="8"/>
  <c r="AO182" i="8"/>
  <c r="T209" i="8"/>
  <c r="AM153" i="8"/>
  <c r="N161" i="8"/>
  <c r="AO191" i="8"/>
  <c r="AM192" i="8"/>
  <c r="U209" i="8"/>
  <c r="V209" i="8" s="1"/>
  <c r="AS213" i="8"/>
  <c r="AY213" i="8"/>
  <c r="AR210" i="8"/>
  <c r="AQ215" i="8"/>
  <c r="AP177" i="8"/>
  <c r="AR216" i="8"/>
  <c r="AR215" i="8"/>
  <c r="T5" i="8"/>
  <c r="AS25" i="8"/>
  <c r="AN37" i="8"/>
  <c r="AM34" i="8"/>
  <c r="BC39" i="8"/>
  <c r="U4" i="8"/>
  <c r="V4" i="8" s="1"/>
  <c r="AO44" i="8"/>
  <c r="W67" i="8"/>
  <c r="AN13" i="8"/>
  <c r="AM63" i="8"/>
  <c r="BB3" i="8"/>
  <c r="AZ11" i="8"/>
  <c r="AN45" i="8"/>
  <c r="AO72" i="8"/>
  <c r="AX72" i="8"/>
  <c r="AZ72" i="8" s="1"/>
  <c r="U9" i="8"/>
  <c r="V9" i="8" s="1"/>
  <c r="AM9" i="8"/>
  <c r="T13" i="8"/>
  <c r="AN61" i="8"/>
  <c r="AI13" i="8"/>
  <c r="U13" i="8"/>
  <c r="V13" i="8" s="1"/>
  <c r="U21" i="8"/>
  <c r="V21" i="8" s="1"/>
  <c r="AM25" i="8"/>
  <c r="W27" i="8"/>
  <c r="BC32" i="8"/>
  <c r="U37" i="8"/>
  <c r="V37" i="8" s="1"/>
  <c r="AM41" i="8"/>
  <c r="AI45" i="8"/>
  <c r="AT46" i="8"/>
  <c r="W51" i="8"/>
  <c r="AM57" i="8"/>
  <c r="U60" i="8"/>
  <c r="V60" i="8" s="1"/>
  <c r="AN82" i="8"/>
  <c r="AM6" i="8"/>
  <c r="AM38" i="8"/>
  <c r="W40" i="8"/>
  <c r="W56" i="8"/>
  <c r="W60" i="8"/>
  <c r="AY75" i="8"/>
  <c r="AX75" i="8"/>
  <c r="T28" i="8"/>
  <c r="T52" i="8"/>
  <c r="U65" i="8"/>
  <c r="V65" i="8" s="1"/>
  <c r="AT95" i="8"/>
  <c r="AX109" i="8"/>
  <c r="AI12" i="8"/>
  <c r="T17" i="8"/>
  <c r="T25" i="8"/>
  <c r="AZ38" i="8"/>
  <c r="AI44" i="8"/>
  <c r="AZ46" i="8"/>
  <c r="BC62" i="8"/>
  <c r="U68" i="8"/>
  <c r="V68" i="8" s="1"/>
  <c r="AY70" i="8"/>
  <c r="AT79" i="8"/>
  <c r="AM95" i="8"/>
  <c r="W112" i="8"/>
  <c r="AY112" i="8"/>
  <c r="AZ19" i="8"/>
  <c r="AZ27" i="8"/>
  <c r="AI33" i="8"/>
  <c r="AI41" i="8"/>
  <c r="AZ43" i="8"/>
  <c r="U79" i="8"/>
  <c r="V79" i="8" s="1"/>
  <c r="AZ32" i="8"/>
  <c r="W44" i="8"/>
  <c r="T59" i="8"/>
  <c r="AP60" i="8"/>
  <c r="AO89" i="8"/>
  <c r="T113" i="8"/>
  <c r="AY141" i="8"/>
  <c r="AS141" i="8"/>
  <c r="AX78" i="8"/>
  <c r="AO92" i="8"/>
  <c r="AM114" i="8"/>
  <c r="T84" i="8"/>
  <c r="W85" i="8"/>
  <c r="AP92" i="8"/>
  <c r="AX99" i="8"/>
  <c r="AX98" i="8"/>
  <c r="AM108" i="8"/>
  <c r="W143" i="8"/>
  <c r="AY143" i="8"/>
  <c r="AZ143" i="8" s="1"/>
  <c r="AX80" i="8"/>
  <c r="AI84" i="8"/>
  <c r="U84" i="8"/>
  <c r="V84" i="8" s="1"/>
  <c r="T89" i="8"/>
  <c r="T97" i="8"/>
  <c r="AT101" i="8"/>
  <c r="AO108" i="8"/>
  <c r="U109" i="8"/>
  <c r="V109" i="8" s="1"/>
  <c r="T109" i="8"/>
  <c r="W117" i="8"/>
  <c r="U166" i="8"/>
  <c r="V166" i="8" s="1"/>
  <c r="AI166" i="8"/>
  <c r="AM166" i="8"/>
  <c r="AI81" i="8"/>
  <c r="AX85" i="8"/>
  <c r="AZ85" i="8" s="1"/>
  <c r="AI97" i="8"/>
  <c r="AX101" i="8"/>
  <c r="W103" i="8"/>
  <c r="AN109" i="8"/>
  <c r="AN77" i="8"/>
  <c r="AN93" i="8"/>
  <c r="W100" i="8"/>
  <c r="AN101" i="8"/>
  <c r="T105" i="8"/>
  <c r="AY130" i="8"/>
  <c r="AP131" i="8"/>
  <c r="AS139" i="8"/>
  <c r="AY138" i="8"/>
  <c r="BC139" i="8" s="1"/>
  <c r="AI91" i="8"/>
  <c r="T96" i="8"/>
  <c r="AI99" i="8"/>
  <c r="AI105" i="8"/>
  <c r="U117" i="8"/>
  <c r="V117" i="8" s="1"/>
  <c r="AM123" i="8"/>
  <c r="W125" i="8"/>
  <c r="AM131" i="8"/>
  <c r="T139" i="8"/>
  <c r="AT107" i="8"/>
  <c r="AM115" i="8"/>
  <c r="T115" i="8"/>
  <c r="X133" i="8"/>
  <c r="W133" i="8"/>
  <c r="AR113" i="8"/>
  <c r="AO120" i="8"/>
  <c r="AM122" i="8"/>
  <c r="AN125" i="8"/>
  <c r="AO128" i="8"/>
  <c r="AM130" i="8"/>
  <c r="AM144" i="8"/>
  <c r="AO146" i="8"/>
  <c r="AO147" i="8"/>
  <c r="T149" i="8"/>
  <c r="AR158" i="8"/>
  <c r="AX119" i="8"/>
  <c r="AX127" i="8"/>
  <c r="T128" i="8"/>
  <c r="AX135" i="8"/>
  <c r="T136" i="8"/>
  <c r="T133" i="8"/>
  <c r="AI136" i="8"/>
  <c r="AM141" i="8"/>
  <c r="AO167" i="8"/>
  <c r="G167" i="8"/>
  <c r="T186" i="8"/>
  <c r="AM186" i="8"/>
  <c r="AM187" i="8"/>
  <c r="U186" i="8"/>
  <c r="V186" i="8" s="1"/>
  <c r="AN116" i="8"/>
  <c r="AY116" i="8"/>
  <c r="AI117" i="8"/>
  <c r="AM121" i="8"/>
  <c r="W123" i="8"/>
  <c r="AY124" i="8"/>
  <c r="AM129" i="8"/>
  <c r="W131" i="8"/>
  <c r="T138" i="8"/>
  <c r="U145" i="8"/>
  <c r="V145" i="8" s="1"/>
  <c r="AI145" i="8"/>
  <c r="AM150" i="8"/>
  <c r="AM151" i="8"/>
  <c r="AI151" i="8"/>
  <c r="W120" i="8"/>
  <c r="W128" i="8"/>
  <c r="U140" i="8"/>
  <c r="V140" i="8" s="1"/>
  <c r="AI148" i="8"/>
  <c r="AR155" i="8"/>
  <c r="AR179" i="8"/>
  <c r="T116" i="8"/>
  <c r="AO153" i="8"/>
  <c r="AN154" i="8"/>
  <c r="AI124" i="8"/>
  <c r="AI132" i="8"/>
  <c r="AT149" i="8"/>
  <c r="AT166" i="8"/>
  <c r="AN153" i="8"/>
  <c r="AY153" i="8"/>
  <c r="I205" i="8"/>
  <c r="I206" i="8"/>
  <c r="I198" i="8"/>
  <c r="I181" i="8"/>
  <c r="I188" i="8"/>
  <c r="I172" i="8"/>
  <c r="O205" i="8"/>
  <c r="O201" i="8"/>
  <c r="O206" i="8"/>
  <c r="O198" i="8"/>
  <c r="O194" i="8"/>
  <c r="O202" i="8"/>
  <c r="O189" i="8"/>
  <c r="O174" i="8"/>
  <c r="O193" i="8"/>
  <c r="O176" i="8"/>
  <c r="O181" i="8"/>
  <c r="O214" i="8"/>
  <c r="O185" i="8"/>
  <c r="T159" i="8"/>
  <c r="U162" i="8"/>
  <c r="V162" i="8" s="1"/>
  <c r="I168" i="8"/>
  <c r="O168" i="8"/>
  <c r="S177" i="8"/>
  <c r="AN189" i="8"/>
  <c r="U189" i="8"/>
  <c r="V189" i="8" s="1"/>
  <c r="N191" i="8"/>
  <c r="AM155" i="8"/>
  <c r="AX155" i="8"/>
  <c r="T156" i="8"/>
  <c r="AQ156" i="8"/>
  <c r="I158" i="8"/>
  <c r="O158" i="8"/>
  <c r="W158" i="8"/>
  <c r="G159" i="8"/>
  <c r="U159" i="8"/>
  <c r="V159" i="8" s="1"/>
  <c r="I164" i="8"/>
  <c r="X164" i="8"/>
  <c r="AQ166" i="8"/>
  <c r="W171" i="8"/>
  <c r="AO187" i="8"/>
  <c r="AX152" i="8"/>
  <c r="X158" i="8"/>
  <c r="T160" i="8"/>
  <c r="AQ162" i="8"/>
  <c r="AX163" i="8"/>
  <c r="AI164" i="8"/>
  <c r="AS169" i="8"/>
  <c r="O169" i="8"/>
  <c r="AN169" i="8"/>
  <c r="S216" i="8"/>
  <c r="S208" i="8"/>
  <c r="S206" i="8"/>
  <c r="S193" i="8"/>
  <c r="S185" i="8"/>
  <c r="S172" i="8"/>
  <c r="AX158" i="8"/>
  <c r="W159" i="8"/>
  <c r="O165" i="8"/>
  <c r="AS166" i="8"/>
  <c r="G169" i="8"/>
  <c r="AO169" i="8"/>
  <c r="AM170" i="8"/>
  <c r="O171" i="8"/>
  <c r="AN171" i="8"/>
  <c r="S180" i="8"/>
  <c r="AS161" i="8"/>
  <c r="W161" i="8"/>
  <c r="O161" i="8"/>
  <c r="G165" i="8"/>
  <c r="O170" i="8"/>
  <c r="T171" i="8"/>
  <c r="N172" i="8"/>
  <c r="G185" i="8"/>
  <c r="AI147" i="8"/>
  <c r="AI155" i="8"/>
  <c r="N211" i="8"/>
  <c r="N217" i="8"/>
  <c r="N213" i="8"/>
  <c r="N188" i="8"/>
  <c r="N175" i="8"/>
  <c r="O160" i="8"/>
  <c r="G166" i="8"/>
  <c r="W166" i="8"/>
  <c r="AX166" i="8"/>
  <c r="AP170" i="8"/>
  <c r="AN206" i="8"/>
  <c r="G206" i="8"/>
  <c r="G198" i="8"/>
  <c r="G195" i="8"/>
  <c r="G207" i="8"/>
  <c r="G194" i="8"/>
  <c r="G177" i="8"/>
  <c r="G211" i="8"/>
  <c r="G199" i="8"/>
  <c r="G193" i="8"/>
  <c r="G190" i="8"/>
  <c r="G182" i="8"/>
  <c r="G215" i="8"/>
  <c r="G176" i="8"/>
  <c r="G173" i="8"/>
  <c r="T161" i="8"/>
  <c r="G162" i="8"/>
  <c r="S171" i="8"/>
  <c r="S176" i="8"/>
  <c r="N182" i="8"/>
  <c r="T173" i="8"/>
  <c r="AN174" i="8"/>
  <c r="AN177" i="8"/>
  <c r="AY178" i="8"/>
  <c r="O178" i="8"/>
  <c r="AQ179" i="8"/>
  <c r="T180" i="8"/>
  <c r="AN186" i="8"/>
  <c r="U193" i="8"/>
  <c r="V193" i="8" s="1"/>
  <c r="AI194" i="8"/>
  <c r="U194" i="8"/>
  <c r="V194" i="8" s="1"/>
  <c r="U196" i="8"/>
  <c r="V196" i="8" s="1"/>
  <c r="AN202" i="8"/>
  <c r="AI202" i="8"/>
  <c r="U173" i="8"/>
  <c r="V173" i="8" s="1"/>
  <c r="AO174" i="8"/>
  <c r="G180" i="8"/>
  <c r="AY182" i="8"/>
  <c r="AS182" i="8"/>
  <c r="W182" i="8"/>
  <c r="O182" i="8"/>
  <c r="AM184" i="8"/>
  <c r="S187" i="8"/>
  <c r="N193" i="8"/>
  <c r="AP195" i="8"/>
  <c r="AR211" i="8"/>
  <c r="N216" i="8"/>
  <c r="T178" i="8"/>
  <c r="AM178" i="8"/>
  <c r="X180" i="8"/>
  <c r="AI185" i="8"/>
  <c r="AY190" i="8"/>
  <c r="AS190" i="8"/>
  <c r="W190" i="8"/>
  <c r="O190" i="8"/>
  <c r="T192" i="8"/>
  <c r="AM195" i="8"/>
  <c r="N196" i="8"/>
  <c r="X197" i="8"/>
  <c r="AO198" i="8"/>
  <c r="AO197" i="8"/>
  <c r="AX197" i="8"/>
  <c r="BB198" i="8" s="1"/>
  <c r="G210" i="8"/>
  <c r="I173" i="8"/>
  <c r="G174" i="8"/>
  <c r="AI176" i="8"/>
  <c r="AM176" i="8"/>
  <c r="AN178" i="8"/>
  <c r="AP178" i="8"/>
  <c r="T182" i="8"/>
  <c r="AM182" i="8"/>
  <c r="S182" i="8"/>
  <c r="AN194" i="8"/>
  <c r="G197" i="8"/>
  <c r="I207" i="8"/>
  <c r="S207" i="8"/>
  <c r="AI180" i="8"/>
  <c r="AQ181" i="8"/>
  <c r="U185" i="8"/>
  <c r="V185" i="8" s="1"/>
  <c r="AY186" i="8"/>
  <c r="AS186" i="8"/>
  <c r="W186" i="8"/>
  <c r="O186" i="8"/>
  <c r="U188" i="8"/>
  <c r="V188" i="8" s="1"/>
  <c r="T188" i="8"/>
  <c r="I190" i="8"/>
  <c r="I199" i="8"/>
  <c r="S200" i="8"/>
  <c r="I211" i="8"/>
  <c r="W174" i="8"/>
  <c r="AS174" i="8"/>
  <c r="G179" i="8"/>
  <c r="AY179" i="8"/>
  <c r="AS179" i="8"/>
  <c r="O179" i="8"/>
  <c r="T190" i="8"/>
  <c r="AM190" i="8"/>
  <c r="G191" i="8"/>
  <c r="AX191" i="8"/>
  <c r="U198" i="8"/>
  <c r="V198" i="8" s="1"/>
  <c r="AN198" i="8"/>
  <c r="N208" i="8"/>
  <c r="T172" i="8"/>
  <c r="I179" i="8"/>
  <c r="AX180" i="8"/>
  <c r="I186" i="8"/>
  <c r="S186" i="8"/>
  <c r="T189" i="8"/>
  <c r="AQ189" i="8"/>
  <c r="AN190" i="8"/>
  <c r="G192" i="8"/>
  <c r="AI193" i="8"/>
  <c r="AY195" i="8"/>
  <c r="AS195" i="8"/>
  <c r="O195" i="8"/>
  <c r="AO188" i="8"/>
  <c r="N207" i="8"/>
  <c r="AI210" i="8"/>
  <c r="AQ210" i="8"/>
  <c r="AN215" i="8"/>
  <c r="AO193" i="8"/>
  <c r="AX196" i="8"/>
  <c r="W196" i="8"/>
  <c r="AR198" i="8"/>
  <c r="AT213" i="8"/>
  <c r="I187" i="8"/>
  <c r="O187" i="8"/>
  <c r="AS187" i="8"/>
  <c r="O191" i="8"/>
  <c r="W191" i="8"/>
  <c r="AT197" i="8"/>
  <c r="T193" i="8"/>
  <c r="T194" i="8"/>
  <c r="N199" i="8"/>
  <c r="N200" i="8"/>
  <c r="U202" i="8"/>
  <c r="V202" i="8" s="1"/>
  <c r="AX193" i="8"/>
  <c r="AP194" i="8"/>
  <c r="AN197" i="8"/>
  <c r="T198" i="8"/>
  <c r="N204" i="8"/>
  <c r="AT205" i="8"/>
  <c r="U206" i="8"/>
  <c r="V206" i="8" s="1"/>
  <c r="G214" i="8"/>
  <c r="G217" i="8"/>
  <c r="T200" i="8"/>
  <c r="T204" i="8"/>
  <c r="AN205" i="8"/>
  <c r="T208" i="8"/>
  <c r="AN209" i="8"/>
  <c r="T212" i="8"/>
  <c r="AN213" i="8"/>
  <c r="T216" i="8"/>
  <c r="AN217" i="8"/>
  <c r="AY217" i="8"/>
  <c r="AM198" i="8"/>
  <c r="AS199" i="8"/>
  <c r="U200" i="8"/>
  <c r="V200" i="8" s="1"/>
  <c r="AM202" i="8"/>
  <c r="O203" i="8"/>
  <c r="W203" i="8"/>
  <c r="G204" i="8"/>
  <c r="U204" i="8"/>
  <c r="V204" i="8" s="1"/>
  <c r="AM206" i="8"/>
  <c r="O207" i="8"/>
  <c r="W207" i="8"/>
  <c r="U208" i="8"/>
  <c r="V208" i="8" s="1"/>
  <c r="AO209" i="8"/>
  <c r="AM210" i="8"/>
  <c r="U212" i="8"/>
  <c r="V212" i="8" s="1"/>
  <c r="AO213" i="8"/>
  <c r="AM214" i="8"/>
  <c r="O215" i="8"/>
  <c r="U216" i="8"/>
  <c r="V216" i="8" s="1"/>
  <c r="T217" i="8"/>
  <c r="I200" i="8"/>
  <c r="G201" i="8"/>
  <c r="AO202" i="8"/>
  <c r="O204" i="8"/>
  <c r="W204" i="8"/>
  <c r="G205" i="8"/>
  <c r="AO206" i="8"/>
  <c r="AM207" i="8"/>
  <c r="I208" i="8"/>
  <c r="G209" i="8"/>
  <c r="AX211" i="8"/>
  <c r="I212" i="8"/>
  <c r="O212" i="8"/>
  <c r="U213" i="8"/>
  <c r="V213" i="8" s="1"/>
  <c r="AO214" i="8"/>
  <c r="AM215" i="8"/>
  <c r="O216" i="8"/>
  <c r="U217" i="8"/>
  <c r="V217" i="8" s="1"/>
  <c r="AI200" i="8"/>
  <c r="AI204" i="8"/>
  <c r="T206" i="8"/>
  <c r="AI208" i="8"/>
  <c r="T210" i="8"/>
  <c r="AI212" i="8"/>
  <c r="T214" i="8"/>
  <c r="AI216" i="8"/>
  <c r="AS201" i="8"/>
  <c r="AS205" i="8"/>
  <c r="O209" i="8"/>
  <c r="W209" i="8"/>
  <c r="I213" i="8"/>
  <c r="O213" i="8"/>
  <c r="W213" i="8"/>
  <c r="O217" i="8"/>
  <c r="W217" i="8"/>
  <c r="AF219" i="1"/>
  <c r="AG219" i="1"/>
  <c r="AH219" i="1"/>
  <c r="AI219" i="1"/>
  <c r="AJ219" i="1"/>
  <c r="AK219" i="1"/>
  <c r="AL219" i="1"/>
  <c r="R218" i="1"/>
  <c r="AM218" i="1" s="1"/>
  <c r="T218" i="1"/>
  <c r="U218" i="1" s="1"/>
  <c r="D218" i="1"/>
  <c r="W218" i="1"/>
  <c r="BC203" i="8"/>
  <c r="BC209" i="8"/>
  <c r="S218" i="1"/>
  <c r="V218" i="1"/>
  <c r="AG218" i="1"/>
  <c r="AH218" i="1"/>
  <c r="AJ218" i="1"/>
  <c r="AL218" i="1"/>
  <c r="R217" i="1"/>
  <c r="T217" i="1"/>
  <c r="U217" i="1" s="1"/>
  <c r="S217" i="1"/>
  <c r="AK218" i="1"/>
  <c r="AI218" i="1"/>
  <c r="V217" i="1"/>
  <c r="W217" i="1"/>
  <c r="AG217" i="1"/>
  <c r="AH217" i="1"/>
  <c r="AI217" i="1"/>
  <c r="AJ217" i="1"/>
  <c r="AK217" i="1"/>
  <c r="AL217" i="1"/>
  <c r="R216" i="1"/>
  <c r="AM217" i="1" s="1"/>
  <c r="R215" i="1"/>
  <c r="S216" i="1"/>
  <c r="D216" i="1"/>
  <c r="V216" i="1"/>
  <c r="W216" i="1"/>
  <c r="T216" i="1"/>
  <c r="U216" i="1" s="1"/>
  <c r="AU217" i="1"/>
  <c r="AG216" i="1"/>
  <c r="AI216" i="1"/>
  <c r="W215" i="1"/>
  <c r="S215" i="1"/>
  <c r="AH216" i="1"/>
  <c r="V215" i="1"/>
  <c r="AL216" i="1"/>
  <c r="AK216" i="1"/>
  <c r="D215" i="1"/>
  <c r="AF216" i="1"/>
  <c r="AJ216" i="1"/>
  <c r="T215" i="1"/>
  <c r="U215" i="1" s="1"/>
  <c r="AH215" i="1"/>
  <c r="AI215" i="1"/>
  <c r="AJ215" i="1"/>
  <c r="AK215" i="1"/>
  <c r="AL215" i="1"/>
  <c r="R214" i="1"/>
  <c r="AM215" i="1" s="1"/>
  <c r="W214" i="1"/>
  <c r="V214" i="1"/>
  <c r="AH214" i="1"/>
  <c r="AI214" i="1"/>
  <c r="AJ214" i="1"/>
  <c r="AK214" i="1"/>
  <c r="R213" i="1"/>
  <c r="W213" i="1"/>
  <c r="S213" i="1"/>
  <c r="AF214" i="1"/>
  <c r="AL214" i="1"/>
  <c r="V213" i="1"/>
  <c r="D213" i="1"/>
  <c r="T213" i="1"/>
  <c r="U213" i="1" s="1"/>
  <c r="AV214" i="1"/>
  <c r="AF213" i="1"/>
  <c r="AG213" i="1"/>
  <c r="AI213" i="1"/>
  <c r="AJ213" i="1"/>
  <c r="AK213" i="1"/>
  <c r="R212" i="1"/>
  <c r="R211" i="1"/>
  <c r="W212" i="1"/>
  <c r="S212" i="1"/>
  <c r="AH213" i="1"/>
  <c r="V212" i="1"/>
  <c r="AL213" i="1"/>
  <c r="T212" i="1"/>
  <c r="U212" i="1" s="1"/>
  <c r="D212" i="1"/>
  <c r="AI212" i="1"/>
  <c r="AK212" i="1"/>
  <c r="AL212" i="1"/>
  <c r="AG212" i="1"/>
  <c r="S211" i="1"/>
  <c r="AJ212" i="1"/>
  <c r="AF212" i="1"/>
  <c r="AH212" i="1"/>
  <c r="V211" i="1"/>
  <c r="W211" i="1"/>
  <c r="T211" i="1"/>
  <c r="U211" i="1" s="1"/>
  <c r="R208" i="1"/>
  <c r="R209" i="1"/>
  <c r="AI211" i="1"/>
  <c r="AJ211" i="1"/>
  <c r="R210" i="1"/>
  <c r="W209" i="1"/>
  <c r="AL210" i="1"/>
  <c r="AK209" i="1"/>
  <c r="AI209" i="1"/>
  <c r="S208" i="1"/>
  <c r="AK210" i="1"/>
  <c r="AH210" i="1"/>
  <c r="AK211" i="1"/>
  <c r="AL211" i="1"/>
  <c r="AH211" i="1"/>
  <c r="AF210" i="1"/>
  <c r="AF211" i="1"/>
  <c r="V210" i="1"/>
  <c r="AG210" i="1"/>
  <c r="AJ209" i="1"/>
  <c r="AI210" i="1"/>
  <c r="V209" i="1"/>
  <c r="W210" i="1"/>
  <c r="AU210" i="1"/>
  <c r="T208" i="1"/>
  <c r="U208" i="1" s="1"/>
  <c r="D208" i="1"/>
  <c r="AH209" i="1"/>
  <c r="W208" i="1"/>
  <c r="AJ210" i="1"/>
  <c r="T210" i="1"/>
  <c r="U210" i="1" s="1"/>
  <c r="D210" i="1"/>
  <c r="AG209" i="1"/>
  <c r="V208" i="1"/>
  <c r="S210" i="1"/>
  <c r="AL209" i="1"/>
  <c r="T209" i="1"/>
  <c r="U209" i="1" s="1"/>
  <c r="AV211" i="1"/>
  <c r="AU209" i="1"/>
  <c r="AV210" i="1"/>
  <c r="AF208" i="1"/>
  <c r="AG208" i="1"/>
  <c r="AI208" i="1"/>
  <c r="AJ208" i="1"/>
  <c r="AK208" i="1"/>
  <c r="AL208" i="1"/>
  <c r="R207" i="1"/>
  <c r="AM207" i="1" s="1"/>
  <c r="W207" i="1"/>
  <c r="AH208" i="1"/>
  <c r="D207" i="1"/>
  <c r="V207" i="1"/>
  <c r="T207" i="1"/>
  <c r="U207" i="1" s="1"/>
  <c r="S207" i="1"/>
  <c r="AI207" i="1"/>
  <c r="AJ207" i="1"/>
  <c r="AK207" i="1"/>
  <c r="R206" i="1"/>
  <c r="W206" i="1"/>
  <c r="V206" i="1"/>
  <c r="AH207" i="1"/>
  <c r="AL207" i="1"/>
  <c r="R204" i="1"/>
  <c r="AI206" i="1"/>
  <c r="AJ206" i="1"/>
  <c r="AK206" i="1"/>
  <c r="R205" i="1"/>
  <c r="AJ205" i="1"/>
  <c r="V204" i="1"/>
  <c r="AL205" i="1"/>
  <c r="AI205" i="1"/>
  <c r="T204" i="1"/>
  <c r="U204" i="1" s="1"/>
  <c r="S205" i="1"/>
  <c r="AL206" i="1"/>
  <c r="AK205" i="1"/>
  <c r="W204" i="1"/>
  <c r="T205" i="1"/>
  <c r="U205" i="1" s="1"/>
  <c r="D205" i="1"/>
  <c r="S204" i="1"/>
  <c r="AG205" i="1"/>
  <c r="AF205" i="1"/>
  <c r="D204" i="1"/>
  <c r="AF204" i="1"/>
  <c r="AG204" i="1"/>
  <c r="AH204" i="1"/>
  <c r="AI204" i="1"/>
  <c r="AJ204" i="1"/>
  <c r="AK204" i="1"/>
  <c r="AL204" i="1"/>
  <c r="R203" i="1"/>
  <c r="W203" i="1"/>
  <c r="AV204" i="1"/>
  <c r="AU204" i="1"/>
  <c r="V203" i="1"/>
  <c r="T203" i="1"/>
  <c r="U203" i="1" s="1"/>
  <c r="D203" i="1"/>
  <c r="AF203" i="1"/>
  <c r="AI203" i="1"/>
  <c r="AJ203" i="1"/>
  <c r="AK203" i="1"/>
  <c r="AL203" i="1"/>
  <c r="R202" i="1"/>
  <c r="AH203" i="1"/>
  <c r="V202" i="1"/>
  <c r="S202" i="1"/>
  <c r="W202" i="1"/>
  <c r="T202" i="1"/>
  <c r="U202" i="1" s="1"/>
  <c r="D202" i="1"/>
  <c r="AI202" i="1"/>
  <c r="AK202" i="1"/>
  <c r="R201" i="1"/>
  <c r="R200" i="1"/>
  <c r="W201" i="1"/>
  <c r="D201" i="1"/>
  <c r="S201" i="1"/>
  <c r="AJ202" i="1"/>
  <c r="AL202" i="1"/>
  <c r="AH202" i="1"/>
  <c r="AU202" i="1"/>
  <c r="AG202" i="1"/>
  <c r="V201" i="1"/>
  <c r="T201" i="1"/>
  <c r="U201" i="1" s="1"/>
  <c r="AH201" i="1"/>
  <c r="AK201" i="1"/>
  <c r="AV201" i="1"/>
  <c r="T200" i="1"/>
  <c r="U200" i="1" s="1"/>
  <c r="W200" i="1"/>
  <c r="D200" i="1"/>
  <c r="AI201" i="1"/>
  <c r="AJ201" i="1"/>
  <c r="AG201" i="1"/>
  <c r="S200" i="1"/>
  <c r="AL201" i="1"/>
  <c r="V200" i="1"/>
  <c r="AF200" i="1"/>
  <c r="AG200" i="1"/>
  <c r="AI200" i="1"/>
  <c r="AJ200" i="1"/>
  <c r="AK200" i="1"/>
  <c r="R199" i="1"/>
  <c r="W199" i="1"/>
  <c r="AU201" i="1"/>
  <c r="AL200" i="1"/>
  <c r="T199" i="1"/>
  <c r="U199" i="1" s="1"/>
  <c r="V199" i="1"/>
  <c r="AH200" i="1"/>
  <c r="S199" i="1"/>
  <c r="D199" i="1"/>
  <c r="AH199" i="1"/>
  <c r="AI199" i="1"/>
  <c r="AJ199" i="1"/>
  <c r="AL199" i="1"/>
  <c r="R198" i="1"/>
  <c r="W198" i="1"/>
  <c r="AV199" i="1"/>
  <c r="V198" i="1"/>
  <c r="AF198" i="1"/>
  <c r="AG198" i="1"/>
  <c r="AI198" i="1"/>
  <c r="AJ198" i="1"/>
  <c r="AK198" i="1"/>
  <c r="R197" i="1"/>
  <c r="AU198" i="1"/>
  <c r="AH198" i="1"/>
  <c r="AV198" i="1"/>
  <c r="AL198" i="1"/>
  <c r="D197" i="1"/>
  <c r="T197" i="1"/>
  <c r="U197" i="1" s="1"/>
  <c r="W197" i="1"/>
  <c r="S197" i="1"/>
  <c r="V197" i="1"/>
  <c r="AF197" i="1"/>
  <c r="AG197" i="1"/>
  <c r="AH197" i="1"/>
  <c r="AI197" i="1"/>
  <c r="AJ197" i="1"/>
  <c r="AK197" i="1"/>
  <c r="R196" i="1"/>
  <c r="V196" i="1"/>
  <c r="T196" i="1"/>
  <c r="U196" i="1" s="1"/>
  <c r="D196" i="1"/>
  <c r="AL197" i="1"/>
  <c r="S196" i="1"/>
  <c r="AV197" i="1"/>
  <c r="AU197" i="1"/>
  <c r="W196" i="1"/>
  <c r="AF196" i="1"/>
  <c r="AI196" i="1"/>
  <c r="AJ196" i="1"/>
  <c r="AK196" i="1"/>
  <c r="AL196" i="1"/>
  <c r="R195" i="1"/>
  <c r="W195" i="1"/>
  <c r="V195" i="1"/>
  <c r="AH196" i="1"/>
  <c r="AV196" i="1"/>
  <c r="T195" i="1"/>
  <c r="U195" i="1" s="1"/>
  <c r="AG195" i="1"/>
  <c r="AH195" i="1"/>
  <c r="AJ195" i="1"/>
  <c r="R194" i="1"/>
  <c r="T194" i="1"/>
  <c r="U194" i="1" s="1"/>
  <c r="V194" i="1"/>
  <c r="S194" i="1"/>
  <c r="W194" i="1"/>
  <c r="AI195" i="1"/>
  <c r="AL195" i="1"/>
  <c r="D194" i="1"/>
  <c r="AF195" i="1"/>
  <c r="AI194" i="1"/>
  <c r="AJ194" i="1"/>
  <c r="AK194" i="1"/>
  <c r="R193" i="1"/>
  <c r="W193" i="1"/>
  <c r="AH194" i="1"/>
  <c r="AL194" i="1"/>
  <c r="T193" i="1"/>
  <c r="U193" i="1" s="1"/>
  <c r="AV194" i="1"/>
  <c r="AU194" i="1"/>
  <c r="AG194" i="1"/>
  <c r="V193" i="1"/>
  <c r="AG193" i="1"/>
  <c r="AU193" i="1"/>
  <c r="AI193" i="1"/>
  <c r="AJ193" i="1"/>
  <c r="AK193" i="1"/>
  <c r="AL193" i="1"/>
  <c r="R192" i="1"/>
  <c r="W192" i="1"/>
  <c r="AH193" i="1"/>
  <c r="D192" i="1"/>
  <c r="T192" i="1"/>
  <c r="U192" i="1" s="1"/>
  <c r="S192" i="1"/>
  <c r="V192" i="1"/>
  <c r="AF192" i="1"/>
  <c r="AI192" i="1"/>
  <c r="AJ192" i="1"/>
  <c r="AK192" i="1"/>
  <c r="R191" i="1"/>
  <c r="D191" i="1"/>
  <c r="AU192" i="1"/>
  <c r="AH192" i="1"/>
  <c r="AL192" i="1"/>
  <c r="T191" i="1"/>
  <c r="U191" i="1" s="1"/>
  <c r="AG192" i="1"/>
  <c r="V191" i="1"/>
  <c r="S191" i="1"/>
  <c r="W191" i="1"/>
  <c r="AH156" i="1"/>
  <c r="AI156" i="1"/>
  <c r="AJ156" i="1"/>
  <c r="AK156" i="1"/>
  <c r="I157" i="1"/>
  <c r="J157" i="1"/>
  <c r="K157" i="1"/>
  <c r="L157" i="1"/>
  <c r="M157" i="1"/>
  <c r="N157" i="1"/>
  <c r="A157" i="1"/>
  <c r="B157" i="1"/>
  <c r="C157" i="1"/>
  <c r="R156" i="1"/>
  <c r="R157" i="1" s="1"/>
  <c r="AU164" i="1"/>
  <c r="V186" i="1"/>
  <c r="V183" i="1"/>
  <c r="AU186" i="1"/>
  <c r="AU185" i="1"/>
  <c r="AU161" i="1"/>
  <c r="V188" i="1"/>
  <c r="V184" i="1"/>
  <c r="V180" i="1"/>
  <c r="V173" i="1"/>
  <c r="V160" i="1"/>
  <c r="V168" i="1"/>
  <c r="V165" i="1"/>
  <c r="V162" i="1"/>
  <c r="V156" i="1"/>
  <c r="AU189" i="1"/>
  <c r="V182" i="1"/>
  <c r="V178" i="1"/>
  <c r="V175" i="1"/>
  <c r="V167" i="1"/>
  <c r="V164" i="1"/>
  <c r="AU178" i="1"/>
  <c r="AU177" i="1"/>
  <c r="V189" i="1"/>
  <c r="V185" i="1"/>
  <c r="V181" i="1"/>
  <c r="V177" i="1"/>
  <c r="V174" i="1"/>
  <c r="V171" i="1"/>
  <c r="V170" i="1"/>
  <c r="V169" i="1"/>
  <c r="V166" i="1"/>
  <c r="AU182" i="1"/>
  <c r="AU181" i="1"/>
  <c r="AU170" i="1"/>
  <c r="AU169" i="1"/>
  <c r="V187" i="1"/>
  <c r="V179" i="1"/>
  <c r="V172" i="1"/>
  <c r="V163" i="1"/>
  <c r="V158" i="1"/>
  <c r="D156" i="1"/>
  <c r="S156" i="1"/>
  <c r="T156" i="1"/>
  <c r="U156" i="1" s="1"/>
  <c r="AU173" i="1"/>
  <c r="AU165" i="1"/>
  <c r="AL156" i="1"/>
  <c r="AV179" i="1"/>
  <c r="AV186" i="1"/>
  <c r="AV185" i="1"/>
  <c r="AG191" i="1"/>
  <c r="AI191" i="1"/>
  <c r="AJ191" i="1"/>
  <c r="AK191" i="1"/>
  <c r="AL191" i="1"/>
  <c r="R190" i="1"/>
  <c r="R189" i="1"/>
  <c r="AH191" i="1"/>
  <c r="W190" i="1"/>
  <c r="V190" i="1"/>
  <c r="AH190" i="1"/>
  <c r="AI190" i="1"/>
  <c r="AJ190" i="1"/>
  <c r="AK190" i="1"/>
  <c r="R188" i="1"/>
  <c r="AU190" i="1"/>
  <c r="AU191" i="1"/>
  <c r="S189" i="1"/>
  <c r="T189" i="1"/>
  <c r="U189" i="1" s="1"/>
  <c r="AV190" i="1"/>
  <c r="D189" i="1"/>
  <c r="AL190" i="1"/>
  <c r="W189" i="1"/>
  <c r="AG189" i="1"/>
  <c r="AH189" i="1"/>
  <c r="AI189" i="1"/>
  <c r="AJ189" i="1"/>
  <c r="AF189" i="1"/>
  <c r="S188" i="1"/>
  <c r="T188" i="1"/>
  <c r="U188" i="1" s="1"/>
  <c r="AL189" i="1"/>
  <c r="D188" i="1"/>
  <c r="W188" i="1"/>
  <c r="AI188" i="1"/>
  <c r="R187" i="1"/>
  <c r="AF188" i="1"/>
  <c r="S187" i="1"/>
  <c r="AH188" i="1"/>
  <c r="AL188" i="1"/>
  <c r="AG188" i="1"/>
  <c r="AJ188" i="1"/>
  <c r="W187" i="1"/>
  <c r="AK188" i="1"/>
  <c r="D187" i="1"/>
  <c r="AH187" i="1"/>
  <c r="AI187" i="1"/>
  <c r="AJ187" i="1"/>
  <c r="AK187" i="1"/>
  <c r="AL187" i="1"/>
  <c r="R186" i="1"/>
  <c r="AM187" i="1" s="1"/>
  <c r="AF187" i="1"/>
  <c r="S186" i="1"/>
  <c r="T186" i="1"/>
  <c r="U186" i="1" s="1"/>
  <c r="W186" i="1"/>
  <c r="D186" i="1"/>
  <c r="R185" i="1"/>
  <c r="R184" i="1"/>
  <c r="AJ186" i="1"/>
  <c r="AK186" i="1"/>
  <c r="AI186" i="1"/>
  <c r="AL186" i="1"/>
  <c r="AH186" i="1"/>
  <c r="AG186" i="1"/>
  <c r="AF186" i="1"/>
  <c r="W185" i="1"/>
  <c r="AG185" i="1"/>
  <c r="W184" i="1"/>
  <c r="AI185" i="1"/>
  <c r="AJ185" i="1"/>
  <c r="R183" i="1"/>
  <c r="T184" i="1"/>
  <c r="U184" i="1" s="1"/>
  <c r="S184" i="1"/>
  <c r="AH185" i="1"/>
  <c r="AL185" i="1"/>
  <c r="D184" i="1"/>
  <c r="AG184" i="1"/>
  <c r="AI184" i="1"/>
  <c r="AJ184" i="1"/>
  <c r="AK184" i="1"/>
  <c r="AL184" i="1"/>
  <c r="S183" i="1"/>
  <c r="T183" i="1"/>
  <c r="U183" i="1" s="1"/>
  <c r="W183" i="1"/>
  <c r="D183" i="1"/>
  <c r="AF184" i="1"/>
  <c r="AH184" i="1"/>
  <c r="R182" i="1"/>
  <c r="R181" i="1"/>
  <c r="AG183" i="1"/>
  <c r="AI183" i="1"/>
  <c r="AJ183" i="1"/>
  <c r="S182" i="1"/>
  <c r="W182" i="1"/>
  <c r="AH183" i="1"/>
  <c r="AL183" i="1"/>
  <c r="R180" i="1"/>
  <c r="AG182" i="1"/>
  <c r="W181" i="1"/>
  <c r="AI182" i="1"/>
  <c r="AJ182" i="1"/>
  <c r="AK182" i="1"/>
  <c r="S181" i="1"/>
  <c r="T181" i="1"/>
  <c r="U181" i="1" s="1"/>
  <c r="D181" i="1"/>
  <c r="AL182" i="1"/>
  <c r="AH182" i="1"/>
  <c r="AG181" i="1"/>
  <c r="AJ181" i="1"/>
  <c r="AK181" i="1"/>
  <c r="AL181" i="1"/>
  <c r="S180" i="1"/>
  <c r="T180" i="1"/>
  <c r="U180" i="1" s="1"/>
  <c r="AF181" i="1"/>
  <c r="D180" i="1"/>
  <c r="AH181" i="1"/>
  <c r="W180" i="1"/>
  <c r="AI181" i="1"/>
  <c r="R179" i="1"/>
  <c r="AM180" i="1" s="1"/>
  <c r="R178" i="1"/>
  <c r="AG180" i="1"/>
  <c r="AI180" i="1"/>
  <c r="AJ180" i="1"/>
  <c r="AK180" i="1"/>
  <c r="S179" i="1"/>
  <c r="T179" i="1"/>
  <c r="U179" i="1" s="1"/>
  <c r="AF180" i="1"/>
  <c r="W179" i="1"/>
  <c r="AH180" i="1"/>
  <c r="AL180" i="1"/>
  <c r="AG179" i="1"/>
  <c r="AI179" i="1"/>
  <c r="AJ179" i="1"/>
  <c r="AK179" i="1"/>
  <c r="S178" i="1"/>
  <c r="T178" i="1"/>
  <c r="U178" i="1" s="1"/>
  <c r="AF179" i="1"/>
  <c r="D178" i="1"/>
  <c r="AH179" i="1"/>
  <c r="W178" i="1"/>
  <c r="AL179" i="1"/>
  <c r="R177" i="1"/>
  <c r="AI178" i="1"/>
  <c r="AJ178" i="1"/>
  <c r="AK178" i="1"/>
  <c r="T177" i="1"/>
  <c r="U177" i="1" s="1"/>
  <c r="S177" i="1"/>
  <c r="AH178" i="1"/>
  <c r="W177" i="1"/>
  <c r="AL178" i="1"/>
  <c r="AG178" i="1"/>
  <c r="AG177" i="1"/>
  <c r="AI177" i="1"/>
  <c r="AJ177" i="1"/>
  <c r="AK177" i="1"/>
  <c r="R176" i="1"/>
  <c r="S176" i="1"/>
  <c r="T176" i="1"/>
  <c r="U176" i="1" s="1"/>
  <c r="D176" i="1"/>
  <c r="W176" i="1"/>
  <c r="AH177" i="1"/>
  <c r="AG176" i="1"/>
  <c r="AI176" i="1"/>
  <c r="AJ176" i="1"/>
  <c r="R175" i="1"/>
  <c r="R174" i="1"/>
  <c r="S175" i="1"/>
  <c r="T175" i="1"/>
  <c r="U175" i="1" s="1"/>
  <c r="AF176" i="1"/>
  <c r="D175" i="1"/>
  <c r="W175" i="1"/>
  <c r="AH176" i="1"/>
  <c r="AG175" i="1"/>
  <c r="AI175" i="1"/>
  <c r="AJ175" i="1"/>
  <c r="AK175" i="1"/>
  <c r="W174" i="1"/>
  <c r="AH175" i="1"/>
  <c r="AL175" i="1"/>
  <c r="W173" i="1"/>
  <c r="AI174" i="1"/>
  <c r="AJ174" i="1"/>
  <c r="AK174" i="1"/>
  <c r="R173" i="1"/>
  <c r="S173" i="1"/>
  <c r="T173" i="1"/>
  <c r="U173" i="1" s="1"/>
  <c r="D173" i="1"/>
  <c r="AH174" i="1"/>
  <c r="AL174" i="1"/>
  <c r="AG173" i="1"/>
  <c r="W172" i="1"/>
  <c r="AI173" i="1"/>
  <c r="AJ173" i="1"/>
  <c r="AK173" i="1"/>
  <c r="R172" i="1"/>
  <c r="R171" i="1"/>
  <c r="S172" i="1"/>
  <c r="T172" i="1"/>
  <c r="U172" i="1" s="1"/>
  <c r="AF173" i="1"/>
  <c r="D172" i="1"/>
  <c r="AL173" i="1"/>
  <c r="AH173" i="1"/>
  <c r="AG172" i="1"/>
  <c r="W171" i="1"/>
  <c r="AI172" i="1"/>
  <c r="AJ172" i="1"/>
  <c r="AK172" i="1"/>
  <c r="T171" i="1"/>
  <c r="U171" i="1" s="1"/>
  <c r="D171" i="1"/>
  <c r="AF172" i="1"/>
  <c r="AL172" i="1"/>
  <c r="AH172" i="1"/>
  <c r="AG171" i="1"/>
  <c r="AI171" i="1"/>
  <c r="AJ171" i="1"/>
  <c r="AK171" i="1"/>
  <c r="R170" i="1"/>
  <c r="R169" i="1"/>
  <c r="S170" i="1"/>
  <c r="T170" i="1"/>
  <c r="U170" i="1" s="1"/>
  <c r="D170" i="1"/>
  <c r="W170" i="1"/>
  <c r="AL171" i="1"/>
  <c r="AH171" i="1"/>
  <c r="AF171" i="1"/>
  <c r="AI170" i="1"/>
  <c r="AJ170" i="1"/>
  <c r="R168" i="1"/>
  <c r="T169" i="1"/>
  <c r="U169" i="1" s="1"/>
  <c r="AH170" i="1"/>
  <c r="W169" i="1"/>
  <c r="AG170" i="1"/>
  <c r="AL170" i="1"/>
  <c r="AG169" i="1"/>
  <c r="AI169" i="1"/>
  <c r="AJ169" i="1"/>
  <c r="AK169" i="1"/>
  <c r="T168" i="1"/>
  <c r="U168" i="1" s="1"/>
  <c r="S168" i="1"/>
  <c r="D168" i="1"/>
  <c r="AH169" i="1"/>
  <c r="W168" i="1"/>
  <c r="AL169" i="1"/>
  <c r="W167" i="1"/>
  <c r="R167" i="1"/>
  <c r="S167" i="1"/>
  <c r="T167" i="1"/>
  <c r="U167" i="1" s="1"/>
  <c r="D167" i="1"/>
  <c r="AG168" i="1"/>
  <c r="AI168" i="1"/>
  <c r="AL168" i="1"/>
  <c r="AK168" i="1"/>
  <c r="AF168" i="1"/>
  <c r="AJ168" i="1"/>
  <c r="AH168" i="1"/>
  <c r="AG167" i="1"/>
  <c r="AI167" i="1"/>
  <c r="AJ167" i="1"/>
  <c r="AK167" i="1"/>
  <c r="R166" i="1"/>
  <c r="R165" i="1"/>
  <c r="D166" i="1"/>
  <c r="W166" i="1"/>
  <c r="AL167" i="1"/>
  <c r="AF167" i="1"/>
  <c r="AH167" i="1"/>
  <c r="AI166" i="1"/>
  <c r="AJ166" i="1"/>
  <c r="AK166" i="1"/>
  <c r="S165" i="1"/>
  <c r="T165" i="1"/>
  <c r="U165" i="1" s="1"/>
  <c r="D165" i="1"/>
  <c r="AH166" i="1"/>
  <c r="W165" i="1"/>
  <c r="AL166" i="1"/>
  <c r="AG165" i="1"/>
  <c r="AI165" i="1"/>
  <c r="AJ165" i="1"/>
  <c r="AK165" i="1"/>
  <c r="R164" i="1"/>
  <c r="S164" i="1"/>
  <c r="T164" i="1"/>
  <c r="U164" i="1" s="1"/>
  <c r="AF165" i="1"/>
  <c r="D164" i="1"/>
  <c r="AH165" i="1"/>
  <c r="W164" i="1"/>
  <c r="AL165" i="1"/>
  <c r="AG164" i="1"/>
  <c r="W163" i="1"/>
  <c r="AI164" i="1"/>
  <c r="AJ164" i="1"/>
  <c r="AK164" i="1"/>
  <c r="R163" i="1"/>
  <c r="T163" i="1"/>
  <c r="U163" i="1" s="1"/>
  <c r="AF164" i="1"/>
  <c r="D163" i="1"/>
  <c r="AH164" i="1"/>
  <c r="AL164" i="1"/>
  <c r="R162" i="1"/>
  <c r="R161" i="1"/>
  <c r="R160" i="1"/>
  <c r="R159" i="1"/>
  <c r="R158" i="1"/>
  <c r="R155" i="1"/>
  <c r="AM156" i="1" s="1"/>
  <c r="R154" i="1"/>
  <c r="R153" i="1"/>
  <c r="R152" i="1"/>
  <c r="R151" i="1"/>
  <c r="R150" i="1"/>
  <c r="R149" i="1"/>
  <c r="R148" i="1"/>
  <c r="AM148" i="1" s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AM127" i="1" s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AM108" i="1" s="1"/>
  <c r="R107" i="1"/>
  <c r="R106" i="1"/>
  <c r="R105" i="1"/>
  <c r="R104" i="1"/>
  <c r="AM104" i="1" s="1"/>
  <c r="R103" i="1"/>
  <c r="R102" i="1"/>
  <c r="R101" i="1"/>
  <c r="R100" i="1"/>
  <c r="AM100" i="1" s="1"/>
  <c r="R99" i="1"/>
  <c r="R98" i="1"/>
  <c r="R97" i="1"/>
  <c r="R96" i="1"/>
  <c r="AM96" i="1" s="1"/>
  <c r="R95" i="1"/>
  <c r="R94" i="1"/>
  <c r="R93" i="1"/>
  <c r="R92" i="1"/>
  <c r="AM93" i="1" s="1"/>
  <c r="R91" i="1"/>
  <c r="R90" i="1"/>
  <c r="R89" i="1"/>
  <c r="R88" i="1"/>
  <c r="R87" i="1"/>
  <c r="R86" i="1"/>
  <c r="R85" i="1"/>
  <c r="R84" i="1"/>
  <c r="R83" i="1"/>
  <c r="R82" i="1"/>
  <c r="R81" i="1"/>
  <c r="R80" i="1"/>
  <c r="AM80" i="1" s="1"/>
  <c r="R79" i="1"/>
  <c r="R78" i="1"/>
  <c r="R77" i="1"/>
  <c r="R76" i="1"/>
  <c r="AM77" i="1" s="1"/>
  <c r="R75" i="1"/>
  <c r="R74" i="1"/>
  <c r="R73" i="1"/>
  <c r="R72" i="1"/>
  <c r="AM72" i="1" s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AM56" i="1" s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AM13" i="1" s="1"/>
  <c r="R11" i="1"/>
  <c r="R10" i="1"/>
  <c r="R9" i="1"/>
  <c r="R8" i="1"/>
  <c r="R7" i="1"/>
  <c r="R6" i="1"/>
  <c r="R5" i="1"/>
  <c r="R4" i="1"/>
  <c r="R3" i="1"/>
  <c r="R2" i="1"/>
  <c r="AK163" i="1"/>
  <c r="AJ163" i="1"/>
  <c r="AI163" i="1"/>
  <c r="W162" i="1"/>
  <c r="W68" i="1"/>
  <c r="W67" i="1"/>
  <c r="W66" i="1"/>
  <c r="W64" i="1"/>
  <c r="W63" i="1"/>
  <c r="W62" i="1"/>
  <c r="W61" i="1"/>
  <c r="W60" i="1"/>
  <c r="W59" i="1"/>
  <c r="W58" i="1"/>
  <c r="W56" i="1"/>
  <c r="W55" i="1"/>
  <c r="W54" i="1"/>
  <c r="W52" i="1"/>
  <c r="W51" i="1"/>
  <c r="W50" i="1"/>
  <c r="W48" i="1"/>
  <c r="W47" i="1"/>
  <c r="W46" i="1"/>
  <c r="V45" i="1"/>
  <c r="W44" i="1"/>
  <c r="W43" i="1"/>
  <c r="W42" i="1"/>
  <c r="W41" i="1"/>
  <c r="W40" i="1"/>
  <c r="W39" i="1"/>
  <c r="W38" i="1"/>
  <c r="V37" i="1"/>
  <c r="W37" i="1"/>
  <c r="W36" i="1"/>
  <c r="W35" i="1"/>
  <c r="W34" i="1"/>
  <c r="W32" i="1"/>
  <c r="W31" i="1"/>
  <c r="W30" i="1"/>
  <c r="V29" i="1"/>
  <c r="W28" i="1"/>
  <c r="W27" i="1"/>
  <c r="W26" i="1"/>
  <c r="W25" i="1"/>
  <c r="W24" i="1"/>
  <c r="W23" i="1"/>
  <c r="W22" i="1"/>
  <c r="W20" i="1"/>
  <c r="W19" i="1"/>
  <c r="W18" i="1"/>
  <c r="W17" i="1"/>
  <c r="W16" i="1"/>
  <c r="W15" i="1"/>
  <c r="W14" i="1"/>
  <c r="W12" i="1"/>
  <c r="W11" i="1"/>
  <c r="W10" i="1"/>
  <c r="W9" i="1"/>
  <c r="W8" i="1"/>
  <c r="W7" i="1"/>
  <c r="W6" i="1"/>
  <c r="W4" i="1"/>
  <c r="W3" i="1"/>
  <c r="W2" i="1"/>
  <c r="AG156" i="1"/>
  <c r="AF156" i="1"/>
  <c r="T162" i="1"/>
  <c r="U162" i="1" s="1"/>
  <c r="S162" i="1"/>
  <c r="S160" i="1"/>
  <c r="T160" i="1"/>
  <c r="U160" i="1" s="1"/>
  <c r="S158" i="1"/>
  <c r="S159" i="1"/>
  <c r="T159" i="1"/>
  <c r="U159" i="1" s="1"/>
  <c r="D16" i="1"/>
  <c r="D24" i="1"/>
  <c r="D64" i="1"/>
  <c r="D80" i="1"/>
  <c r="D2" i="1"/>
  <c r="D10" i="1"/>
  <c r="D26" i="1"/>
  <c r="D34" i="1"/>
  <c r="D42" i="1"/>
  <c r="D66" i="1"/>
  <c r="D74" i="1"/>
  <c r="D90" i="1"/>
  <c r="D98" i="1"/>
  <c r="D106" i="1"/>
  <c r="D7" i="1"/>
  <c r="D79" i="1"/>
  <c r="D87" i="1"/>
  <c r="D95" i="1"/>
  <c r="D103" i="1"/>
  <c r="D111" i="1"/>
  <c r="D119" i="1"/>
  <c r="D127" i="1"/>
  <c r="D135" i="1"/>
  <c r="D143" i="1"/>
  <c r="D151" i="1"/>
  <c r="D161" i="1"/>
  <c r="D96" i="1"/>
  <c r="D136" i="1"/>
  <c r="D152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60" i="1"/>
  <c r="D15" i="1"/>
  <c r="D23" i="1"/>
  <c r="D31" i="1"/>
  <c r="D39" i="1"/>
  <c r="D47" i="1"/>
  <c r="D55" i="1"/>
  <c r="D63" i="1"/>
  <c r="D71" i="1"/>
  <c r="V53" i="1"/>
  <c r="V61" i="1"/>
  <c r="D114" i="1"/>
  <c r="D130" i="1"/>
  <c r="D138" i="1"/>
  <c r="D53" i="1"/>
  <c r="D85" i="1"/>
  <c r="D93" i="1"/>
  <c r="D149" i="1"/>
  <c r="D159" i="1"/>
  <c r="AF163" i="1"/>
  <c r="D162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V3" i="1"/>
  <c r="V11" i="1"/>
  <c r="V19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V8" i="1"/>
  <c r="V16" i="1"/>
  <c r="V24" i="1"/>
  <c r="V32" i="1"/>
  <c r="V56" i="1"/>
  <c r="V64" i="1"/>
  <c r="V5" i="1"/>
  <c r="V13" i="1"/>
  <c r="V21" i="1"/>
  <c r="V69" i="1"/>
  <c r="V40" i="1"/>
  <c r="V48" i="1"/>
  <c r="W76" i="1"/>
  <c r="W108" i="1"/>
  <c r="W132" i="1"/>
  <c r="W113" i="1"/>
  <c r="W137" i="1"/>
  <c r="V27" i="1"/>
  <c r="V35" i="1"/>
  <c r="V43" i="1"/>
  <c r="V51" i="1"/>
  <c r="V59" i="1"/>
  <c r="V67" i="1"/>
  <c r="W71" i="1"/>
  <c r="W79" i="1"/>
  <c r="W87" i="1"/>
  <c r="W95" i="1"/>
  <c r="W103" i="1"/>
  <c r="W111" i="1"/>
  <c r="W119" i="1"/>
  <c r="W127" i="1"/>
  <c r="W135" i="1"/>
  <c r="W143" i="1"/>
  <c r="W151" i="1"/>
  <c r="W161" i="1"/>
  <c r="W92" i="1"/>
  <c r="W100" i="1"/>
  <c r="W140" i="1"/>
  <c r="W145" i="1"/>
  <c r="W153" i="1"/>
  <c r="V2" i="1"/>
  <c r="V10" i="1"/>
  <c r="V26" i="1"/>
  <c r="V34" i="1"/>
  <c r="V42" i="1"/>
  <c r="V50" i="1"/>
  <c r="V58" i="1"/>
  <c r="V66" i="1"/>
  <c r="W70" i="1"/>
  <c r="W78" i="1"/>
  <c r="W86" i="1"/>
  <c r="W94" i="1"/>
  <c r="W102" i="1"/>
  <c r="W110" i="1"/>
  <c r="W118" i="1"/>
  <c r="W126" i="1"/>
  <c r="W134" i="1"/>
  <c r="W142" i="1"/>
  <c r="W150" i="1"/>
  <c r="W160" i="1"/>
  <c r="W148" i="1"/>
  <c r="W158" i="1"/>
  <c r="W105" i="1"/>
  <c r="W75" i="1"/>
  <c r="W83" i="1"/>
  <c r="W91" i="1"/>
  <c r="W99" i="1"/>
  <c r="W107" i="1"/>
  <c r="W115" i="1"/>
  <c r="W123" i="1"/>
  <c r="W131" i="1"/>
  <c r="W139" i="1"/>
  <c r="W147" i="1"/>
  <c r="W155" i="1"/>
  <c r="W124" i="1"/>
  <c r="W81" i="1"/>
  <c r="W72" i="1"/>
  <c r="W80" i="1"/>
  <c r="W88" i="1"/>
  <c r="W96" i="1"/>
  <c r="W112" i="1"/>
  <c r="W120" i="1"/>
  <c r="W128" i="1"/>
  <c r="W136" i="1"/>
  <c r="W144" i="1"/>
  <c r="W152" i="1"/>
  <c r="W84" i="1"/>
  <c r="W73" i="1"/>
  <c r="W89" i="1"/>
  <c r="W121" i="1"/>
  <c r="W77" i="1"/>
  <c r="W85" i="1"/>
  <c r="W93" i="1"/>
  <c r="W101" i="1"/>
  <c r="W109" i="1"/>
  <c r="W117" i="1"/>
  <c r="W125" i="1"/>
  <c r="W133" i="1"/>
  <c r="W141" i="1"/>
  <c r="W149" i="1"/>
  <c r="W159" i="1"/>
  <c r="W116" i="1"/>
  <c r="W97" i="1"/>
  <c r="W129" i="1"/>
  <c r="W74" i="1"/>
  <c r="W82" i="1"/>
  <c r="W90" i="1"/>
  <c r="W98" i="1"/>
  <c r="W106" i="1"/>
  <c r="W114" i="1"/>
  <c r="W122" i="1"/>
  <c r="W130" i="1"/>
  <c r="W138" i="1"/>
  <c r="W146" i="1"/>
  <c r="W154" i="1"/>
  <c r="V133" i="1"/>
  <c r="V98" i="1"/>
  <c r="V106" i="1"/>
  <c r="V114" i="1"/>
  <c r="V130" i="1"/>
  <c r="V7" i="1"/>
  <c r="V15" i="1"/>
  <c r="V23" i="1"/>
  <c r="V31" i="1"/>
  <c r="V39" i="1"/>
  <c r="V47" i="1"/>
  <c r="V55" i="1"/>
  <c r="V63" i="1"/>
  <c r="V79" i="1"/>
  <c r="V87" i="1"/>
  <c r="V95" i="1"/>
  <c r="V103" i="1"/>
  <c r="V111" i="1"/>
  <c r="V127" i="1"/>
  <c r="V143" i="1"/>
  <c r="V151" i="1"/>
  <c r="V75" i="1"/>
  <c r="V83" i="1"/>
  <c r="V91" i="1"/>
  <c r="V99" i="1"/>
  <c r="V107" i="1"/>
  <c r="V115" i="1"/>
  <c r="V123" i="1"/>
  <c r="V131" i="1"/>
  <c r="V139" i="1"/>
  <c r="V147" i="1"/>
  <c r="V155" i="1"/>
  <c r="V85" i="1"/>
  <c r="V149" i="1"/>
  <c r="V74" i="1"/>
  <c r="V90" i="1"/>
  <c r="V122" i="1"/>
  <c r="V4" i="1"/>
  <c r="V12" i="1"/>
  <c r="V20" i="1"/>
  <c r="V28" i="1"/>
  <c r="V36" i="1"/>
  <c r="V44" i="1"/>
  <c r="V52" i="1"/>
  <c r="V60" i="1"/>
  <c r="V68" i="1"/>
  <c r="V76" i="1"/>
  <c r="V84" i="1"/>
  <c r="V92" i="1"/>
  <c r="V100" i="1"/>
  <c r="V108" i="1"/>
  <c r="V116" i="1"/>
  <c r="V124" i="1"/>
  <c r="V132" i="1"/>
  <c r="V140" i="1"/>
  <c r="V148" i="1"/>
  <c r="V72" i="1"/>
  <c r="V80" i="1"/>
  <c r="V88" i="1"/>
  <c r="V128" i="1"/>
  <c r="V136" i="1"/>
  <c r="V144" i="1"/>
  <c r="V152" i="1"/>
  <c r="V117" i="1"/>
  <c r="V141" i="1"/>
  <c r="V82" i="1"/>
  <c r="V138" i="1"/>
  <c r="V154" i="1"/>
  <c r="V9" i="1"/>
  <c r="V17" i="1"/>
  <c r="V25" i="1"/>
  <c r="V33" i="1"/>
  <c r="V49" i="1"/>
  <c r="V57" i="1"/>
  <c r="V65" i="1"/>
  <c r="V73" i="1"/>
  <c r="V81" i="1"/>
  <c r="V89" i="1"/>
  <c r="V97" i="1"/>
  <c r="V105" i="1"/>
  <c r="V113" i="1"/>
  <c r="V121" i="1"/>
  <c r="V129" i="1"/>
  <c r="V137" i="1"/>
  <c r="V145" i="1"/>
  <c r="V153" i="1"/>
  <c r="V96" i="1"/>
  <c r="V112" i="1"/>
  <c r="V120" i="1"/>
  <c r="V77" i="1"/>
  <c r="V93" i="1"/>
  <c r="V101" i="1"/>
  <c r="V109" i="1"/>
  <c r="V125" i="1"/>
  <c r="V146" i="1"/>
  <c r="V6" i="1"/>
  <c r="V14" i="1"/>
  <c r="V30" i="1"/>
  <c r="V38" i="1"/>
  <c r="V46" i="1"/>
  <c r="V54" i="1"/>
  <c r="V62" i="1"/>
  <c r="V70" i="1"/>
  <c r="V78" i="1"/>
  <c r="V86" i="1"/>
  <c r="V94" i="1"/>
  <c r="V102" i="1"/>
  <c r="V110" i="1"/>
  <c r="V118" i="1"/>
  <c r="V126" i="1"/>
  <c r="V134" i="1"/>
  <c r="V142" i="1"/>
  <c r="V150" i="1"/>
  <c r="AH163" i="1"/>
  <c r="AL163" i="1"/>
  <c r="AG163" i="1"/>
  <c r="AK162" i="1"/>
  <c r="AI162" i="1"/>
  <c r="AJ162" i="1"/>
  <c r="AG162" i="1"/>
  <c r="AH162" i="1"/>
  <c r="AG161" i="1"/>
  <c r="AH161" i="1"/>
  <c r="AI161" i="1"/>
  <c r="AJ161" i="1"/>
  <c r="AK161" i="1"/>
  <c r="AL161" i="1"/>
  <c r="AF160" i="1"/>
  <c r="AK160" i="1"/>
  <c r="AJ160" i="1"/>
  <c r="AG160" i="1"/>
  <c r="AH159" i="1"/>
  <c r="AH160" i="1"/>
  <c r="AI160" i="1"/>
  <c r="AI159" i="1"/>
  <c r="AK159" i="1"/>
  <c r="AF159" i="1"/>
  <c r="AG159" i="1"/>
  <c r="AJ159" i="1"/>
  <c r="AF158" i="1"/>
  <c r="AG158" i="1"/>
  <c r="AI158" i="1"/>
  <c r="AJ158" i="1"/>
  <c r="AK158" i="1"/>
  <c r="AL158" i="1"/>
  <c r="AH158" i="1"/>
  <c r="T155" i="1"/>
  <c r="U155" i="1" s="1"/>
  <c r="S155" i="1"/>
  <c r="AF155" i="1"/>
  <c r="AG155" i="1"/>
  <c r="AH155" i="1"/>
  <c r="AI155" i="1"/>
  <c r="AJ155" i="1"/>
  <c r="AK155" i="1"/>
  <c r="AL155" i="1"/>
  <c r="S154" i="1"/>
  <c r="AG154" i="1"/>
  <c r="AI154" i="1"/>
  <c r="AJ154" i="1"/>
  <c r="AK154" i="1"/>
  <c r="T153" i="1"/>
  <c r="U153" i="1" s="1"/>
  <c r="AF154" i="1"/>
  <c r="S153" i="1"/>
  <c r="AL154" i="1"/>
  <c r="AH154" i="1"/>
  <c r="AF153" i="1"/>
  <c r="AG153" i="1"/>
  <c r="AH153" i="1"/>
  <c r="AI153" i="1"/>
  <c r="AJ153" i="1"/>
  <c r="AK153" i="1"/>
  <c r="T152" i="1"/>
  <c r="U152" i="1" s="1"/>
  <c r="AV153" i="1"/>
  <c r="AL153" i="1"/>
  <c r="AI152" i="1"/>
  <c r="AK152" i="1"/>
  <c r="T151" i="1"/>
  <c r="U151" i="1" s="1"/>
  <c r="AL152" i="1"/>
  <c r="AH152" i="1"/>
  <c r="AJ152" i="1"/>
  <c r="S151" i="1"/>
  <c r="AG152" i="1"/>
  <c r="AF151" i="1"/>
  <c r="AG151" i="1"/>
  <c r="AI151" i="1"/>
  <c r="AJ151" i="1"/>
  <c r="AL151" i="1"/>
  <c r="T150" i="1"/>
  <c r="U150" i="1" s="1"/>
  <c r="S150" i="1"/>
  <c r="AK151" i="1"/>
  <c r="AH151" i="1"/>
  <c r="AF150" i="1"/>
  <c r="AI150" i="1"/>
  <c r="AJ150" i="1"/>
  <c r="AK150" i="1"/>
  <c r="AL150" i="1"/>
  <c r="AH150" i="1"/>
  <c r="AF149" i="1"/>
  <c r="AG149" i="1"/>
  <c r="AH149" i="1"/>
  <c r="AI149" i="1"/>
  <c r="AJ149" i="1"/>
  <c r="AK149" i="1"/>
  <c r="AL149" i="1"/>
  <c r="S148" i="1"/>
  <c r="AU149" i="1"/>
  <c r="T148" i="1"/>
  <c r="U148" i="1" s="1"/>
  <c r="AF148" i="1"/>
  <c r="AH148" i="1"/>
  <c r="AI148" i="1"/>
  <c r="AJ148" i="1"/>
  <c r="AV148" i="1"/>
  <c r="AK148" i="1"/>
  <c r="S147" i="1"/>
  <c r="AL148" i="1"/>
  <c r="AG148" i="1"/>
  <c r="T147" i="1"/>
  <c r="U147" i="1" s="1"/>
  <c r="AF147" i="1"/>
  <c r="AG147" i="1"/>
  <c r="AH147" i="1"/>
  <c r="AJ147" i="1"/>
  <c r="AK147" i="1"/>
  <c r="S146" i="1"/>
  <c r="AU148" i="1"/>
  <c r="AI147" i="1"/>
  <c r="AL147" i="1"/>
  <c r="T146" i="1"/>
  <c r="U146" i="1" s="1"/>
  <c r="AF146" i="1"/>
  <c r="AH146" i="1"/>
  <c r="AI146" i="1"/>
  <c r="AJ146" i="1"/>
  <c r="AK146" i="1"/>
  <c r="S145" i="1"/>
  <c r="AG146" i="1"/>
  <c r="AL146" i="1"/>
  <c r="T145" i="1"/>
  <c r="U145" i="1" s="1"/>
  <c r="AH145" i="1"/>
  <c r="AI145" i="1"/>
  <c r="AJ145" i="1"/>
  <c r="AK145" i="1"/>
  <c r="AV145" i="1"/>
  <c r="AL145" i="1"/>
  <c r="T144" i="1"/>
  <c r="U144" i="1" s="1"/>
  <c r="AG145" i="1"/>
  <c r="S144" i="1"/>
  <c r="AF145" i="1"/>
  <c r="AH144" i="1"/>
  <c r="AI144" i="1"/>
  <c r="AJ144" i="1"/>
  <c r="AK144" i="1"/>
  <c r="AL144" i="1"/>
  <c r="T143" i="1"/>
  <c r="U143" i="1" s="1"/>
  <c r="AG144" i="1"/>
  <c r="AV144" i="1"/>
  <c r="S143" i="1"/>
  <c r="AF144" i="1"/>
  <c r="AU144" i="1"/>
  <c r="AF143" i="1"/>
  <c r="AI143" i="1"/>
  <c r="AJ143" i="1"/>
  <c r="AK143" i="1"/>
  <c r="T142" i="1"/>
  <c r="U142" i="1" s="1"/>
  <c r="AG143" i="1"/>
  <c r="AH143" i="1"/>
  <c r="AL143" i="1"/>
  <c r="S142" i="1"/>
  <c r="AI142" i="1"/>
  <c r="AL142" i="1"/>
  <c r="AH142" i="1"/>
  <c r="AG142" i="1"/>
  <c r="AF142" i="1"/>
  <c r="AK142" i="1"/>
  <c r="AJ142" i="1"/>
  <c r="T141" i="1"/>
  <c r="U141" i="1" s="1"/>
  <c r="AG141" i="1"/>
  <c r="AI141" i="1"/>
  <c r="AJ141" i="1"/>
  <c r="AK141" i="1"/>
  <c r="AL141" i="1"/>
  <c r="S140" i="1"/>
  <c r="AU141" i="1"/>
  <c r="AF141" i="1"/>
  <c r="AH141" i="1"/>
  <c r="T140" i="1"/>
  <c r="U140" i="1" s="1"/>
  <c r="AH140" i="1"/>
  <c r="AI140" i="1"/>
  <c r="AJ140" i="1"/>
  <c r="AK140" i="1"/>
  <c r="AL140" i="1"/>
  <c r="AV141" i="1"/>
  <c r="AV140" i="1"/>
  <c r="T139" i="1"/>
  <c r="U139" i="1" s="1"/>
  <c r="AG140" i="1"/>
  <c r="S139" i="1"/>
  <c r="AF140" i="1"/>
  <c r="AG139" i="1"/>
  <c r="AH139" i="1"/>
  <c r="AI139" i="1"/>
  <c r="AJ139" i="1"/>
  <c r="AK139" i="1"/>
  <c r="S138" i="1"/>
  <c r="AF139" i="1"/>
  <c r="AL139" i="1"/>
  <c r="T138" i="1"/>
  <c r="U138" i="1" s="1"/>
  <c r="AU139" i="1"/>
  <c r="AF138" i="1"/>
  <c r="AH138" i="1"/>
  <c r="AI138" i="1"/>
  <c r="AK138" i="1"/>
  <c r="T137" i="1"/>
  <c r="U137" i="1" s="1"/>
  <c r="S137" i="1"/>
  <c r="AL138" i="1"/>
  <c r="AJ138" i="1"/>
  <c r="AG137" i="1"/>
  <c r="AI137" i="1"/>
  <c r="AJ137" i="1"/>
  <c r="AK137" i="1"/>
  <c r="AV137" i="1"/>
  <c r="AH137" i="1"/>
  <c r="AL137" i="1"/>
  <c r="AU137" i="1"/>
  <c r="S136" i="1"/>
  <c r="T136" i="1"/>
  <c r="U136" i="1" s="1"/>
  <c r="AG136" i="1"/>
  <c r="AH136" i="1"/>
  <c r="AI136" i="1"/>
  <c r="AJ136" i="1"/>
  <c r="AK136" i="1"/>
  <c r="AU136" i="1"/>
  <c r="T135" i="1"/>
  <c r="U135" i="1" s="1"/>
  <c r="S135" i="1"/>
  <c r="AH135" i="1"/>
  <c r="AI135" i="1"/>
  <c r="AJ135" i="1"/>
  <c r="AK135" i="1"/>
  <c r="S134" i="1"/>
  <c r="AF135" i="1"/>
  <c r="T134" i="1"/>
  <c r="U134" i="1" s="1"/>
  <c r="AG135" i="1"/>
  <c r="AH134" i="1"/>
  <c r="AI134" i="1"/>
  <c r="AJ134" i="1"/>
  <c r="AK134" i="1"/>
  <c r="AV134" i="1"/>
  <c r="AL134" i="1"/>
  <c r="S133" i="1"/>
  <c r="AF134" i="1"/>
  <c r="T133" i="1"/>
  <c r="U133" i="1" s="1"/>
  <c r="AK133" i="1"/>
  <c r="AI133" i="1"/>
  <c r="AG133" i="1"/>
  <c r="AF133" i="1"/>
  <c r="T132" i="1"/>
  <c r="U132" i="1" s="1"/>
  <c r="AJ133" i="1"/>
  <c r="AL133" i="1"/>
  <c r="AH133" i="1"/>
  <c r="S132" i="1"/>
  <c r="AF132" i="1"/>
  <c r="AG132" i="1"/>
  <c r="AI132" i="1"/>
  <c r="AJ132" i="1"/>
  <c r="AK132" i="1"/>
  <c r="AU133" i="1"/>
  <c r="AH132" i="1"/>
  <c r="AL132" i="1"/>
  <c r="S131" i="1"/>
  <c r="T131" i="1"/>
  <c r="U131" i="1" s="1"/>
  <c r="AF131" i="1"/>
  <c r="AG131" i="1"/>
  <c r="AH131" i="1"/>
  <c r="AI131" i="1"/>
  <c r="AJ131" i="1"/>
  <c r="AK131" i="1"/>
  <c r="AL131" i="1"/>
  <c r="AV131" i="1"/>
  <c r="T130" i="1"/>
  <c r="U130" i="1" s="1"/>
  <c r="S130" i="1"/>
  <c r="AF130" i="1"/>
  <c r="AG130" i="1"/>
  <c r="AI130" i="1"/>
  <c r="AJ130" i="1"/>
  <c r="AK130" i="1"/>
  <c r="AL130" i="1"/>
  <c r="AH130" i="1"/>
  <c r="S129" i="1"/>
  <c r="T129" i="1"/>
  <c r="U129" i="1" s="1"/>
  <c r="AG129" i="1"/>
  <c r="AH129" i="1"/>
  <c r="AI129" i="1"/>
  <c r="AJ129" i="1"/>
  <c r="AK129" i="1"/>
  <c r="AL129" i="1"/>
  <c r="AV129" i="1"/>
  <c r="S128" i="1"/>
  <c r="T128" i="1"/>
  <c r="U128" i="1" s="1"/>
  <c r="AF128" i="1"/>
  <c r="AG128" i="1"/>
  <c r="AI128" i="1"/>
  <c r="AJ128" i="1"/>
  <c r="AK128" i="1"/>
  <c r="AL128" i="1"/>
  <c r="AH128" i="1"/>
  <c r="S127" i="1"/>
  <c r="T127" i="1"/>
  <c r="U127" i="1" s="1"/>
  <c r="AH127" i="1"/>
  <c r="AI127" i="1"/>
  <c r="AJ127" i="1"/>
  <c r="AK127" i="1"/>
  <c r="AL127" i="1"/>
  <c r="T126" i="1"/>
  <c r="U126" i="1" s="1"/>
  <c r="AG127" i="1"/>
  <c r="S126" i="1"/>
  <c r="AF127" i="1"/>
  <c r="AF126" i="1"/>
  <c r="AH126" i="1"/>
  <c r="AI126" i="1"/>
  <c r="AJ126" i="1"/>
  <c r="AK126" i="1"/>
  <c r="AV127" i="1"/>
  <c r="AL126" i="1"/>
  <c r="T125" i="1"/>
  <c r="U125" i="1" s="1"/>
  <c r="AG126" i="1"/>
  <c r="AF125" i="1"/>
  <c r="AJ125" i="1"/>
  <c r="AK125" i="1"/>
  <c r="AL125" i="1"/>
  <c r="T124" i="1"/>
  <c r="U124" i="1" s="1"/>
  <c r="AH125" i="1"/>
  <c r="S124" i="1"/>
  <c r="AI125" i="1"/>
  <c r="AF124" i="1"/>
  <c r="AG124" i="1"/>
  <c r="AH124" i="1"/>
  <c r="AI124" i="1"/>
  <c r="AJ124" i="1"/>
  <c r="AK124" i="1"/>
  <c r="AL124" i="1"/>
  <c r="AV125" i="1"/>
  <c r="T123" i="1"/>
  <c r="U123" i="1" s="1"/>
  <c r="S123" i="1"/>
  <c r="AF123" i="1"/>
  <c r="AG123" i="1"/>
  <c r="AH123" i="1"/>
  <c r="AI123" i="1"/>
  <c r="AK123" i="1"/>
  <c r="AL123" i="1"/>
  <c r="AU124" i="1"/>
  <c r="T122" i="1"/>
  <c r="U122" i="1" s="1"/>
  <c r="S122" i="1"/>
  <c r="AJ123" i="1"/>
  <c r="AG122" i="1"/>
  <c r="AH122" i="1"/>
  <c r="AK122" i="1"/>
  <c r="S121" i="1"/>
  <c r="AF122" i="1"/>
  <c r="AI122" i="1"/>
  <c r="AL122" i="1"/>
  <c r="AJ122" i="1"/>
  <c r="T121" i="1"/>
  <c r="U121" i="1" s="1"/>
  <c r="AH121" i="1"/>
  <c r="AI121" i="1"/>
  <c r="AJ121" i="1"/>
  <c r="AK121" i="1"/>
  <c r="AG121" i="1"/>
  <c r="AL121" i="1"/>
  <c r="AF120" i="1"/>
  <c r="AG120" i="1"/>
  <c r="AH120" i="1"/>
  <c r="AI120" i="1"/>
  <c r="AJ120" i="1"/>
  <c r="AK120" i="1"/>
  <c r="AU121" i="1"/>
  <c r="T119" i="1"/>
  <c r="U119" i="1" s="1"/>
  <c r="S119" i="1"/>
  <c r="AI119" i="1"/>
  <c r="AJ119" i="1"/>
  <c r="AU120" i="1"/>
  <c r="AG119" i="1"/>
  <c r="T118" i="1"/>
  <c r="U118" i="1" s="1"/>
  <c r="AH119" i="1"/>
  <c r="AK119" i="1"/>
  <c r="AF119" i="1"/>
  <c r="S118" i="1"/>
  <c r="AF118" i="1"/>
  <c r="AH118" i="1"/>
  <c r="AI118" i="1"/>
  <c r="AK118" i="1"/>
  <c r="AL118" i="1"/>
  <c r="AG118" i="1"/>
  <c r="AJ118" i="1"/>
  <c r="T117" i="1"/>
  <c r="U117" i="1" s="1"/>
  <c r="AF117" i="1"/>
  <c r="AG117" i="1"/>
  <c r="AH117" i="1"/>
  <c r="AI117" i="1"/>
  <c r="AJ117" i="1"/>
  <c r="AK117" i="1"/>
  <c r="AL117" i="1"/>
  <c r="T116" i="1"/>
  <c r="U116" i="1" s="1"/>
  <c r="S116" i="1"/>
  <c r="AU117" i="1"/>
  <c r="AF116" i="1"/>
  <c r="AH116" i="1"/>
  <c r="AI116" i="1"/>
  <c r="AJ116" i="1"/>
  <c r="AK116" i="1"/>
  <c r="AV116" i="1"/>
  <c r="AU116" i="1"/>
  <c r="AL116" i="1"/>
  <c r="S115" i="1"/>
  <c r="AG116" i="1"/>
  <c r="T115" i="1"/>
  <c r="U115" i="1" s="1"/>
  <c r="AG115" i="1"/>
  <c r="AI115" i="1"/>
  <c r="AJ115" i="1"/>
  <c r="AK115" i="1"/>
  <c r="T114" i="1"/>
  <c r="U114" i="1" s="1"/>
  <c r="AF115" i="1"/>
  <c r="AL115" i="1"/>
  <c r="AH115" i="1"/>
  <c r="AF114" i="1"/>
  <c r="AH114" i="1"/>
  <c r="AI114" i="1"/>
  <c r="AJ114" i="1"/>
  <c r="AK114" i="1"/>
  <c r="AL114" i="1"/>
  <c r="S113" i="1"/>
  <c r="AG114" i="1"/>
  <c r="T113" i="1"/>
  <c r="U113" i="1" s="1"/>
  <c r="AF113" i="1"/>
  <c r="AG113" i="1"/>
  <c r="AH113" i="1"/>
  <c r="AI113" i="1"/>
  <c r="AJ113" i="1"/>
  <c r="AK113" i="1"/>
  <c r="AL113" i="1"/>
  <c r="T112" i="1"/>
  <c r="U112" i="1" s="1"/>
  <c r="AU113" i="1"/>
  <c r="AV113" i="1"/>
  <c r="AF112" i="1"/>
  <c r="AG112" i="1"/>
  <c r="AH112" i="1"/>
  <c r="AI112" i="1"/>
  <c r="AJ112" i="1"/>
  <c r="AK112" i="1"/>
  <c r="AL112" i="1"/>
  <c r="S111" i="1"/>
  <c r="T111" i="1"/>
  <c r="U111" i="1" s="1"/>
  <c r="AF111" i="1"/>
  <c r="AI111" i="1"/>
  <c r="AJ111" i="1"/>
  <c r="AK111" i="1"/>
  <c r="AV112" i="1"/>
  <c r="AU112" i="1"/>
  <c r="T110" i="1"/>
  <c r="U110" i="1" s="1"/>
  <c r="AG111" i="1"/>
  <c r="AL111" i="1"/>
  <c r="AH111" i="1"/>
  <c r="S110" i="1"/>
  <c r="AF110" i="1"/>
  <c r="AH110" i="1"/>
  <c r="AI110" i="1"/>
  <c r="AJ110" i="1"/>
  <c r="AK110" i="1"/>
  <c r="AL110" i="1"/>
  <c r="T109" i="1"/>
  <c r="U109" i="1" s="1"/>
  <c r="AF109" i="1"/>
  <c r="AH109" i="1"/>
  <c r="AI109" i="1"/>
  <c r="AJ109" i="1"/>
  <c r="AK109" i="1"/>
  <c r="T108" i="1"/>
  <c r="U108" i="1" s="1"/>
  <c r="AL109" i="1"/>
  <c r="S108" i="1"/>
  <c r="AG109" i="1"/>
  <c r="AF108" i="1"/>
  <c r="AG108" i="1"/>
  <c r="AH108" i="1"/>
  <c r="AI108" i="1"/>
  <c r="AJ108" i="1"/>
  <c r="AK108" i="1"/>
  <c r="AL108" i="1"/>
  <c r="S107" i="1"/>
  <c r="T107" i="1"/>
  <c r="U107" i="1" s="1"/>
  <c r="AG107" i="1"/>
  <c r="AI107" i="1"/>
  <c r="AK107" i="1"/>
  <c r="AJ106" i="1"/>
  <c r="T106" i="1"/>
  <c r="U106" i="1" s="1"/>
  <c r="AF106" i="1"/>
  <c r="S106" i="1"/>
  <c r="S105" i="1"/>
  <c r="AL106" i="1"/>
  <c r="AH106" i="1"/>
  <c r="AJ105" i="1"/>
  <c r="S104" i="1"/>
  <c r="AI106" i="1"/>
  <c r="AF107" i="1"/>
  <c r="AH107" i="1"/>
  <c r="AJ107" i="1"/>
  <c r="AL107" i="1"/>
  <c r="AL105" i="1"/>
  <c r="AK106" i="1"/>
  <c r="T104" i="1"/>
  <c r="U104" i="1" s="1"/>
  <c r="AK105" i="1"/>
  <c r="AF105" i="1"/>
  <c r="T105" i="1"/>
  <c r="U105" i="1" s="1"/>
  <c r="AI105" i="1"/>
  <c r="AG105" i="1"/>
  <c r="AI104" i="1"/>
  <c r="AJ104" i="1"/>
  <c r="AK104" i="1"/>
  <c r="AV104" i="1"/>
  <c r="AV105" i="1"/>
  <c r="S103" i="1"/>
  <c r="T103" i="1"/>
  <c r="U103" i="1" s="1"/>
  <c r="AF104" i="1"/>
  <c r="AL104" i="1"/>
  <c r="AG104" i="1"/>
  <c r="AI103" i="1"/>
  <c r="AJ103" i="1"/>
  <c r="AK103" i="1"/>
  <c r="AF103" i="1"/>
  <c r="S102" i="1"/>
  <c r="T102" i="1"/>
  <c r="U102" i="1" s="1"/>
  <c r="AH103" i="1"/>
  <c r="AG103" i="1"/>
  <c r="AL103" i="1"/>
  <c r="AG102" i="1"/>
  <c r="AI102" i="1"/>
  <c r="AJ102" i="1"/>
  <c r="AK102" i="1"/>
  <c r="S101" i="1"/>
  <c r="AF102" i="1"/>
  <c r="AH102" i="1"/>
  <c r="AL102" i="1"/>
  <c r="AI101" i="1"/>
  <c r="AJ101" i="1"/>
  <c r="AK101" i="1"/>
  <c r="AF101" i="1"/>
  <c r="S100" i="1"/>
  <c r="AG101" i="1"/>
  <c r="T100" i="1"/>
  <c r="U100" i="1" s="1"/>
  <c r="AL101" i="1"/>
  <c r="AH101" i="1"/>
  <c r="AG100" i="1"/>
  <c r="AI100" i="1"/>
  <c r="AJ100" i="1"/>
  <c r="AK100" i="1"/>
  <c r="AU100" i="1"/>
  <c r="AV100" i="1"/>
  <c r="AV101" i="1"/>
  <c r="AF100" i="1"/>
  <c r="S99" i="1"/>
  <c r="AH100" i="1"/>
  <c r="AL100" i="1"/>
  <c r="T99" i="1"/>
  <c r="U99" i="1" s="1"/>
  <c r="AH99" i="1"/>
  <c r="AJ99" i="1"/>
  <c r="AL99" i="1"/>
  <c r="S98" i="1"/>
  <c r="AK99" i="1"/>
  <c r="T98" i="1"/>
  <c r="U98" i="1" s="1"/>
  <c r="AI99" i="1"/>
  <c r="AF99" i="1"/>
  <c r="AG99" i="1"/>
  <c r="AG98" i="1"/>
  <c r="AH98" i="1"/>
  <c r="AI98" i="1"/>
  <c r="AJ98" i="1"/>
  <c r="AK98" i="1"/>
  <c r="AU99" i="1"/>
  <c r="AF98" i="1"/>
  <c r="S97" i="1"/>
  <c r="T97" i="1"/>
  <c r="U97" i="1" s="1"/>
  <c r="AU98" i="1"/>
  <c r="S96" i="1"/>
  <c r="AJ97" i="1"/>
  <c r="AH97" i="1"/>
  <c r="AF97" i="1"/>
  <c r="AI97" i="1"/>
  <c r="AK97" i="1"/>
  <c r="AG97" i="1"/>
  <c r="T96" i="1"/>
  <c r="U96" i="1" s="1"/>
  <c r="AH96" i="1"/>
  <c r="AL96" i="1"/>
  <c r="S95" i="1"/>
  <c r="T95" i="1"/>
  <c r="U95" i="1" s="1"/>
  <c r="AG96" i="1"/>
  <c r="AK96" i="1"/>
  <c r="AF96" i="1"/>
  <c r="AI96" i="1"/>
  <c r="AJ96" i="1"/>
  <c r="AH95" i="1"/>
  <c r="AJ95" i="1"/>
  <c r="AU96" i="1"/>
  <c r="S94" i="1"/>
  <c r="AK95" i="1"/>
  <c r="AG95" i="1"/>
  <c r="AL95" i="1"/>
  <c r="AI95" i="1"/>
  <c r="AF95" i="1"/>
  <c r="T94" i="1"/>
  <c r="U94" i="1" s="1"/>
  <c r="AH94" i="1"/>
  <c r="AI94" i="1"/>
  <c r="AJ94" i="1"/>
  <c r="AK94" i="1"/>
  <c r="AL94" i="1"/>
  <c r="AF94" i="1"/>
  <c r="S93" i="1"/>
  <c r="AG94" i="1"/>
  <c r="T93" i="1"/>
  <c r="U93" i="1" s="1"/>
  <c r="AV94" i="1"/>
  <c r="S92" i="1"/>
  <c r="AK93" i="1"/>
  <c r="AG93" i="1"/>
  <c r="AI93" i="1"/>
  <c r="AL93" i="1"/>
  <c r="AH93" i="1"/>
  <c r="AJ93" i="1"/>
  <c r="AF93" i="1"/>
  <c r="T92" i="1"/>
  <c r="U92" i="1" s="1"/>
  <c r="AH92" i="1"/>
  <c r="AK92" i="1"/>
  <c r="AG92" i="1"/>
  <c r="AF92" i="1"/>
  <c r="S91" i="1"/>
  <c r="AI92" i="1"/>
  <c r="AJ92" i="1"/>
  <c r="AL92" i="1"/>
  <c r="T91" i="1"/>
  <c r="U91" i="1" s="1"/>
  <c r="AI91" i="1"/>
  <c r="AJ91" i="1"/>
  <c r="AK91" i="1"/>
  <c r="AF91" i="1"/>
  <c r="S90" i="1"/>
  <c r="AV91" i="1"/>
  <c r="AL91" i="1"/>
  <c r="AH91" i="1"/>
  <c r="AG91" i="1"/>
  <c r="T90" i="1"/>
  <c r="U90" i="1" s="1"/>
  <c r="AG90" i="1"/>
  <c r="AI90" i="1"/>
  <c r="AJ90" i="1"/>
  <c r="AK90" i="1"/>
  <c r="AU90" i="1"/>
  <c r="AF90" i="1"/>
  <c r="S89" i="1"/>
  <c r="AL90" i="1"/>
  <c r="AH90" i="1"/>
  <c r="T89" i="1"/>
  <c r="U89" i="1" s="1"/>
  <c r="AH89" i="1"/>
  <c r="AI89" i="1"/>
  <c r="AK89" i="1"/>
  <c r="S88" i="1"/>
  <c r="AG89" i="1"/>
  <c r="AJ89" i="1"/>
  <c r="T88" i="1"/>
  <c r="U88" i="1" s="1"/>
  <c r="AF89" i="1"/>
  <c r="AL89" i="1"/>
  <c r="AG88" i="1"/>
  <c r="AI88" i="1"/>
  <c r="AJ88" i="1"/>
  <c r="AK88" i="1"/>
  <c r="AM88" i="1"/>
  <c r="AU88" i="1"/>
  <c r="AU89" i="1"/>
  <c r="AF88" i="1"/>
  <c r="S87" i="1"/>
  <c r="AL88" i="1"/>
  <c r="AH88" i="1"/>
  <c r="T87" i="1"/>
  <c r="U87" i="1" s="1"/>
  <c r="AG87" i="1"/>
  <c r="AH87" i="1"/>
  <c r="AI87" i="1"/>
  <c r="AJ87" i="1"/>
  <c r="AK87" i="1"/>
  <c r="AL87" i="1"/>
  <c r="AF87" i="1"/>
  <c r="S86" i="1"/>
  <c r="T86" i="1"/>
  <c r="U86" i="1" s="1"/>
  <c r="AG86" i="1"/>
  <c r="AH86" i="1"/>
  <c r="AI86" i="1"/>
  <c r="AJ86" i="1"/>
  <c r="AK86" i="1"/>
  <c r="AL86" i="1"/>
  <c r="AF86" i="1"/>
  <c r="S85" i="1"/>
  <c r="T85" i="1"/>
  <c r="U85" i="1" s="1"/>
  <c r="AV14" i="1"/>
  <c r="AV30" i="1"/>
  <c r="AV46" i="1"/>
  <c r="AV62" i="1"/>
  <c r="AV38" i="1"/>
  <c r="AU61" i="1"/>
  <c r="AV60" i="1"/>
  <c r="AU56" i="1"/>
  <c r="AU47" i="1"/>
  <c r="AV42" i="1"/>
  <c r="AU33" i="1"/>
  <c r="AV10" i="1"/>
  <c r="AU65" i="1"/>
  <c r="AV51" i="1"/>
  <c r="AV28" i="1"/>
  <c r="AU6" i="1"/>
  <c r="AV66" i="1"/>
  <c r="AV56" i="1"/>
  <c r="AU52" i="1"/>
  <c r="AV47" i="1"/>
  <c r="AU10" i="1"/>
  <c r="AV58" i="1"/>
  <c r="AU38" i="1"/>
  <c r="AU24" i="1"/>
  <c r="AV19" i="1"/>
  <c r="AU15" i="1"/>
  <c r="AU42" i="1"/>
  <c r="AU68" i="1"/>
  <c r="AV63" i="1"/>
  <c r="AU59" i="1"/>
  <c r="AU45" i="1"/>
  <c r="AU54" i="1"/>
  <c r="AV67" i="1"/>
  <c r="AV40" i="1"/>
  <c r="AU36" i="1"/>
  <c r="AV31" i="1"/>
  <c r="AU27" i="1"/>
  <c r="AU13" i="1"/>
  <c r="AV8" i="1"/>
  <c r="AV4" i="1"/>
  <c r="AU49" i="1"/>
  <c r="AV44" i="1"/>
  <c r="AV35" i="1"/>
  <c r="AU31" i="1"/>
  <c r="AV26" i="1"/>
  <c r="AU22" i="1"/>
  <c r="AU17" i="1"/>
  <c r="AV12" i="1"/>
  <c r="AU4" i="1"/>
  <c r="AU43" i="1"/>
  <c r="AU26" i="1"/>
  <c r="AU29" i="1"/>
  <c r="AV24" i="1"/>
  <c r="AU20" i="1"/>
  <c r="AV15" i="1"/>
  <c r="AU11" i="1"/>
  <c r="AV6" i="1"/>
  <c r="AV54" i="1"/>
  <c r="AV22" i="1"/>
  <c r="AU50" i="1"/>
  <c r="AV21" i="1"/>
  <c r="AV50" i="1"/>
  <c r="AU34" i="1"/>
  <c r="AU18" i="1"/>
  <c r="AV69" i="1"/>
  <c r="AV53" i="1"/>
  <c r="AV37" i="1"/>
  <c r="AV65" i="1"/>
  <c r="AV49" i="1"/>
  <c r="AV33" i="1"/>
  <c r="AV64" i="1"/>
  <c r="AU60" i="1"/>
  <c r="AU58" i="1"/>
  <c r="AV55" i="1"/>
  <c r="AU53" i="1"/>
  <c r="AU51" i="1"/>
  <c r="AV48" i="1"/>
  <c r="AU44" i="1"/>
  <c r="AV39" i="1"/>
  <c r="AU37" i="1"/>
  <c r="AU35" i="1"/>
  <c r="AV32" i="1"/>
  <c r="AU28" i="1"/>
  <c r="AV23" i="1"/>
  <c r="AU21" i="1"/>
  <c r="AU19" i="1"/>
  <c r="AV16" i="1"/>
  <c r="AU12" i="1"/>
  <c r="AV61" i="1"/>
  <c r="AV45" i="1"/>
  <c r="AV29" i="1"/>
  <c r="AV13" i="1"/>
  <c r="AV7" i="1"/>
  <c r="AV5" i="1"/>
  <c r="AV3" i="1"/>
  <c r="AV68" i="1"/>
  <c r="AU62" i="1"/>
  <c r="AV59" i="1"/>
  <c r="AU57" i="1"/>
  <c r="AU55" i="1"/>
  <c r="AV52" i="1"/>
  <c r="AU48" i="1"/>
  <c r="AU46" i="1"/>
  <c r="AV43" i="1"/>
  <c r="AU41" i="1"/>
  <c r="AV36" i="1"/>
  <c r="AV34" i="1"/>
  <c r="AU32" i="1"/>
  <c r="AU30" i="1"/>
  <c r="AV27" i="1"/>
  <c r="AU25" i="1"/>
  <c r="AU23" i="1"/>
  <c r="AV20" i="1"/>
  <c r="AU16" i="1"/>
  <c r="AU14" i="1"/>
  <c r="AV11" i="1"/>
  <c r="AU9" i="1"/>
  <c r="AV57" i="1"/>
  <c r="AV41" i="1"/>
  <c r="AV25" i="1"/>
  <c r="AV9" i="1"/>
  <c r="AU5" i="1"/>
  <c r="AU3" i="1"/>
  <c r="AG85" i="1"/>
  <c r="AI85" i="1"/>
  <c r="AJ85" i="1"/>
  <c r="AK85" i="1"/>
  <c r="AF85" i="1"/>
  <c r="S84" i="1"/>
  <c r="T84" i="1"/>
  <c r="U84" i="1" s="1"/>
  <c r="AL85" i="1"/>
  <c r="AH85" i="1"/>
  <c r="AG84" i="1"/>
  <c r="AI84" i="1"/>
  <c r="AJ84" i="1"/>
  <c r="AK84" i="1"/>
  <c r="AV85" i="1"/>
  <c r="AU84" i="1"/>
  <c r="AF84" i="1"/>
  <c r="S83" i="1"/>
  <c r="T83" i="1"/>
  <c r="U83" i="1" s="1"/>
  <c r="AL84" i="1"/>
  <c r="AH84" i="1"/>
  <c r="AG83" i="1"/>
  <c r="AI83" i="1"/>
  <c r="AJ83" i="1"/>
  <c r="AK83" i="1"/>
  <c r="AF83" i="1"/>
  <c r="S82" i="1"/>
  <c r="S81" i="1"/>
  <c r="S80" i="1"/>
  <c r="T81" i="1"/>
  <c r="U81" i="1" s="1"/>
  <c r="AI81" i="1"/>
  <c r="AL81" i="1"/>
  <c r="AV81" i="1"/>
  <c r="AL83" i="1"/>
  <c r="AH83" i="1"/>
  <c r="AH81" i="1"/>
  <c r="AU81" i="1"/>
  <c r="AK81" i="1"/>
  <c r="AG81" i="1"/>
  <c r="AJ81" i="1"/>
  <c r="AI82" i="1"/>
  <c r="T80" i="1"/>
  <c r="U80" i="1" s="1"/>
  <c r="AL82" i="1"/>
  <c r="AH82" i="1"/>
  <c r="AG82" i="1"/>
  <c r="AK82" i="1"/>
  <c r="AF81" i="1"/>
  <c r="AJ82" i="1"/>
  <c r="T82" i="1"/>
  <c r="U82" i="1" s="1"/>
  <c r="AF82" i="1"/>
  <c r="AJ80" i="1"/>
  <c r="S79" i="1"/>
  <c r="T79" i="1"/>
  <c r="U79" i="1" s="1"/>
  <c r="AL80" i="1"/>
  <c r="AH80" i="1"/>
  <c r="AI80" i="1"/>
  <c r="AF80" i="1"/>
  <c r="AK80" i="1"/>
  <c r="AG80" i="1"/>
  <c r="AG79" i="1"/>
  <c r="AI79" i="1"/>
  <c r="AJ79" i="1"/>
  <c r="AK79" i="1"/>
  <c r="AV80" i="1"/>
  <c r="AF79" i="1"/>
  <c r="S78" i="1"/>
  <c r="AL79" i="1"/>
  <c r="AH79" i="1"/>
  <c r="T78" i="1"/>
  <c r="U78" i="1" s="1"/>
  <c r="AJ78" i="1"/>
  <c r="AF78" i="1"/>
  <c r="S77" i="1"/>
  <c r="AI78" i="1"/>
  <c r="AK78" i="1"/>
  <c r="AH78" i="1"/>
  <c r="AL78" i="1"/>
  <c r="AG78" i="1"/>
  <c r="T77" i="1"/>
  <c r="U77" i="1" s="1"/>
  <c r="AG77" i="1"/>
  <c r="AI77" i="1"/>
  <c r="AJ77" i="1"/>
  <c r="AK77" i="1"/>
  <c r="AF77" i="1"/>
  <c r="S76" i="1"/>
  <c r="AH77" i="1"/>
  <c r="AL77" i="1"/>
  <c r="T76" i="1"/>
  <c r="U76" i="1" s="1"/>
  <c r="AK76" i="1"/>
  <c r="AI76" i="1"/>
  <c r="AH76" i="1"/>
  <c r="AG76" i="1"/>
  <c r="AJ76" i="1"/>
  <c r="AF76" i="1"/>
  <c r="S75" i="1"/>
  <c r="AL76" i="1"/>
  <c r="T75" i="1"/>
  <c r="U75" i="1" s="1"/>
  <c r="AJ75" i="1"/>
  <c r="AU75" i="1"/>
  <c r="AF75" i="1"/>
  <c r="S74" i="1"/>
  <c r="AL75" i="1"/>
  <c r="AI75" i="1"/>
  <c r="AG75" i="1"/>
  <c r="AK75" i="1"/>
  <c r="AH75" i="1"/>
  <c r="T74" i="1"/>
  <c r="U74" i="1" s="1"/>
  <c r="AG74" i="1"/>
  <c r="AJ74" i="1"/>
  <c r="S73" i="1"/>
  <c r="AH74" i="1"/>
  <c r="AI74" i="1"/>
  <c r="AF74" i="1"/>
  <c r="AL74" i="1"/>
  <c r="AK74" i="1"/>
  <c r="T73" i="1"/>
  <c r="U73" i="1" s="1"/>
  <c r="AG73" i="1"/>
  <c r="AI73" i="1"/>
  <c r="AJ73" i="1"/>
  <c r="AK73" i="1"/>
  <c r="AF73" i="1"/>
  <c r="S72" i="1"/>
  <c r="AL73" i="1"/>
  <c r="AH73" i="1"/>
  <c r="T72" i="1"/>
  <c r="U72" i="1" s="1"/>
  <c r="AG72" i="1"/>
  <c r="AI72" i="1"/>
  <c r="AJ72" i="1"/>
  <c r="AK72" i="1"/>
  <c r="AU73" i="1"/>
  <c r="AF72" i="1"/>
  <c r="S71" i="1"/>
  <c r="AH72" i="1"/>
  <c r="T71" i="1"/>
  <c r="U71" i="1" s="1"/>
  <c r="AG71" i="1"/>
  <c r="AI71" i="1"/>
  <c r="AJ71" i="1"/>
  <c r="AK71" i="1"/>
  <c r="AF71" i="1"/>
  <c r="S70" i="1"/>
  <c r="AH71" i="1"/>
  <c r="T70" i="1"/>
  <c r="U70" i="1" s="1"/>
  <c r="AG70" i="1"/>
  <c r="AH70" i="1"/>
  <c r="AI70" i="1"/>
  <c r="AJ70" i="1"/>
  <c r="AK70" i="1"/>
  <c r="AL70" i="1"/>
  <c r="AF70" i="1"/>
  <c r="S69" i="1"/>
  <c r="T69" i="1"/>
  <c r="U69" i="1" s="1"/>
  <c r="AH69" i="1"/>
  <c r="AI69" i="1"/>
  <c r="AJ69" i="1"/>
  <c r="AK69" i="1"/>
  <c r="AL69" i="1"/>
  <c r="AF69" i="1"/>
  <c r="S68" i="1"/>
  <c r="AG69" i="1"/>
  <c r="T68" i="1"/>
  <c r="U68" i="1" s="1"/>
  <c r="AG68" i="1"/>
  <c r="AH68" i="1"/>
  <c r="AI68" i="1"/>
  <c r="AJ68" i="1"/>
  <c r="AK68" i="1"/>
  <c r="AL68" i="1"/>
  <c r="AF68" i="1"/>
  <c r="S67" i="1"/>
  <c r="T67" i="1"/>
  <c r="U67" i="1" s="1"/>
  <c r="AG67" i="1"/>
  <c r="AH67" i="1"/>
  <c r="AI67" i="1"/>
  <c r="AJ67" i="1"/>
  <c r="AK67" i="1"/>
  <c r="AL67" i="1"/>
  <c r="S66" i="1"/>
  <c r="AF67" i="1"/>
  <c r="T66" i="1"/>
  <c r="U66" i="1" s="1"/>
  <c r="AG66" i="1"/>
  <c r="AH66" i="1"/>
  <c r="AI66" i="1"/>
  <c r="AJ66" i="1"/>
  <c r="AK66" i="1"/>
  <c r="AL66" i="1"/>
  <c r="AF66" i="1"/>
  <c r="S65" i="1"/>
  <c r="T65" i="1"/>
  <c r="U65" i="1" s="1"/>
  <c r="AG65" i="1"/>
  <c r="AH65" i="1"/>
  <c r="AI65" i="1"/>
  <c r="AJ65" i="1"/>
  <c r="AK65" i="1"/>
  <c r="AL65" i="1"/>
  <c r="AF65" i="1"/>
  <c r="S64" i="1"/>
  <c r="T64" i="1"/>
  <c r="U64" i="1" s="1"/>
  <c r="AG64" i="1"/>
  <c r="AH64" i="1"/>
  <c r="AI64" i="1"/>
  <c r="AJ64" i="1"/>
  <c r="AK64" i="1"/>
  <c r="AL64" i="1"/>
  <c r="AF64" i="1"/>
  <c r="S63" i="1"/>
  <c r="T63" i="1"/>
  <c r="U63" i="1" s="1"/>
  <c r="AH63" i="1"/>
  <c r="AI63" i="1"/>
  <c r="AJ63" i="1"/>
  <c r="AK63" i="1"/>
  <c r="AL63" i="1"/>
  <c r="AF63" i="1"/>
  <c r="S62" i="1"/>
  <c r="AG63" i="1"/>
  <c r="T62" i="1"/>
  <c r="U62" i="1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C219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B219" i="5"/>
  <c r="D2" i="5"/>
  <c r="AG62" i="1"/>
  <c r="AH62" i="1"/>
  <c r="AI62" i="1"/>
  <c r="AJ62" i="1"/>
  <c r="AK62" i="1"/>
  <c r="AL62" i="1"/>
  <c r="AF62" i="1"/>
  <c r="S61" i="1"/>
  <c r="T61" i="1"/>
  <c r="U61" i="1" s="1"/>
  <c r="AG61" i="1"/>
  <c r="AI61" i="1"/>
  <c r="AJ61" i="1"/>
  <c r="AK61" i="1"/>
  <c r="AL61" i="1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S40" i="1"/>
  <c r="S38" i="1"/>
  <c r="S36" i="1"/>
  <c r="S34" i="1"/>
  <c r="S32" i="1"/>
  <c r="S30" i="1"/>
  <c r="S28" i="1"/>
  <c r="S26" i="1"/>
  <c r="S24" i="1"/>
  <c r="S22" i="1"/>
  <c r="S20" i="1"/>
  <c r="S18" i="1"/>
  <c r="S16" i="1"/>
  <c r="S14" i="1"/>
  <c r="S12" i="1"/>
  <c r="S57" i="1"/>
  <c r="S10" i="1"/>
  <c r="S8" i="1"/>
  <c r="S6" i="1"/>
  <c r="S4" i="1"/>
  <c r="S59" i="1"/>
  <c r="S44" i="1"/>
  <c r="S42" i="1"/>
  <c r="S47" i="1"/>
  <c r="S39" i="1"/>
  <c r="S37" i="1"/>
  <c r="S35" i="1"/>
  <c r="S33" i="1"/>
  <c r="S31" i="1"/>
  <c r="S29" i="1"/>
  <c r="S27" i="1"/>
  <c r="S25" i="1"/>
  <c r="S23" i="1"/>
  <c r="S21" i="1"/>
  <c r="S19" i="1"/>
  <c r="S17" i="1"/>
  <c r="S15" i="1"/>
  <c r="S13" i="1"/>
  <c r="S11" i="1"/>
  <c r="S9" i="1"/>
  <c r="S7" i="1"/>
  <c r="S5" i="1"/>
  <c r="S3" i="1"/>
  <c r="S48" i="1"/>
  <c r="S49" i="1"/>
  <c r="S51" i="1"/>
  <c r="S55" i="1"/>
  <c r="S56" i="1"/>
  <c r="S43" i="1"/>
  <c r="S46" i="1"/>
  <c r="S50" i="1"/>
  <c r="S41" i="1"/>
  <c r="S53" i="1"/>
  <c r="S58" i="1"/>
  <c r="S2" i="1"/>
  <c r="AF46" i="1"/>
  <c r="S45" i="1"/>
  <c r="S52" i="1"/>
  <c r="S54" i="1"/>
  <c r="AF61" i="1"/>
  <c r="S60" i="1"/>
  <c r="AG44" i="1"/>
  <c r="AI41" i="1"/>
  <c r="AI5" i="1"/>
  <c r="AH27" i="1"/>
  <c r="AJ17" i="1"/>
  <c r="AH32" i="1"/>
  <c r="AI22" i="1"/>
  <c r="AK40" i="1"/>
  <c r="AK9" i="1"/>
  <c r="AH17" i="1"/>
  <c r="AH12" i="1"/>
  <c r="AJ34" i="1"/>
  <c r="AJ10" i="1"/>
  <c r="AK32" i="1"/>
  <c r="AF7" i="1"/>
  <c r="AH40" i="1"/>
  <c r="AK12" i="1"/>
  <c r="AM34" i="1"/>
  <c r="AF23" i="1"/>
  <c r="AG19" i="1"/>
  <c r="AG49" i="1"/>
  <c r="AL56" i="1"/>
  <c r="AH48" i="1"/>
  <c r="AH26" i="1"/>
  <c r="AK37" i="1"/>
  <c r="AK22" i="1"/>
  <c r="AK19" i="1"/>
  <c r="AL25" i="1"/>
  <c r="T20" i="1"/>
  <c r="U20" i="1" s="1"/>
  <c r="AL39" i="1"/>
  <c r="AL35" i="1"/>
  <c r="AL31" i="1"/>
  <c r="AL27" i="1"/>
  <c r="AL23" i="1"/>
  <c r="AL7" i="1"/>
  <c r="AK20" i="1"/>
  <c r="AL30" i="1"/>
  <c r="AL10" i="1"/>
  <c r="AJ32" i="1"/>
  <c r="AL53" i="1"/>
  <c r="AG55" i="1"/>
  <c r="AL8" i="1"/>
  <c r="AG36" i="1"/>
  <c r="AG29" i="1"/>
  <c r="AG9" i="1"/>
  <c r="AL50" i="1"/>
  <c r="AL51" i="1"/>
  <c r="AL55" i="1"/>
  <c r="AH59" i="1"/>
  <c r="AH55" i="1"/>
  <c r="AH51" i="1"/>
  <c r="AH46" i="1"/>
  <c r="AH43" i="1"/>
  <c r="AH39" i="1"/>
  <c r="AH35" i="1"/>
  <c r="AH31" i="1"/>
  <c r="AH23" i="1"/>
  <c r="AH19" i="1"/>
  <c r="AH15" i="1"/>
  <c r="AH10" i="1"/>
  <c r="AH7" i="1"/>
  <c r="AJ57" i="1"/>
  <c r="AJ53" i="1"/>
  <c r="AJ49" i="1"/>
  <c r="AJ45" i="1"/>
  <c r="AJ40" i="1"/>
  <c r="AJ37" i="1"/>
  <c r="AJ33" i="1"/>
  <c r="AJ29" i="1"/>
  <c r="AJ25" i="1"/>
  <c r="AJ21" i="1"/>
  <c r="AJ16" i="1"/>
  <c r="AJ13" i="1"/>
  <c r="AJ9" i="1"/>
  <c r="AJ5" i="1"/>
  <c r="AK59" i="1"/>
  <c r="AK55" i="1"/>
  <c r="AK51" i="1"/>
  <c r="AK47" i="1"/>
  <c r="AK43" i="1"/>
  <c r="AK38" i="1"/>
  <c r="AK35" i="1"/>
  <c r="AK31" i="1"/>
  <c r="AK27" i="1"/>
  <c r="AK23" i="1"/>
  <c r="AK15" i="1"/>
  <c r="AK10" i="1"/>
  <c r="AK6" i="1"/>
  <c r="T40" i="1"/>
  <c r="U40" i="1" s="1"/>
  <c r="T4" i="1"/>
  <c r="U4" i="1" s="1"/>
  <c r="T47" i="1"/>
  <c r="U47" i="1" s="1"/>
  <c r="AH56" i="1"/>
  <c r="AH52" i="1"/>
  <c r="AH44" i="1"/>
  <c r="AH36" i="1"/>
  <c r="AH33" i="1"/>
  <c r="AH28" i="1"/>
  <c r="AH24" i="1"/>
  <c r="AH20" i="1"/>
  <c r="AH16" i="1"/>
  <c r="AH13" i="1"/>
  <c r="AH8" i="1"/>
  <c r="AH4" i="1"/>
  <c r="AJ58" i="1"/>
  <c r="AJ55" i="1"/>
  <c r="AJ50" i="1"/>
  <c r="AJ46" i="1"/>
  <c r="AJ42" i="1"/>
  <c r="AJ38" i="1"/>
  <c r="AJ35" i="1"/>
  <c r="AJ30" i="1"/>
  <c r="AJ26" i="1"/>
  <c r="AJ22" i="1"/>
  <c r="AJ19" i="1"/>
  <c r="AJ15" i="1"/>
  <c r="AJ6" i="1"/>
  <c r="AK56" i="1"/>
  <c r="AK52" i="1"/>
  <c r="AK48" i="1"/>
  <c r="AK44" i="1"/>
  <c r="AK41" i="1"/>
  <c r="AK36" i="1"/>
  <c r="AK28" i="1"/>
  <c r="AK24" i="1"/>
  <c r="AK21" i="1"/>
  <c r="AK16" i="1"/>
  <c r="AK8" i="1"/>
  <c r="AK5" i="1"/>
  <c r="AK4" i="1"/>
  <c r="AH29" i="1"/>
  <c r="AK25" i="1"/>
  <c r="AJ14" i="1"/>
  <c r="AL42" i="1"/>
  <c r="AJ54" i="1"/>
  <c r="AI53" i="1"/>
  <c r="AI49" i="1"/>
  <c r="AI45" i="1"/>
  <c r="AI37" i="1"/>
  <c r="AI32" i="1"/>
  <c r="AI29" i="1"/>
  <c r="AI25" i="1"/>
  <c r="AI17" i="1"/>
  <c r="AI13" i="1"/>
  <c r="AI9" i="1"/>
  <c r="AK57" i="1"/>
  <c r="AI21" i="1"/>
  <c r="AJ18" i="1"/>
  <c r="AG20" i="1"/>
  <c r="AL43" i="1"/>
  <c r="AJ31" i="1"/>
  <c r="T38" i="1"/>
  <c r="U38" i="1" s="1"/>
  <c r="T34" i="1"/>
  <c r="U34" i="1" s="1"/>
  <c r="T32" i="1"/>
  <c r="U32" i="1" s="1"/>
  <c r="T24" i="1"/>
  <c r="U24" i="1" s="1"/>
  <c r="T18" i="1"/>
  <c r="U18" i="1" s="1"/>
  <c r="T16" i="1"/>
  <c r="U16" i="1" s="1"/>
  <c r="T10" i="1"/>
  <c r="U10" i="1" s="1"/>
  <c r="AJ43" i="1"/>
  <c r="AL47" i="1"/>
  <c r="AI54" i="1"/>
  <c r="AI50" i="1"/>
  <c r="AI46" i="1"/>
  <c r="AI42" i="1"/>
  <c r="AI38" i="1"/>
  <c r="AI35" i="1"/>
  <c r="AI30" i="1"/>
  <c r="AI18" i="1"/>
  <c r="AI6" i="1"/>
  <c r="AG56" i="1"/>
  <c r="AI19" i="1"/>
  <c r="AI34" i="1"/>
  <c r="AL41" i="1"/>
  <c r="AL33" i="1"/>
  <c r="AL17" i="1"/>
  <c r="AL13" i="1"/>
  <c r="AL9" i="1"/>
  <c r="AF30" i="1"/>
  <c r="T28" i="1"/>
  <c r="U28" i="1" s="1"/>
  <c r="AK58" i="1"/>
  <c r="AI59" i="1"/>
  <c r="AH53" i="1"/>
  <c r="AH49" i="1"/>
  <c r="AH45" i="1"/>
  <c r="AH37" i="1"/>
  <c r="AH25" i="1"/>
  <c r="AH21" i="1"/>
  <c r="AH9" i="1"/>
  <c r="AH5" i="1"/>
  <c r="AJ59" i="1"/>
  <c r="AJ39" i="1"/>
  <c r="AJ27" i="1"/>
  <c r="AJ11" i="1"/>
  <c r="AJ7" i="1"/>
  <c r="AK49" i="1"/>
  <c r="AK33" i="1"/>
  <c r="AK29" i="1"/>
  <c r="AK17" i="1"/>
  <c r="AK13" i="1"/>
  <c r="AF20" i="1"/>
  <c r="AF4" i="1"/>
  <c r="AH11" i="1"/>
  <c r="AL14" i="1"/>
  <c r="T12" i="1"/>
  <c r="U12" i="1" s="1"/>
  <c r="AG35" i="1"/>
  <c r="AG33" i="1"/>
  <c r="AG30" i="1"/>
  <c r="AG28" i="1"/>
  <c r="AG25" i="1"/>
  <c r="AG22" i="1"/>
  <c r="AG18" i="1"/>
  <c r="AG14" i="1"/>
  <c r="AG4" i="1"/>
  <c r="AG42" i="1"/>
  <c r="AH47" i="1"/>
  <c r="T49" i="1"/>
  <c r="U49" i="1" s="1"/>
  <c r="T51" i="1"/>
  <c r="U51" i="1" s="1"/>
  <c r="AI51" i="1"/>
  <c r="AI43" i="1"/>
  <c r="AI31" i="1"/>
  <c r="AI27" i="1"/>
  <c r="AI23" i="1"/>
  <c r="AI15" i="1"/>
  <c r="AM58" i="1"/>
  <c r="AK7" i="1"/>
  <c r="AL28" i="1"/>
  <c r="AL20" i="1"/>
  <c r="AL16" i="1"/>
  <c r="AL12" i="1"/>
  <c r="AL4" i="1"/>
  <c r="AJ12" i="1"/>
  <c r="AJ41" i="1"/>
  <c r="AM26" i="1"/>
  <c r="AF9" i="1"/>
  <c r="AF25" i="1"/>
  <c r="T6" i="1"/>
  <c r="U6" i="1" s="1"/>
  <c r="T14" i="1"/>
  <c r="U14" i="1" s="1"/>
  <c r="T22" i="1"/>
  <c r="U22" i="1" s="1"/>
  <c r="T30" i="1"/>
  <c r="U30" i="1" s="1"/>
  <c r="AF42" i="1"/>
  <c r="AG46" i="1"/>
  <c r="AH50" i="1"/>
  <c r="AH54" i="1"/>
  <c r="AL59" i="1"/>
  <c r="AF59" i="1"/>
  <c r="AH58" i="1"/>
  <c r="AH42" i="1"/>
  <c r="AH34" i="1"/>
  <c r="AH30" i="1"/>
  <c r="AH18" i="1"/>
  <c r="AH14" i="1"/>
  <c r="AJ56" i="1"/>
  <c r="AJ52" i="1"/>
  <c r="AJ44" i="1"/>
  <c r="AJ36" i="1"/>
  <c r="AJ24" i="1"/>
  <c r="AJ20" i="1"/>
  <c r="AJ4" i="1"/>
  <c r="AK42" i="1"/>
  <c r="AH60" i="1"/>
  <c r="AH61" i="1"/>
  <c r="T42" i="1"/>
  <c r="U42" i="1" s="1"/>
  <c r="AH38" i="1"/>
  <c r="AK26" i="1"/>
  <c r="AK39" i="1"/>
  <c r="AK11" i="1"/>
  <c r="AF15" i="1"/>
  <c r="AF33" i="1"/>
  <c r="T8" i="1"/>
  <c r="U8" i="1" s="1"/>
  <c r="T17" i="1"/>
  <c r="U17" i="1" s="1"/>
  <c r="AF47" i="1"/>
  <c r="AG48" i="1"/>
  <c r="T57" i="1"/>
  <c r="U57" i="1" s="1"/>
  <c r="T58" i="1"/>
  <c r="U58" i="1" s="1"/>
  <c r="AH6" i="1"/>
  <c r="AI16" i="1"/>
  <c r="AL11" i="1"/>
  <c r="AI33" i="1"/>
  <c r="AH22" i="1"/>
  <c r="AL37" i="1"/>
  <c r="AL29" i="1"/>
  <c r="AL26" i="1"/>
  <c r="AL21" i="1"/>
  <c r="AL5" i="1"/>
  <c r="AJ28" i="1"/>
  <c r="AF17" i="1"/>
  <c r="AF41" i="1"/>
  <c r="AF14" i="1"/>
  <c r="T26" i="1"/>
  <c r="U26" i="1" s="1"/>
  <c r="T36" i="1"/>
  <c r="U36" i="1" s="1"/>
  <c r="AG45" i="1"/>
  <c r="AL48" i="1"/>
  <c r="AF58" i="1"/>
  <c r="AL38" i="1"/>
  <c r="AL34" i="1"/>
  <c r="AL22" i="1"/>
  <c r="AL18" i="1"/>
  <c r="AL6" i="1"/>
  <c r="AF39" i="1"/>
  <c r="AF36" i="1"/>
  <c r="AG12" i="1"/>
  <c r="AG10" i="1"/>
  <c r="AG8" i="1"/>
  <c r="AG6" i="1"/>
  <c r="AG43" i="1"/>
  <c r="AF45" i="1"/>
  <c r="T45" i="1"/>
  <c r="U45" i="1" s="1"/>
  <c r="T54" i="1"/>
  <c r="U54" i="1" s="1"/>
  <c r="AI48" i="1"/>
  <c r="AI40" i="1"/>
  <c r="AI36" i="1"/>
  <c r="AI20" i="1"/>
  <c r="AI12" i="1"/>
  <c r="AI8" i="1"/>
  <c r="AI4" i="1"/>
  <c r="AH57" i="1"/>
  <c r="AG58" i="1"/>
  <c r="AK60" i="1"/>
  <c r="AG60" i="1"/>
  <c r="AF35" i="1"/>
  <c r="AF29" i="1"/>
  <c r="AF13" i="1"/>
  <c r="AL44" i="1"/>
  <c r="AL45" i="1"/>
  <c r="AL52" i="1"/>
  <c r="AI26" i="1"/>
  <c r="AI14" i="1"/>
  <c r="AI10" i="1"/>
  <c r="AG57" i="1"/>
  <c r="AL24" i="1"/>
  <c r="AM18" i="1"/>
  <c r="AF31" i="1"/>
  <c r="AF44" i="1"/>
  <c r="AL49" i="1"/>
  <c r="AG50" i="1"/>
  <c r="AL54" i="1"/>
  <c r="AG54" i="1"/>
  <c r="AI57" i="1"/>
  <c r="AG40" i="1"/>
  <c r="AG39" i="1"/>
  <c r="AG24" i="1"/>
  <c r="AG23" i="1"/>
  <c r="T48" i="1"/>
  <c r="U48" i="1" s="1"/>
  <c r="AF48" i="1"/>
  <c r="T50" i="1"/>
  <c r="U50" i="1" s="1"/>
  <c r="AG52" i="1"/>
  <c r="AG53" i="1"/>
  <c r="AI55" i="1"/>
  <c r="AI56" i="1"/>
  <c r="AL57" i="1"/>
  <c r="AL58" i="1"/>
  <c r="T60" i="1"/>
  <c r="U60" i="1" s="1"/>
  <c r="AL15" i="1"/>
  <c r="AI7" i="1"/>
  <c r="AI39" i="1"/>
  <c r="AG21" i="1"/>
  <c r="AG26" i="1"/>
  <c r="T5" i="1"/>
  <c r="U5" i="1" s="1"/>
  <c r="T13" i="1"/>
  <c r="U13" i="1" s="1"/>
  <c r="T29" i="1"/>
  <c r="U29" i="1" s="1"/>
  <c r="AF34" i="1"/>
  <c r="T27" i="1"/>
  <c r="U27" i="1" s="1"/>
  <c r="AF26" i="1"/>
  <c r="T19" i="1"/>
  <c r="U19" i="1" s="1"/>
  <c r="AF16" i="1"/>
  <c r="T15" i="1"/>
  <c r="U15" i="1" s="1"/>
  <c r="T11" i="1"/>
  <c r="U11" i="1" s="1"/>
  <c r="AF10" i="1"/>
  <c r="AF50" i="1"/>
  <c r="AI52" i="1"/>
  <c r="AJ48" i="1"/>
  <c r="AJ47" i="1"/>
  <c r="AJ60" i="1"/>
  <c r="AL19" i="1"/>
  <c r="AL40" i="1"/>
  <c r="AK30" i="1"/>
  <c r="AI11" i="1"/>
  <c r="AI24" i="1"/>
  <c r="AL32" i="1"/>
  <c r="AJ23" i="1"/>
  <c r="AF19" i="1"/>
  <c r="AG5" i="1"/>
  <c r="AF6" i="1"/>
  <c r="AH41" i="1"/>
  <c r="AK18" i="1"/>
  <c r="AK34" i="1"/>
  <c r="AI28" i="1"/>
  <c r="AL36" i="1"/>
  <c r="AJ8" i="1"/>
  <c r="AF5" i="1"/>
  <c r="AF21" i="1"/>
  <c r="AF37" i="1"/>
  <c r="AG7" i="1"/>
  <c r="AG17" i="1"/>
  <c r="AG27" i="1"/>
  <c r="AG41" i="1"/>
  <c r="AG34" i="1"/>
  <c r="AF12" i="1"/>
  <c r="AF28" i="1"/>
  <c r="T9" i="1"/>
  <c r="U9" i="1" s="1"/>
  <c r="T25" i="1"/>
  <c r="U25" i="1" s="1"/>
  <c r="T33" i="1"/>
  <c r="U33" i="1" s="1"/>
  <c r="T41" i="1"/>
  <c r="U41" i="1" s="1"/>
  <c r="AI44" i="1"/>
  <c r="AF43" i="1"/>
  <c r="T43" i="1"/>
  <c r="U43" i="1" s="1"/>
  <c r="AL46" i="1"/>
  <c r="AG47" i="1"/>
  <c r="AF49" i="1"/>
  <c r="AK50" i="1"/>
  <c r="AJ51" i="1"/>
  <c r="AF51" i="1"/>
  <c r="AF55" i="1"/>
  <c r="T56" i="1"/>
  <c r="U56" i="1" s="1"/>
  <c r="AF56" i="1"/>
  <c r="T59" i="1"/>
  <c r="U59" i="1" s="1"/>
  <c r="AI58" i="1"/>
  <c r="AG59" i="1"/>
  <c r="AL60" i="1"/>
  <c r="T2" i="1"/>
  <c r="U2" i="1" s="1"/>
  <c r="AG38" i="1"/>
  <c r="AG37" i="1"/>
  <c r="AG32" i="1"/>
  <c r="AG31" i="1"/>
  <c r="AG16" i="1"/>
  <c r="AG15" i="1"/>
  <c r="AG11" i="1"/>
  <c r="T21" i="1"/>
  <c r="U21" i="1" s="1"/>
  <c r="T37" i="1"/>
  <c r="U37" i="1" s="1"/>
  <c r="AF40" i="1"/>
  <c r="T39" i="1"/>
  <c r="U39" i="1" s="1"/>
  <c r="T35" i="1"/>
  <c r="U35" i="1" s="1"/>
  <c r="AF32" i="1"/>
  <c r="T31" i="1"/>
  <c r="U31" i="1" s="1"/>
  <c r="AF24" i="1"/>
  <c r="T23" i="1"/>
  <c r="U23" i="1" s="1"/>
  <c r="AF18" i="1"/>
  <c r="AF8" i="1"/>
  <c r="T7" i="1"/>
  <c r="U7" i="1" s="1"/>
  <c r="T3" i="1"/>
  <c r="U3" i="1" s="1"/>
  <c r="AF52" i="1"/>
  <c r="AK54" i="1"/>
  <c r="AK53" i="1"/>
  <c r="AK45" i="1"/>
  <c r="AK46" i="1"/>
  <c r="AF60" i="1"/>
  <c r="AK14" i="1"/>
  <c r="AF11" i="1"/>
  <c r="AF27" i="1"/>
  <c r="AG13" i="1"/>
  <c r="AF22" i="1"/>
  <c r="AF38" i="1"/>
  <c r="T44" i="1"/>
  <c r="U44" i="1" s="1"/>
  <c r="AI47" i="1"/>
  <c r="T46" i="1"/>
  <c r="U46" i="1" s="1"/>
  <c r="AG51" i="1"/>
  <c r="T52" i="1"/>
  <c r="U52" i="1" s="1"/>
  <c r="AF54" i="1"/>
  <c r="AF53" i="1"/>
  <c r="T53" i="1"/>
  <c r="U53" i="1" s="1"/>
  <c r="T55" i="1"/>
  <c r="U55" i="1" s="1"/>
  <c r="AF57" i="1"/>
  <c r="AI60" i="1"/>
  <c r="AV110" i="1"/>
  <c r="AU110" i="1"/>
  <c r="T302" i="1"/>
  <c r="U302" i="1" s="1"/>
  <c r="D302" i="1"/>
  <c r="Z4" i="9"/>
  <c r="K5" i="9"/>
  <c r="Z20" i="9"/>
  <c r="K24" i="9"/>
  <c r="W32" i="9"/>
  <c r="X32" i="9" s="1"/>
  <c r="Y36" i="9"/>
  <c r="K40" i="9"/>
  <c r="V40" i="9"/>
  <c r="Y44" i="9"/>
  <c r="K45" i="9"/>
  <c r="Y52" i="9"/>
  <c r="W64" i="9"/>
  <c r="X64" i="9" s="1"/>
  <c r="Z68" i="9"/>
  <c r="K72" i="9"/>
  <c r="W72" i="9"/>
  <c r="X72" i="9" s="1"/>
  <c r="K77" i="9"/>
  <c r="W77" i="9"/>
  <c r="X77" i="9" s="1"/>
  <c r="V80" i="9"/>
  <c r="K80" i="9"/>
  <c r="Z84" i="9"/>
  <c r="W85" i="9"/>
  <c r="X85" i="9" s="1"/>
  <c r="Y92" i="9"/>
  <c r="K93" i="9"/>
  <c r="W93" i="9"/>
  <c r="X93" i="9" s="1"/>
  <c r="V93" i="9"/>
  <c r="V101" i="9"/>
  <c r="W101" i="9"/>
  <c r="X101" i="9" s="1"/>
  <c r="Z108" i="9"/>
  <c r="V109" i="9"/>
  <c r="W112" i="9"/>
  <c r="X112" i="9" s="1"/>
  <c r="K112" i="9"/>
  <c r="V112" i="9"/>
  <c r="Z116" i="9"/>
  <c r="K117" i="9"/>
  <c r="W117" i="9"/>
  <c r="X117" i="9" s="1"/>
  <c r="V117" i="9"/>
  <c r="W125" i="9"/>
  <c r="X125" i="9" s="1"/>
  <c r="K125" i="9"/>
  <c r="W133" i="9"/>
  <c r="X133" i="9" s="1"/>
  <c r="K136" i="9"/>
  <c r="V136" i="9"/>
  <c r="Z140" i="9"/>
  <c r="V141" i="9"/>
  <c r="K141" i="9"/>
  <c r="V144" i="9"/>
  <c r="W144" i="9"/>
  <c r="X144" i="9" s="1"/>
  <c r="K144" i="9"/>
  <c r="V149" i="9"/>
  <c r="K149" i="9"/>
  <c r="E157" i="9"/>
  <c r="Y157" i="9" s="1"/>
  <c r="Y156" i="9"/>
  <c r="V166" i="9"/>
  <c r="V169" i="9"/>
  <c r="W169" i="9"/>
  <c r="X169" i="9" s="1"/>
  <c r="Z173" i="9"/>
  <c r="K174" i="9"/>
  <c r="W174" i="9"/>
  <c r="X174" i="9" s="1"/>
  <c r="W177" i="9"/>
  <c r="X177" i="9" s="1"/>
  <c r="K177" i="9"/>
  <c r="V177" i="9"/>
  <c r="V182" i="9"/>
  <c r="K182" i="9"/>
  <c r="W182" i="9"/>
  <c r="X182" i="9" s="1"/>
  <c r="V185" i="9"/>
  <c r="Z189" i="9"/>
  <c r="Y189" i="9"/>
  <c r="W190" i="9"/>
  <c r="X190" i="9" s="1"/>
  <c r="K190" i="9"/>
  <c r="W198" i="9"/>
  <c r="X198" i="9" s="1"/>
  <c r="V209" i="9"/>
  <c r="K209" i="9"/>
  <c r="W214" i="9"/>
  <c r="X214" i="9" s="1"/>
  <c r="K217" i="9"/>
  <c r="V217" i="9"/>
  <c r="W217" i="9"/>
  <c r="X217" i="9" s="1"/>
  <c r="V222" i="9"/>
  <c r="K222" i="9"/>
  <c r="K225" i="9"/>
  <c r="V225" i="9"/>
  <c r="W225" i="9"/>
  <c r="X225" i="9" s="1"/>
  <c r="K229" i="9"/>
  <c r="V229" i="9"/>
  <c r="W229" i="9"/>
  <c r="X229" i="9" s="1"/>
  <c r="W5" i="8"/>
  <c r="AS5" i="8"/>
  <c r="AO9" i="8"/>
  <c r="AO8" i="8"/>
  <c r="AQ9" i="8"/>
  <c r="W13" i="8"/>
  <c r="AO16" i="8"/>
  <c r="AQ17" i="8"/>
  <c r="AQ25" i="8"/>
  <c r="X32" i="8"/>
  <c r="AO40" i="8"/>
  <c r="AR42" i="8"/>
  <c r="AS46" i="8"/>
  <c r="W45" i="8"/>
  <c r="AS61" i="8"/>
  <c r="AQ65" i="8"/>
  <c r="AR66" i="8"/>
  <c r="AQ73" i="8"/>
  <c r="AQ74" i="8"/>
  <c r="W80" i="8"/>
  <c r="AO80" i="8"/>
  <c r="AR91" i="8"/>
  <c r="AR90" i="8"/>
  <c r="AO96" i="8"/>
  <c r="W96" i="8"/>
  <c r="AQ97" i="8"/>
  <c r="AQ98" i="8"/>
  <c r="W101" i="8"/>
  <c r="AS101" i="8"/>
  <c r="W104" i="8"/>
  <c r="X104" i="8"/>
  <c r="AS110" i="8"/>
  <c r="AS109" i="8"/>
  <c r="AQ114" i="8"/>
  <c r="AQ113" i="8"/>
  <c r="AS117" i="8"/>
  <c r="AY117" i="8"/>
  <c r="AR122" i="8"/>
  <c r="AR123" i="8"/>
  <c r="AS126" i="8"/>
  <c r="AS125" i="8"/>
  <c r="X128" i="8"/>
  <c r="AX128" i="8"/>
  <c r="AO129" i="8"/>
  <c r="AQ129" i="8"/>
  <c r="AQ130" i="8"/>
  <c r="AP28" i="8"/>
  <c r="AO41" i="8"/>
  <c r="W136" i="9"/>
  <c r="X136" i="9" s="1"/>
  <c r="V125" i="9"/>
  <c r="W149" i="9"/>
  <c r="X149" i="9" s="1"/>
  <c r="K185" i="9"/>
  <c r="AG251" i="1"/>
  <c r="AG252" i="1"/>
  <c r="AG253" i="1"/>
  <c r="S253" i="1"/>
  <c r="AG254" i="1"/>
  <c r="AG255" i="1"/>
  <c r="D256" i="1"/>
  <c r="AG256" i="1"/>
  <c r="AG257" i="1"/>
  <c r="AK258" i="1"/>
  <c r="AK259" i="1"/>
  <c r="W61" i="8"/>
  <c r="AO65" i="8"/>
  <c r="AX174" i="8"/>
  <c r="AI80" i="8"/>
  <c r="AY171" i="8"/>
  <c r="BC171" i="8" s="1"/>
  <c r="AF221" i="1"/>
  <c r="AG269" i="1"/>
  <c r="S269" i="1"/>
  <c r="D269" i="1"/>
  <c r="AI272" i="1"/>
  <c r="AI271" i="1"/>
  <c r="AR252" i="1"/>
  <c r="AV252" i="1" s="1"/>
  <c r="AL253" i="1"/>
  <c r="AL252" i="1"/>
  <c r="V252" i="1"/>
  <c r="AR223" i="1"/>
  <c r="AV223" i="1" s="1"/>
  <c r="V223" i="1"/>
  <c r="AL223" i="1"/>
  <c r="S226" i="1"/>
  <c r="AG226" i="1"/>
  <c r="T226" i="1"/>
  <c r="U226" i="1" s="1"/>
  <c r="S229" i="1"/>
  <c r="D229" i="1"/>
  <c r="AF230" i="1"/>
  <c r="AG235" i="1"/>
  <c r="T234" i="1"/>
  <c r="U234" i="1" s="1"/>
  <c r="D234" i="1"/>
  <c r="S237" i="1"/>
  <c r="T237" i="1"/>
  <c r="U237" i="1" s="1"/>
  <c r="AF238" i="1"/>
  <c r="D237" i="1"/>
  <c r="AG243" i="1"/>
  <c r="S242" i="1"/>
  <c r="AG242" i="1"/>
  <c r="T242" i="1"/>
  <c r="U242" i="1" s="1"/>
  <c r="D245" i="1"/>
  <c r="S245" i="1"/>
  <c r="T245" i="1"/>
  <c r="U245" i="1" s="1"/>
  <c r="AF245" i="1"/>
  <c r="AJ222" i="1"/>
  <c r="AJ224" i="1"/>
  <c r="AJ227" i="1"/>
  <c r="AJ228" i="1"/>
  <c r="AJ229" i="1"/>
  <c r="AJ230" i="1"/>
  <c r="AJ231" i="1"/>
  <c r="AJ232" i="1"/>
  <c r="AJ234" i="1"/>
  <c r="AJ235" i="1"/>
  <c r="AJ236" i="1"/>
  <c r="AJ237" i="1"/>
  <c r="AJ238" i="1"/>
  <c r="AJ239" i="1"/>
  <c r="AJ240" i="1"/>
  <c r="AJ241" i="1"/>
  <c r="AJ243" i="1"/>
  <c r="AJ244" i="1"/>
  <c r="AJ246" i="1"/>
  <c r="AJ245" i="1"/>
  <c r="AS134" i="8"/>
  <c r="S280" i="1"/>
  <c r="T280" i="1"/>
  <c r="U280" i="1" s="1"/>
  <c r="D280" i="1"/>
  <c r="S281" i="1"/>
  <c r="AF281" i="1"/>
  <c r="S282" i="1"/>
  <c r="AF282" i="1"/>
  <c r="T282" i="1"/>
  <c r="U282" i="1" s="1"/>
  <c r="D282" i="1"/>
  <c r="S284" i="1"/>
  <c r="T284" i="1"/>
  <c r="U284" i="1" s="1"/>
  <c r="AF283" i="1"/>
  <c r="S283" i="1"/>
  <c r="T283" i="1"/>
  <c r="U283" i="1" s="1"/>
  <c r="D283" i="1"/>
  <c r="AF285" i="1"/>
  <c r="T285" i="1"/>
  <c r="U285" i="1" s="1"/>
  <c r="S285" i="1"/>
  <c r="S286" i="1"/>
  <c r="AF286" i="1"/>
  <c r="T286" i="1"/>
  <c r="U286" i="1" s="1"/>
  <c r="D286" i="1"/>
  <c r="AF287" i="1"/>
  <c r="T287" i="1"/>
  <c r="U287" i="1" s="1"/>
  <c r="D288" i="1"/>
  <c r="T288" i="1"/>
  <c r="U288" i="1" s="1"/>
  <c r="S288" i="1"/>
  <c r="AF288" i="1"/>
  <c r="S289" i="1"/>
  <c r="D289" i="1"/>
  <c r="G161" i="8"/>
  <c r="X198" i="8"/>
  <c r="S287" i="1"/>
  <c r="W198" i="8"/>
  <c r="AO215" i="8"/>
  <c r="D226" i="1"/>
  <c r="AF222" i="1"/>
  <c r="AG227" i="1"/>
  <c r="D242" i="1"/>
  <c r="AF251" i="1"/>
  <c r="T252" i="1"/>
  <c r="U252" i="1" s="1"/>
  <c r="AF253" i="1"/>
  <c r="AF254" i="1"/>
  <c r="AF255" i="1"/>
  <c r="AF256" i="1"/>
  <c r="AF258" i="1"/>
  <c r="D273" i="1"/>
  <c r="T273" i="1"/>
  <c r="U273" i="1" s="1"/>
  <c r="AI279" i="1"/>
  <c r="AF295" i="1"/>
  <c r="T295" i="1"/>
  <c r="U295" i="1" s="1"/>
  <c r="AK296" i="1"/>
  <c r="AR288" i="1"/>
  <c r="AL288" i="1"/>
  <c r="AQ269" i="1"/>
  <c r="V269" i="1"/>
  <c r="S258" i="1"/>
  <c r="AJ251" i="1"/>
  <c r="AJ254" i="1"/>
  <c r="AJ257" i="1"/>
  <c r="V294" i="1"/>
  <c r="AQ294" i="1"/>
  <c r="AS294" i="1" s="1"/>
  <c r="AH294" i="1"/>
  <c r="AR291" i="1"/>
  <c r="AV291" i="1" s="1"/>
  <c r="AL291" i="1"/>
  <c r="V291" i="1"/>
  <c r="AQ284" i="1"/>
  <c r="AS284" i="1" s="1"/>
  <c r="AH284" i="1"/>
  <c r="V284" i="1"/>
  <c r="AH285" i="1"/>
  <c r="AI251" i="1"/>
  <c r="AI254" i="1"/>
  <c r="AI255" i="1"/>
  <c r="AI256" i="1"/>
  <c r="AI257" i="1"/>
  <c r="AG258" i="1"/>
  <c r="AG268" i="1"/>
  <c r="T267" i="1"/>
  <c r="U267" i="1" s="1"/>
  <c r="AK271" i="1"/>
  <c r="AG293" i="1"/>
  <c r="S293" i="1"/>
  <c r="D296" i="1"/>
  <c r="S296" i="1"/>
  <c r="AR279" i="1"/>
  <c r="AV280" i="1" s="1"/>
  <c r="V279" i="1"/>
  <c r="K157" i="9"/>
  <c r="W173" i="9"/>
  <c r="X173" i="9" s="1"/>
  <c r="V197" i="9"/>
  <c r="W205" i="9"/>
  <c r="X205" i="9" s="1"/>
  <c r="W213" i="9"/>
  <c r="X213" i="9" s="1"/>
  <c r="K221" i="9"/>
  <c r="Z10" i="9"/>
  <c r="Z18" i="9"/>
  <c r="Z26" i="9"/>
  <c r="Z50" i="9"/>
  <c r="Z58" i="9"/>
  <c r="Z90" i="9"/>
  <c r="Z130" i="9"/>
  <c r="Z138" i="9"/>
  <c r="Z154" i="9"/>
  <c r="Z164" i="9"/>
  <c r="Z188" i="9"/>
  <c r="Z196" i="9"/>
  <c r="Z220" i="9"/>
  <c r="Z228" i="9"/>
  <c r="X51" i="8"/>
  <c r="AL280" i="1"/>
  <c r="AR272" i="1"/>
  <c r="AS272" i="1" s="1"/>
  <c r="AL272" i="1"/>
  <c r="AL273" i="1"/>
  <c r="V272" i="1"/>
  <c r="AS72" i="1"/>
  <c r="AR302" i="1"/>
  <c r="V302" i="1"/>
  <c r="AL302" i="1"/>
  <c r="AK249" i="1"/>
  <c r="AI258" i="1"/>
  <c r="AG278" i="1"/>
  <c r="S277" i="1"/>
  <c r="AJ301" i="1"/>
  <c r="AR278" i="1"/>
  <c r="V278" i="1"/>
  <c r="AQ274" i="1"/>
  <c r="AH274" i="1"/>
  <c r="AS198" i="1"/>
  <c r="AS184" i="1"/>
  <c r="AS121" i="1"/>
  <c r="AS81" i="1"/>
  <c r="AG270" i="1"/>
  <c r="S270" i="1"/>
  <c r="AI301" i="1"/>
  <c r="AR267" i="1"/>
  <c r="AV267" i="1" s="1"/>
  <c r="V267" i="1"/>
  <c r="AL267" i="1"/>
  <c r="AF248" i="1"/>
  <c r="T248" i="1"/>
  <c r="U248" i="1" s="1"/>
  <c r="S260" i="1"/>
  <c r="T260" i="1"/>
  <c r="U260" i="1" s="1"/>
  <c r="S261" i="1"/>
  <c r="AF261" i="1"/>
  <c r="AF262" i="1"/>
  <c r="T262" i="1"/>
  <c r="U262" i="1" s="1"/>
  <c r="D262" i="1"/>
  <c r="AF263" i="1"/>
  <c r="AF264" i="1"/>
  <c r="T264" i="1"/>
  <c r="U264" i="1" s="1"/>
  <c r="D271" i="1"/>
  <c r="T271" i="1"/>
  <c r="U271" i="1" s="1"/>
  <c r="S273" i="1"/>
  <c r="S299" i="1"/>
  <c r="AF300" i="1"/>
  <c r="AQ298" i="1"/>
  <c r="V298" i="1"/>
  <c r="AR289" i="1"/>
  <c r="AS289" i="1" s="1"/>
  <c r="V289" i="1"/>
  <c r="AH282" i="1"/>
  <c r="AH283" i="1"/>
  <c r="AQ270" i="1"/>
  <c r="AH270" i="1"/>
  <c r="AH271" i="1"/>
  <c r="V270" i="1"/>
  <c r="AQ260" i="1"/>
  <c r="AS260" i="1" s="1"/>
  <c r="AH261" i="1"/>
  <c r="AQ301" i="1"/>
  <c r="W301" i="1"/>
  <c r="AH301" i="1"/>
  <c r="AJ266" i="1"/>
  <c r="AJ273" i="1"/>
  <c r="AH289" i="1"/>
  <c r="AK278" i="1"/>
  <c r="AK280" i="1"/>
  <c r="T291" i="1"/>
  <c r="U291" i="1" s="1"/>
  <c r="W293" i="1"/>
  <c r="AI302" i="1"/>
  <c r="AS213" i="1"/>
  <c r="AS178" i="1"/>
  <c r="AQ156" i="1"/>
  <c r="AU156" i="1" s="1"/>
  <c r="AK302" i="1"/>
  <c r="AI267" i="1"/>
  <c r="AJ269" i="1"/>
  <c r="W270" i="1"/>
  <c r="T274" i="1"/>
  <c r="U274" i="1" s="1"/>
  <c r="D277" i="1"/>
  <c r="AH288" i="1"/>
  <c r="AL290" i="1"/>
  <c r="AF292" i="1"/>
  <c r="AI291" i="1"/>
  <c r="AI295" i="1"/>
  <c r="AG299" i="1"/>
  <c r="AQ286" i="1"/>
  <c r="AU250" i="1"/>
  <c r="AS193" i="1"/>
  <c r="AS141" i="1"/>
  <c r="AS117" i="1"/>
  <c r="AH302" i="1"/>
  <c r="AK283" i="1"/>
  <c r="AK285" i="1"/>
  <c r="AK286" i="1"/>
  <c r="AK288" i="1"/>
  <c r="AK289" i="1"/>
  <c r="AG292" i="1"/>
  <c r="AS206" i="1"/>
  <c r="AS109" i="1"/>
  <c r="AI268" i="1"/>
  <c r="W269" i="1"/>
  <c r="T270" i="1"/>
  <c r="U270" i="1" s="1"/>
  <c r="W274" i="1"/>
  <c r="S275" i="1"/>
  <c r="S279" i="1"/>
  <c r="AG280" i="1"/>
  <c r="AG281" i="1"/>
  <c r="AG282" i="1"/>
  <c r="D285" i="1"/>
  <c r="T289" i="1"/>
  <c r="U289" i="1" s="1"/>
  <c r="D291" i="1"/>
  <c r="T292" i="1"/>
  <c r="U292" i="1" s="1"/>
  <c r="D292" i="1"/>
  <c r="AK293" i="1"/>
  <c r="AK298" i="1"/>
  <c r="AH299" i="1"/>
  <c r="AH298" i="1"/>
  <c r="AS106" i="1"/>
  <c r="AS93" i="1"/>
  <c r="AK260" i="1"/>
  <c r="AK262" i="1"/>
  <c r="AK263" i="1"/>
  <c r="AK272" i="1"/>
  <c r="AG274" i="1"/>
  <c r="S292" i="1"/>
  <c r="AS185" i="1"/>
  <c r="AG266" i="1"/>
  <c r="T272" i="1"/>
  <c r="U272" i="1" s="1"/>
  <c r="AG273" i="1"/>
  <c r="AI283" i="1"/>
  <c r="AI289" i="1"/>
  <c r="W292" i="1"/>
  <c r="AJ293" i="1"/>
  <c r="AI296" i="1"/>
  <c r="AS189" i="1"/>
  <c r="AS173" i="1"/>
  <c r="AS158" i="1"/>
  <c r="AS133" i="1"/>
  <c r="AS124" i="1"/>
  <c r="BB169" i="8"/>
  <c r="Y8" i="9"/>
  <c r="Z8" i="9"/>
  <c r="K12" i="9"/>
  <c r="W12" i="9"/>
  <c r="X12" i="9" s="1"/>
  <c r="Z16" i="9"/>
  <c r="V17" i="9"/>
  <c r="W20" i="9"/>
  <c r="X20" i="9" s="1"/>
  <c r="W28" i="9"/>
  <c r="X28" i="9" s="1"/>
  <c r="Y32" i="9"/>
  <c r="K33" i="9"/>
  <c r="AZ209" i="8"/>
  <c r="V165" i="9"/>
  <c r="W157" i="9"/>
  <c r="X157" i="9" s="1"/>
  <c r="W194" i="9"/>
  <c r="X194" i="9" s="1"/>
  <c r="W221" i="9"/>
  <c r="X221" i="9" s="1"/>
  <c r="W197" i="9"/>
  <c r="X197" i="9" s="1"/>
  <c r="V153" i="9"/>
  <c r="K197" i="9"/>
  <c r="Y177" i="9"/>
  <c r="V156" i="9"/>
  <c r="V60" i="9"/>
  <c r="Z96" i="9"/>
  <c r="K189" i="9"/>
  <c r="K162" i="9"/>
  <c r="V137" i="9"/>
  <c r="Y161" i="9"/>
  <c r="D246" i="1"/>
  <c r="AF246" i="1"/>
  <c r="AF247" i="1"/>
  <c r="S246" i="1"/>
  <c r="T246" i="1"/>
  <c r="U246" i="1" s="1"/>
  <c r="K44" i="9"/>
  <c r="W44" i="9"/>
  <c r="X44" i="9" s="1"/>
  <c r="W52" i="9"/>
  <c r="X52" i="9" s="1"/>
  <c r="Y56" i="9"/>
  <c r="Z56" i="9"/>
  <c r="Z64" i="9"/>
  <c r="Y64" i="9"/>
  <c r="W65" i="9"/>
  <c r="X65" i="9" s="1"/>
  <c r="V65" i="9"/>
  <c r="V73" i="9"/>
  <c r="Y80" i="9"/>
  <c r="Z88" i="9"/>
  <c r="K92" i="9"/>
  <c r="W97" i="9"/>
  <c r="X97" i="9" s="1"/>
  <c r="V97" i="9"/>
  <c r="W100" i="9"/>
  <c r="X100" i="9" s="1"/>
  <c r="V105" i="9"/>
  <c r="K105" i="9"/>
  <c r="K108" i="9"/>
  <c r="W108" i="9"/>
  <c r="X108" i="9" s="1"/>
  <c r="K121" i="9"/>
  <c r="V121" i="9"/>
  <c r="K129" i="9"/>
  <c r="V129" i="9"/>
  <c r="W132" i="9"/>
  <c r="X132" i="9" s="1"/>
  <c r="K132" i="9"/>
  <c r="V145" i="9"/>
  <c r="K145" i="9"/>
  <c r="Z152" i="9"/>
  <c r="K156" i="9"/>
  <c r="W156" i="9"/>
  <c r="X156" i="9" s="1"/>
  <c r="Z193" i="9"/>
  <c r="Y193" i="9"/>
  <c r="Y201" i="9"/>
  <c r="K202" i="9"/>
  <c r="W202" i="9"/>
  <c r="X202" i="9" s="1"/>
  <c r="V205" i="9"/>
  <c r="K205" i="9"/>
  <c r="Z209" i="9"/>
  <c r="Y209" i="9"/>
  <c r="K210" i="9"/>
  <c r="W210" i="9"/>
  <c r="X210" i="9" s="1"/>
  <c r="Y217" i="9"/>
  <c r="Z217" i="9"/>
  <c r="Y225" i="9"/>
  <c r="Z225" i="9"/>
  <c r="S230" i="1"/>
  <c r="D230" i="1"/>
  <c r="AG231" i="1"/>
  <c r="T230" i="1"/>
  <c r="U230" i="1" s="1"/>
  <c r="D233" i="1"/>
  <c r="AF233" i="1"/>
  <c r="AF234" i="1"/>
  <c r="S233" i="1"/>
  <c r="S238" i="1"/>
  <c r="T238" i="1"/>
  <c r="U238" i="1" s="1"/>
  <c r="AG239" i="1"/>
  <c r="D238" i="1"/>
  <c r="AF241" i="1"/>
  <c r="AF242" i="1"/>
  <c r="D241" i="1"/>
  <c r="S241" i="1"/>
  <c r="K213" i="9"/>
  <c r="K170" i="9"/>
  <c r="Y128" i="9"/>
  <c r="W105" i="9"/>
  <c r="X105" i="9" s="1"/>
  <c r="V57" i="9"/>
  <c r="W145" i="9"/>
  <c r="X145" i="9" s="1"/>
  <c r="W226" i="9"/>
  <c r="X226" i="9" s="1"/>
  <c r="W218" i="9"/>
  <c r="X218" i="9" s="1"/>
  <c r="V221" i="9"/>
  <c r="K137" i="9"/>
  <c r="W129" i="9"/>
  <c r="X129" i="9" s="1"/>
  <c r="K100" i="9"/>
  <c r="W189" i="9"/>
  <c r="X189" i="9" s="1"/>
  <c r="K194" i="9"/>
  <c r="K57" i="9"/>
  <c r="S250" i="1"/>
  <c r="T253" i="1"/>
  <c r="U253" i="1" s="1"/>
  <c r="T255" i="1"/>
  <c r="U255" i="1" s="1"/>
  <c r="D257" i="1"/>
  <c r="S256" i="1"/>
  <c r="S254" i="1"/>
  <c r="AF266" i="1"/>
  <c r="AJ271" i="1"/>
  <c r="AK297" i="1"/>
  <c r="AG302" i="1"/>
  <c r="AG301" i="1"/>
  <c r="AG300" i="1"/>
  <c r="AH293" i="1"/>
  <c r="AQ293" i="1"/>
  <c r="AS169" i="1"/>
  <c r="D248" i="1"/>
  <c r="AI249" i="1"/>
  <c r="D250" i="1"/>
  <c r="S252" i="1"/>
  <c r="AF252" i="1"/>
  <c r="D255" i="1"/>
  <c r="D254" i="1"/>
  <c r="T257" i="1"/>
  <c r="U257" i="1" s="1"/>
  <c r="D270" i="1"/>
  <c r="S271" i="1"/>
  <c r="AF272" i="1"/>
  <c r="AF271" i="1"/>
  <c r="D274" i="1"/>
  <c r="AK273" i="1"/>
  <c r="AI285" i="1"/>
  <c r="AI286" i="1"/>
  <c r="AI287" i="1"/>
  <c r="AI288" i="1"/>
  <c r="T301" i="1"/>
  <c r="U301" i="1" s="1"/>
  <c r="D301" i="1"/>
  <c r="AF301" i="1"/>
  <c r="AL298" i="1"/>
  <c r="AQ295" i="1"/>
  <c r="AH296" i="1"/>
  <c r="W295" i="1"/>
  <c r="AH295" i="1"/>
  <c r="S276" i="1"/>
  <c r="AG276" i="1"/>
  <c r="AJ291" i="1"/>
  <c r="V295" i="1"/>
  <c r="AL295" i="1"/>
  <c r="AR295" i="1"/>
  <c r="AV295" i="1" s="1"/>
  <c r="S248" i="1"/>
  <c r="D249" i="1"/>
  <c r="T250" i="1"/>
  <c r="U250" i="1" s="1"/>
  <c r="D252" i="1"/>
  <c r="T254" i="1"/>
  <c r="U254" i="1" s="1"/>
  <c r="AF270" i="1"/>
  <c r="S267" i="1"/>
  <c r="AG267" i="1"/>
  <c r="T293" i="1"/>
  <c r="U293" i="1" s="1"/>
  <c r="AF293" i="1"/>
  <c r="D293" i="1"/>
  <c r="T299" i="1"/>
  <c r="U299" i="1" s="1"/>
  <c r="AR268" i="1"/>
  <c r="AL269" i="1"/>
  <c r="AS249" i="1"/>
  <c r="T247" i="1"/>
  <c r="U247" i="1" s="1"/>
  <c r="D251" i="1"/>
  <c r="T256" i="1"/>
  <c r="U256" i="1" s="1"/>
  <c r="AK266" i="1"/>
  <c r="AK276" i="1"/>
  <c r="AK277" i="1"/>
  <c r="D297" i="1"/>
  <c r="AF297" i="1"/>
  <c r="AR297" i="1"/>
  <c r="V297" i="1"/>
  <c r="AS190" i="1"/>
  <c r="S247" i="1"/>
  <c r="AG249" i="1"/>
  <c r="T251" i="1"/>
  <c r="U251" i="1" s="1"/>
  <c r="S251" i="1"/>
  <c r="AF257" i="1"/>
  <c r="AG275" i="1"/>
  <c r="T278" i="1"/>
  <c r="U278" i="1" s="1"/>
  <c r="D278" i="1"/>
  <c r="S278" i="1"/>
  <c r="S295" i="1"/>
  <c r="AF296" i="1"/>
  <c r="AI298" i="1"/>
  <c r="AI297" i="1"/>
  <c r="AQ282" i="1"/>
  <c r="AR276" i="1"/>
  <c r="AL277" i="1"/>
  <c r="V276" i="1"/>
  <c r="D253" i="1"/>
  <c r="S255" i="1"/>
  <c r="S257" i="1"/>
  <c r="AI259" i="1"/>
  <c r="T269" i="1"/>
  <c r="U269" i="1" s="1"/>
  <c r="AF274" i="1"/>
  <c r="AG277" i="1"/>
  <c r="D275" i="1"/>
  <c r="AF276" i="1"/>
  <c r="AF275" i="1"/>
  <c r="AK279" i="1"/>
  <c r="D295" i="1"/>
  <c r="AK299" i="1"/>
  <c r="AS145" i="1"/>
  <c r="D276" i="1"/>
  <c r="AK275" i="1"/>
  <c r="AJ276" i="1"/>
  <c r="AJ295" i="1"/>
  <c r="AJ294" i="1"/>
  <c r="AF294" i="1"/>
  <c r="T294" i="1"/>
  <c r="U294" i="1" s="1"/>
  <c r="D294" i="1"/>
  <c r="S294" i="1"/>
  <c r="AR285" i="1"/>
  <c r="AV285" i="1" s="1"/>
  <c r="AL285" i="1"/>
  <c r="D272" i="1"/>
  <c r="T277" i="1"/>
  <c r="U277" i="1" s="1"/>
  <c r="D279" i="1"/>
  <c r="D284" i="1"/>
  <c r="AF284" i="1"/>
  <c r="D281" i="1"/>
  <c r="D287" i="1"/>
  <c r="D290" i="1"/>
  <c r="T290" i="1"/>
  <c r="U290" i="1" s="1"/>
  <c r="AF289" i="1"/>
  <c r="AG291" i="1"/>
  <c r="AG297" i="1"/>
  <c r="T296" i="1"/>
  <c r="U296" i="1" s="1"/>
  <c r="AS208" i="1"/>
  <c r="AS154" i="1"/>
  <c r="AS151" i="1"/>
  <c r="AS139" i="1"/>
  <c r="AS103" i="1"/>
  <c r="AS80" i="1"/>
  <c r="AF279" i="1"/>
  <c r="T281" i="1"/>
  <c r="U281" i="1" s="1"/>
  <c r="AF291" i="1"/>
  <c r="D299" i="1"/>
  <c r="AQ299" i="1"/>
  <c r="AR293" i="1"/>
  <c r="AV294" i="1" s="1"/>
  <c r="AS186" i="1"/>
  <c r="AS144" i="1"/>
  <c r="AS115" i="1"/>
  <c r="AS87" i="1"/>
  <c r="AJ302" i="1"/>
  <c r="AF302" i="1"/>
  <c r="AF280" i="1"/>
  <c r="AF299" i="1"/>
  <c r="AS112" i="1"/>
  <c r="AS76" i="1"/>
  <c r="AF290" i="1"/>
  <c r="T298" i="1"/>
  <c r="U298" i="1" s="1"/>
  <c r="AF298" i="1"/>
  <c r="AS200" i="1"/>
  <c r="AS194" i="1"/>
  <c r="AS91" i="1"/>
  <c r="AG296" i="1"/>
  <c r="AS182" i="1"/>
  <c r="AS155" i="1"/>
  <c r="AS140" i="1"/>
  <c r="AS134" i="1"/>
  <c r="AS96" i="1"/>
  <c r="AS75" i="1"/>
  <c r="S302" i="1"/>
  <c r="BB174" i="8"/>
  <c r="AS2" i="1"/>
  <c r="AS5" i="1"/>
  <c r="AS7" i="1"/>
  <c r="AS8" i="1"/>
  <c r="AS17" i="1"/>
  <c r="AS34" i="1"/>
  <c r="AS39" i="1"/>
  <c r="AS40" i="1"/>
  <c r="AS43" i="1"/>
  <c r="AS63" i="1"/>
  <c r="AS66" i="1"/>
  <c r="AS69" i="1"/>
  <c r="AR71" i="1"/>
  <c r="AS71" i="1" s="1"/>
  <c r="AS73" i="1"/>
  <c r="AS77" i="1"/>
  <c r="AS83" i="1"/>
  <c r="AS84" i="1"/>
  <c r="AS86" i="1"/>
  <c r="AS88" i="1"/>
  <c r="AS92" i="1"/>
  <c r="AS95" i="1"/>
  <c r="AR97" i="1"/>
  <c r="AS101" i="1"/>
  <c r="AQ104" i="1"/>
  <c r="AS104" i="1" s="1"/>
  <c r="AS107" i="1"/>
  <c r="AS108" i="1"/>
  <c r="AS113" i="1"/>
  <c r="AS116" i="1"/>
  <c r="AR119" i="1"/>
  <c r="AS119" i="1" s="1"/>
  <c r="AS123" i="1"/>
  <c r="AS125" i="1"/>
  <c r="AS127" i="1"/>
  <c r="AS129" i="1"/>
  <c r="AS131" i="1"/>
  <c r="AS132" i="1"/>
  <c r="AR135" i="1"/>
  <c r="AV136" i="1" s="1"/>
  <c r="AS136" i="1"/>
  <c r="AS137" i="1"/>
  <c r="AS148" i="1"/>
  <c r="AS149" i="1"/>
  <c r="AS153" i="1"/>
  <c r="AR159" i="1"/>
  <c r="AR161" i="1"/>
  <c r="AV161" i="1" s="1"/>
  <c r="AS162" i="1"/>
  <c r="AS165" i="1"/>
  <c r="AS166" i="1"/>
  <c r="AS168" i="1"/>
  <c r="AS170" i="1"/>
  <c r="AS172" i="1"/>
  <c r="AS174" i="1"/>
  <c r="AR176" i="1"/>
  <c r="AS176" i="1" s="1"/>
  <c r="AS177" i="1"/>
  <c r="AS180" i="1"/>
  <c r="AS197" i="1"/>
  <c r="AS201" i="1"/>
  <c r="AQ205" i="1"/>
  <c r="AS205" i="1" s="1"/>
  <c r="AS210" i="1"/>
  <c r="AS214" i="1"/>
  <c r="AS217" i="1"/>
  <c r="AS218" i="1"/>
  <c r="AS222" i="1"/>
  <c r="AQ226" i="1"/>
  <c r="AS226" i="1" s="1"/>
  <c r="AR246" i="1"/>
  <c r="AQ247" i="1"/>
  <c r="AR250" i="1"/>
  <c r="AS250" i="1" s="1"/>
  <c r="AQ251" i="1"/>
  <c r="AQ252" i="1"/>
  <c r="AQ253" i="1"/>
  <c r="AQ254" i="1"/>
  <c r="AS254" i="1" s="1"/>
  <c r="AQ256" i="1"/>
  <c r="AU257" i="1" s="1"/>
  <c r="AR258" i="1"/>
  <c r="AQ258" i="1"/>
  <c r="AQ262" i="1"/>
  <c r="AQ264" i="1"/>
  <c r="AU265" i="1" s="1"/>
  <c r="AR265" i="1"/>
  <c r="AV266" i="1" s="1"/>
  <c r="AQ266" i="1"/>
  <c r="AS266" i="1" s="1"/>
  <c r="AR269" i="1"/>
  <c r="AQ271" i="1"/>
  <c r="AQ273" i="1"/>
  <c r="AS273" i="1" s="1"/>
  <c r="AR274" i="1"/>
  <c r="AQ278" i="1"/>
  <c r="AU278" i="1" s="1"/>
  <c r="AQ280" i="1"/>
  <c r="AS280" i="1" s="1"/>
  <c r="AR282" i="1"/>
  <c r="AR283" i="1"/>
  <c r="AS283" i="1" s="1"/>
  <c r="AR286" i="1"/>
  <c r="AQ288" i="1"/>
  <c r="AU289" i="1" s="1"/>
  <c r="AQ292" i="1"/>
  <c r="AQ296" i="1"/>
  <c r="AU297" i="1" s="1"/>
  <c r="AR298" i="1"/>
  <c r="AR299" i="1"/>
  <c r="AQ302" i="1"/>
  <c r="AQ304" i="1"/>
  <c r="AS304" i="1" s="1"/>
  <c r="AU77" i="1"/>
  <c r="BC201" i="8"/>
  <c r="AV108" i="1"/>
  <c r="AV77" i="1"/>
  <c r="AV83" i="1"/>
  <c r="AU85" i="1"/>
  <c r="AU128" i="1"/>
  <c r="AU166" i="1"/>
  <c r="AU163" i="1"/>
  <c r="AV202" i="1"/>
  <c r="AV218" i="1"/>
  <c r="AZ103" i="8"/>
  <c r="AU109" i="1"/>
  <c r="AU92" i="1"/>
  <c r="AV124" i="1"/>
  <c r="AV128" i="1"/>
  <c r="AV133" i="1"/>
  <c r="AU153" i="1"/>
  <c r="AV206" i="1"/>
  <c r="AV208" i="1"/>
  <c r="AU215" i="1"/>
  <c r="AV92" i="1"/>
  <c r="AV121" i="1"/>
  <c r="AU145" i="1"/>
  <c r="AV152" i="1"/>
  <c r="AU174" i="1"/>
  <c r="AU101" i="1"/>
  <c r="AV187" i="1"/>
  <c r="AU171" i="1"/>
  <c r="AZ120" i="8"/>
  <c r="AU188" i="1"/>
  <c r="BC207" i="8"/>
  <c r="AV90" i="1"/>
  <c r="BC125" i="8"/>
  <c r="V6" i="9"/>
  <c r="Z202" i="9"/>
  <c r="Z222" i="9"/>
  <c r="AK268" i="1"/>
  <c r="AK269" i="1"/>
  <c r="AL299" i="1"/>
  <c r="AL286" i="1"/>
  <c r="AL287" i="1"/>
  <c r="BB92" i="8"/>
  <c r="Y174" i="9"/>
  <c r="W167" i="9"/>
  <c r="X167" i="9" s="1"/>
  <c r="W139" i="9"/>
  <c r="X139" i="9" s="1"/>
  <c r="K110" i="9"/>
  <c r="V91" i="9"/>
  <c r="K79" i="9"/>
  <c r="W164" i="9"/>
  <c r="X164" i="9" s="1"/>
  <c r="W220" i="9"/>
  <c r="X220" i="9" s="1"/>
  <c r="W51" i="9"/>
  <c r="X51" i="9" s="1"/>
  <c r="K27" i="9"/>
  <c r="Y146" i="9"/>
  <c r="Y194" i="9"/>
  <c r="Z59" i="9"/>
  <c r="Z69" i="9"/>
  <c r="Z129" i="9"/>
  <c r="AR35" i="8"/>
  <c r="AR87" i="8"/>
  <c r="X141" i="8"/>
  <c r="AQ164" i="8"/>
  <c r="X168" i="8"/>
  <c r="S259" i="1"/>
  <c r="D259" i="1"/>
  <c r="AF268" i="1"/>
  <c r="AF267" i="1"/>
  <c r="D267" i="1"/>
  <c r="AH280" i="1"/>
  <c r="AL247" i="1"/>
  <c r="K159" i="9"/>
  <c r="V159" i="9"/>
  <c r="K139" i="9"/>
  <c r="K102" i="9"/>
  <c r="Z151" i="9"/>
  <c r="Y109" i="9"/>
  <c r="Y123" i="9"/>
  <c r="Z39" i="9"/>
  <c r="AL259" i="1"/>
  <c r="AL258" i="1"/>
  <c r="V258" i="1"/>
  <c r="AJ304" i="1"/>
  <c r="AJ303" i="1"/>
  <c r="V220" i="9"/>
  <c r="V184" i="9"/>
  <c r="W155" i="9"/>
  <c r="X155" i="9" s="1"/>
  <c r="W115" i="9"/>
  <c r="X115" i="9" s="1"/>
  <c r="Y191" i="9"/>
  <c r="Z17" i="9"/>
  <c r="Z47" i="9"/>
  <c r="AR54" i="8"/>
  <c r="AP69" i="8"/>
  <c r="AP75" i="8"/>
  <c r="T276" i="1"/>
  <c r="U276" i="1" s="1"/>
  <c r="AF277" i="1"/>
  <c r="X13" i="8"/>
  <c r="V223" i="9"/>
  <c r="K184" i="9"/>
  <c r="K146" i="9"/>
  <c r="V126" i="9"/>
  <c r="K87" i="9"/>
  <c r="K62" i="9"/>
  <c r="K78" i="9"/>
  <c r="Y25" i="9"/>
  <c r="W27" i="9"/>
  <c r="X27" i="9" s="1"/>
  <c r="W102" i="9"/>
  <c r="X102" i="9" s="1"/>
  <c r="Y86" i="9"/>
  <c r="Y111" i="9"/>
  <c r="Y163" i="9"/>
  <c r="Z45" i="9"/>
  <c r="Z135" i="9"/>
  <c r="Z145" i="9"/>
  <c r="AP18" i="8"/>
  <c r="AQ69" i="8"/>
  <c r="AQ82" i="8"/>
  <c r="AQ134" i="8"/>
  <c r="BC202" i="8"/>
  <c r="W223" i="9"/>
  <c r="X223" i="9" s="1"/>
  <c r="W228" i="9"/>
  <c r="X228" i="9" s="1"/>
  <c r="K167" i="9"/>
  <c r="K126" i="9"/>
  <c r="Y61" i="9"/>
  <c r="W78" i="9"/>
  <c r="X78" i="9" s="1"/>
  <c r="W70" i="9"/>
  <c r="X70" i="9" s="1"/>
  <c r="Y47" i="9"/>
  <c r="V72" i="9"/>
  <c r="Y77" i="9"/>
  <c r="W80" i="9"/>
  <c r="X80" i="9" s="1"/>
  <c r="W153" i="9"/>
  <c r="X153" i="9" s="1"/>
  <c r="Y168" i="9"/>
  <c r="Z5" i="9"/>
  <c r="Y14" i="9"/>
  <c r="Z123" i="9"/>
  <c r="X47" i="8"/>
  <c r="X194" i="8"/>
  <c r="V283" i="1"/>
  <c r="V208" i="9"/>
  <c r="K54" i="9"/>
  <c r="K70" i="9"/>
  <c r="Y38" i="9"/>
  <c r="Z13" i="9"/>
  <c r="Z113" i="9"/>
  <c r="AS45" i="8"/>
  <c r="AR63" i="8"/>
  <c r="AK291" i="1"/>
  <c r="AK290" i="1"/>
  <c r="AH292" i="1"/>
  <c r="V253" i="1"/>
  <c r="AH253" i="1"/>
  <c r="AH254" i="1"/>
  <c r="W46" i="9"/>
  <c r="X46" i="9" s="1"/>
  <c r="Y57" i="9"/>
  <c r="Y121" i="9"/>
  <c r="Y147" i="9"/>
  <c r="Y212" i="9"/>
  <c r="V215" i="9"/>
  <c r="Y220" i="9"/>
  <c r="Z81" i="9"/>
  <c r="Y192" i="9"/>
  <c r="Z203" i="9"/>
  <c r="Z223" i="9"/>
  <c r="Z224" i="9"/>
  <c r="AQ49" i="8"/>
  <c r="AG288" i="1"/>
  <c r="U52" i="8"/>
  <c r="V52" i="8" s="1"/>
  <c r="AG234" i="1"/>
  <c r="AG262" i="1"/>
  <c r="AI269" i="1"/>
  <c r="AK274" i="1"/>
  <c r="AJ292" i="1"/>
  <c r="AI300" i="1"/>
  <c r="AI303" i="1"/>
  <c r="W304" i="1"/>
  <c r="AL304" i="1"/>
  <c r="AI305" i="1"/>
  <c r="T305" i="1"/>
  <c r="U305" i="1" s="1"/>
  <c r="D305" i="1"/>
  <c r="AG294" i="1"/>
  <c r="AH305" i="1"/>
  <c r="S305" i="1"/>
  <c r="AG259" i="1"/>
  <c r="AJ277" i="1"/>
  <c r="AK284" i="1"/>
  <c r="S211" i="8"/>
  <c r="W280" i="1"/>
  <c r="AI282" i="1"/>
  <c r="V293" i="1"/>
  <c r="AL284" i="1"/>
  <c r="AF305" i="1"/>
  <c r="AR197" i="8"/>
  <c r="AN100" i="8"/>
  <c r="AK248" i="1"/>
  <c r="W253" i="1"/>
  <c r="AK261" i="1"/>
  <c r="W262" i="1"/>
  <c r="AI263" i="1"/>
  <c r="AG271" i="1"/>
  <c r="AF278" i="1"/>
  <c r="AK292" i="1"/>
  <c r="AL305" i="1"/>
  <c r="AP187" i="8"/>
  <c r="AP192" i="8"/>
  <c r="AR195" i="8"/>
  <c r="AK253" i="1"/>
  <c r="AJ278" i="1"/>
  <c r="AJ280" i="1"/>
  <c r="W123" i="9"/>
  <c r="X123" i="9" s="1"/>
  <c r="AL283" i="1"/>
  <c r="AL282" i="1"/>
  <c r="AL250" i="1"/>
  <c r="AL251" i="1"/>
  <c r="V250" i="1"/>
  <c r="V247" i="1"/>
  <c r="AH247" i="1"/>
  <c r="W247" i="1"/>
  <c r="AV246" i="1"/>
  <c r="AV236" i="1"/>
  <c r="AH206" i="1"/>
  <c r="V205" i="1"/>
  <c r="AH205" i="1"/>
  <c r="V161" i="1"/>
  <c r="AL162" i="1"/>
  <c r="V159" i="1"/>
  <c r="AL160" i="1"/>
  <c r="AL159" i="1"/>
  <c r="V135" i="1"/>
  <c r="AL135" i="1"/>
  <c r="AL136" i="1"/>
  <c r="AL120" i="1"/>
  <c r="AL119" i="1"/>
  <c r="AL97" i="1"/>
  <c r="AL98" i="1"/>
  <c r="AU66" i="1"/>
  <c r="AU67" i="1"/>
  <c r="AU64" i="1"/>
  <c r="AU63" i="1"/>
  <c r="AV17" i="1"/>
  <c r="AV18" i="1"/>
  <c r="W92" i="9"/>
  <c r="X92" i="9" s="1"/>
  <c r="W205" i="1"/>
  <c r="W15" i="8"/>
  <c r="W7" i="8"/>
  <c r="V103" i="9"/>
  <c r="K103" i="9"/>
  <c r="W103" i="9"/>
  <c r="X103" i="9" s="1"/>
  <c r="K106" i="9"/>
  <c r="K75" i="9"/>
  <c r="W75" i="9"/>
  <c r="X75" i="9" s="1"/>
  <c r="V75" i="9"/>
  <c r="Y79" i="9"/>
  <c r="Z79" i="9"/>
  <c r="K94" i="9"/>
  <c r="AP61" i="8"/>
  <c r="AP62" i="8"/>
  <c r="W62" i="8"/>
  <c r="AS63" i="8"/>
  <c r="AQ64" i="8"/>
  <c r="W64" i="8"/>
  <c r="AS64" i="8"/>
  <c r="AS65" i="8"/>
  <c r="AX136" i="8"/>
  <c r="AO137" i="8"/>
  <c r="W136" i="8"/>
  <c r="AO136" i="8"/>
  <c r="AY211" i="8"/>
  <c r="O211" i="8"/>
  <c r="W211" i="8"/>
  <c r="AS211" i="8"/>
  <c r="BB194" i="8"/>
  <c r="AP5" i="8"/>
  <c r="AP4" i="8"/>
  <c r="AM219" i="1"/>
  <c r="BB195" i="8"/>
  <c r="AT67" i="8"/>
  <c r="AT66" i="8"/>
  <c r="AT70" i="8"/>
  <c r="AT71" i="8"/>
  <c r="AT164" i="8"/>
  <c r="AT163" i="8"/>
  <c r="AT217" i="8"/>
  <c r="AT216" i="8"/>
  <c r="W3" i="8"/>
  <c r="V282" i="1"/>
  <c r="Z114" i="9"/>
  <c r="V119" i="1"/>
  <c r="BC11" i="8"/>
  <c r="AZ10" i="8"/>
  <c r="Y74" i="9"/>
  <c r="V172" i="9"/>
  <c r="K172" i="9"/>
  <c r="W172" i="9"/>
  <c r="X172" i="9" s="1"/>
  <c r="W183" i="9"/>
  <c r="X183" i="9" s="1"/>
  <c r="Z119" i="9"/>
  <c r="AG247" i="1"/>
  <c r="AG246" i="1"/>
  <c r="AM193" i="1"/>
  <c r="AM214" i="1"/>
  <c r="V98" i="9"/>
  <c r="K47" i="9"/>
  <c r="V47" i="9"/>
  <c r="Y51" i="9"/>
  <c r="V55" i="9"/>
  <c r="K55" i="9"/>
  <c r="W55" i="9"/>
  <c r="X55" i="9" s="1"/>
  <c r="W63" i="9"/>
  <c r="X63" i="9" s="1"/>
  <c r="Y171" i="9"/>
  <c r="W180" i="9"/>
  <c r="X180" i="9" s="1"/>
  <c r="V180" i="9"/>
  <c r="K180" i="9"/>
  <c r="Z118" i="9"/>
  <c r="AQ199" i="8"/>
  <c r="AF220" i="1"/>
  <c r="S220" i="1"/>
  <c r="T220" i="1"/>
  <c r="U220" i="1" s="1"/>
  <c r="D220" i="1"/>
  <c r="T225" i="1"/>
  <c r="U225" i="1" s="1"/>
  <c r="S225" i="1"/>
  <c r="AG225" i="1"/>
  <c r="AF228" i="1"/>
  <c r="D228" i="1"/>
  <c r="S228" i="1"/>
  <c r="T228" i="1"/>
  <c r="U228" i="1" s="1"/>
  <c r="S236" i="1"/>
  <c r="T236" i="1"/>
  <c r="U236" i="1" s="1"/>
  <c r="D236" i="1"/>
  <c r="AF236" i="1"/>
  <c r="T241" i="1"/>
  <c r="U241" i="1" s="1"/>
  <c r="AG241" i="1"/>
  <c r="T244" i="1"/>
  <c r="U244" i="1" s="1"/>
  <c r="D244" i="1"/>
  <c r="S244" i="1"/>
  <c r="K38" i="9"/>
  <c r="V157" i="9"/>
  <c r="Z170" i="9"/>
  <c r="Y170" i="9"/>
  <c r="Z85" i="9"/>
  <c r="X46" i="8"/>
  <c r="AO46" i="8"/>
  <c r="AJ258" i="1"/>
  <c r="AJ259" i="1"/>
  <c r="AM191" i="1"/>
  <c r="AM240" i="1"/>
  <c r="AM239" i="1"/>
  <c r="V11" i="9"/>
  <c r="W11" i="9"/>
  <c r="X11" i="9" s="1"/>
  <c r="K11" i="9"/>
  <c r="V35" i="9"/>
  <c r="W35" i="9"/>
  <c r="X35" i="9" s="1"/>
  <c r="K35" i="9"/>
  <c r="K150" i="9"/>
  <c r="Z14" i="9"/>
  <c r="Z46" i="9"/>
  <c r="W46" i="8"/>
  <c r="G164" i="8"/>
  <c r="AX164" i="8"/>
  <c r="AJ248" i="1"/>
  <c r="AJ247" i="1"/>
  <c r="AM255" i="1"/>
  <c r="AM257" i="1"/>
  <c r="AM256" i="1"/>
  <c r="AM275" i="1"/>
  <c r="AM276" i="1"/>
  <c r="W124" i="9"/>
  <c r="X124" i="9" s="1"/>
  <c r="V124" i="9"/>
  <c r="K127" i="9"/>
  <c r="W127" i="9"/>
  <c r="X127" i="9" s="1"/>
  <c r="V127" i="9"/>
  <c r="K130" i="9"/>
  <c r="W130" i="9"/>
  <c r="X130" i="9" s="1"/>
  <c r="V130" i="9"/>
  <c r="K204" i="9"/>
  <c r="V204" i="9"/>
  <c r="V207" i="9"/>
  <c r="K207" i="9"/>
  <c r="W207" i="9"/>
  <c r="X207" i="9" s="1"/>
  <c r="W230" i="9"/>
  <c r="X230" i="9" s="1"/>
  <c r="Z15" i="9"/>
  <c r="AM171" i="1"/>
  <c r="AM177" i="1"/>
  <c r="AM200" i="1"/>
  <c r="AT120" i="8"/>
  <c r="W135" i="9"/>
  <c r="X135" i="9" s="1"/>
  <c r="W192" i="9"/>
  <c r="X192" i="9" s="1"/>
  <c r="K192" i="9"/>
  <c r="V192" i="9"/>
  <c r="K195" i="9"/>
  <c r="W195" i="9"/>
  <c r="X195" i="9" s="1"/>
  <c r="V195" i="9"/>
  <c r="V212" i="9"/>
  <c r="W212" i="9"/>
  <c r="X212" i="9" s="1"/>
  <c r="AR16" i="8"/>
  <c r="AR17" i="8"/>
  <c r="W98" i="9"/>
  <c r="X98" i="9" s="1"/>
  <c r="V115" i="9"/>
  <c r="K115" i="9"/>
  <c r="W187" i="9"/>
  <c r="X187" i="9" s="1"/>
  <c r="K187" i="9"/>
  <c r="V187" i="9"/>
  <c r="AO18" i="8"/>
  <c r="AO17" i="8"/>
  <c r="AM278" i="1"/>
  <c r="AM277" i="1"/>
  <c r="T297" i="1"/>
  <c r="U297" i="1" s="1"/>
  <c r="S297" i="1"/>
  <c r="S298" i="1"/>
  <c r="AH287" i="1"/>
  <c r="W286" i="1"/>
  <c r="V286" i="1"/>
  <c r="AH286" i="1"/>
  <c r="AH266" i="1"/>
  <c r="W266" i="1"/>
  <c r="AH267" i="1"/>
  <c r="W252" i="1"/>
  <c r="AZ48" i="8"/>
  <c r="AM242" i="1"/>
  <c r="Y7" i="9"/>
  <c r="Y149" i="9"/>
  <c r="Y155" i="9"/>
  <c r="AI278" i="1"/>
  <c r="T300" i="1"/>
  <c r="U300" i="1" s="1"/>
  <c r="D300" i="1"/>
  <c r="S300" i="1"/>
  <c r="AH272" i="1"/>
  <c r="V271" i="1"/>
  <c r="V254" i="1"/>
  <c r="AR71" i="8"/>
  <c r="AM230" i="1"/>
  <c r="Y143" i="9"/>
  <c r="Z155" i="9"/>
  <c r="AQ146" i="8"/>
  <c r="AL274" i="1"/>
  <c r="V256" i="1"/>
  <c r="AT68" i="8"/>
  <c r="AT69" i="8"/>
  <c r="E157" i="8"/>
  <c r="BC206" i="8"/>
  <c r="D258" i="1"/>
  <c r="T266" i="1"/>
  <c r="U266" i="1" s="1"/>
  <c r="S265" i="1"/>
  <c r="T265" i="1"/>
  <c r="U265" i="1" s="1"/>
  <c r="D265" i="1"/>
  <c r="S274" i="1"/>
  <c r="AJ299" i="1"/>
  <c r="AH278" i="1"/>
  <c r="AH279" i="1"/>
  <c r="W258" i="1"/>
  <c r="AH259" i="1"/>
  <c r="BB4" i="8"/>
  <c r="BC9" i="8"/>
  <c r="BB13" i="8"/>
  <c r="BC17" i="8"/>
  <c r="BB20" i="8"/>
  <c r="BC25" i="8"/>
  <c r="BC33" i="8"/>
  <c r="BB36" i="8"/>
  <c r="AT39" i="8"/>
  <c r="BB45" i="8"/>
  <c r="AT47" i="8"/>
  <c r="BB52" i="8"/>
  <c r="AT65" i="8"/>
  <c r="AT80" i="8"/>
  <c r="AT159" i="8"/>
  <c r="Y118" i="9"/>
  <c r="Z91" i="9"/>
  <c r="AQ54" i="8"/>
  <c r="X58" i="8"/>
  <c r="AR139" i="8"/>
  <c r="AP143" i="8"/>
  <c r="AI264" i="1"/>
  <c r="AI265" i="1"/>
  <c r="AI266" i="1"/>
  <c r="AL275" i="1"/>
  <c r="AJ283" i="1"/>
  <c r="AJ282" i="1"/>
  <c r="AG298" i="1"/>
  <c r="S304" i="1"/>
  <c r="D304" i="1"/>
  <c r="T304" i="1"/>
  <c r="U304" i="1" s="1"/>
  <c r="AF304" i="1"/>
  <c r="BB8" i="8"/>
  <c r="AT27" i="8"/>
  <c r="BB40" i="8"/>
  <c r="AT43" i="8"/>
  <c r="Y49" i="9"/>
  <c r="AQ197" i="8"/>
  <c r="AM263" i="1"/>
  <c r="AM264" i="1"/>
  <c r="W264" i="1"/>
  <c r="AM265" i="1"/>
  <c r="AJ274" i="1"/>
  <c r="AM300" i="1"/>
  <c r="V280" i="1"/>
  <c r="AH262" i="1"/>
  <c r="AH263" i="1"/>
  <c r="BB55" i="8"/>
  <c r="AZ59" i="8"/>
  <c r="AT82" i="8"/>
  <c r="AM225" i="1"/>
  <c r="Z6" i="9"/>
  <c r="AP108" i="8"/>
  <c r="V264" i="1"/>
  <c r="AH265" i="1"/>
  <c r="W278" i="1"/>
  <c r="AM266" i="1"/>
  <c r="AL300" i="1"/>
  <c r="W288" i="1"/>
  <c r="AU290" i="1"/>
  <c r="AL279" i="1"/>
  <c r="AF273" i="1"/>
  <c r="S291" i="1"/>
  <c r="V176" i="1"/>
  <c r="AL177" i="1"/>
  <c r="AL176" i="1"/>
  <c r="AV174" i="1"/>
  <c r="AV173" i="1"/>
  <c r="AV172" i="1"/>
  <c r="AV170" i="1"/>
  <c r="AV169" i="1"/>
  <c r="AV166" i="1"/>
  <c r="AH104" i="1"/>
  <c r="W104" i="1"/>
  <c r="V104" i="1"/>
  <c r="AH105" i="1"/>
  <c r="AV88" i="1"/>
  <c r="AV89" i="1"/>
  <c r="AL72" i="1"/>
  <c r="V71" i="1"/>
  <c r="AL71" i="1"/>
  <c r="AU39" i="1"/>
  <c r="AU40" i="1"/>
  <c r="AU8" i="1"/>
  <c r="AU7" i="1"/>
  <c r="AJ268" i="1"/>
  <c r="AJ267" i="1"/>
  <c r="AU277" i="1"/>
  <c r="AH251" i="1"/>
  <c r="W251" i="1"/>
  <c r="AH252" i="1"/>
  <c r="V251" i="1"/>
  <c r="AH227" i="1"/>
  <c r="V226" i="1"/>
  <c r="W226" i="1"/>
  <c r="AH226" i="1"/>
  <c r="AU218" i="1"/>
  <c r="S303" i="1"/>
  <c r="D303" i="1"/>
  <c r="T303" i="1"/>
  <c r="U303" i="1" s="1"/>
  <c r="AF303" i="1"/>
  <c r="AZ190" i="8"/>
  <c r="BC104" i="8"/>
  <c r="AZ195" i="8"/>
  <c r="BB120" i="8"/>
  <c r="AT140" i="8"/>
  <c r="AM223" i="1"/>
  <c r="AM224" i="1"/>
  <c r="V122" i="9"/>
  <c r="K122" i="9"/>
  <c r="V131" i="9"/>
  <c r="K131" i="9"/>
  <c r="W131" i="9"/>
  <c r="X131" i="9" s="1"/>
  <c r="Z70" i="9"/>
  <c r="AP49" i="8"/>
  <c r="AP50" i="8"/>
  <c r="AQ51" i="8"/>
  <c r="AQ52" i="8"/>
  <c r="AR53" i="8"/>
  <c r="AR52" i="8"/>
  <c r="AO58" i="8"/>
  <c r="X57" i="8"/>
  <c r="W57" i="8"/>
  <c r="AO142" i="8"/>
  <c r="AX142" i="8"/>
  <c r="AO143" i="8"/>
  <c r="AG261" i="1"/>
  <c r="AG260" i="1"/>
  <c r="D260" i="1"/>
  <c r="AM101" i="1"/>
  <c r="AT136" i="8"/>
  <c r="K42" i="9"/>
  <c r="W42" i="9"/>
  <c r="X42" i="9" s="1"/>
  <c r="Z49" i="9"/>
  <c r="AQ41" i="8"/>
  <c r="AS133" i="8"/>
  <c r="AS132" i="8"/>
  <c r="AR135" i="8"/>
  <c r="AR136" i="8"/>
  <c r="AQ191" i="8"/>
  <c r="AQ192" i="8"/>
  <c r="W202" i="8"/>
  <c r="AX202" i="8"/>
  <c r="AZ202" i="8" s="1"/>
  <c r="AM196" i="1"/>
  <c r="AZ92" i="8"/>
  <c r="AT123" i="8"/>
  <c r="AT122" i="8"/>
  <c r="K22" i="9"/>
  <c r="V22" i="9"/>
  <c r="W22" i="9"/>
  <c r="X22" i="9" s="1"/>
  <c r="AM195" i="1"/>
  <c r="AT89" i="8"/>
  <c r="AT103" i="8"/>
  <c r="AT102" i="8"/>
  <c r="AT110" i="8"/>
  <c r="AT111" i="8"/>
  <c r="AT115" i="8"/>
  <c r="AT116" i="8"/>
  <c r="AT209" i="8"/>
  <c r="AT208" i="8"/>
  <c r="W19" i="9"/>
  <c r="X19" i="9" s="1"/>
  <c r="V19" i="9"/>
  <c r="AR140" i="8"/>
  <c r="AT15" i="8"/>
  <c r="AT16" i="8"/>
  <c r="BB28" i="8"/>
  <c r="BB29" i="8"/>
  <c r="AZ41" i="8"/>
  <c r="BC42" i="8"/>
  <c r="AZ49" i="8"/>
  <c r="BC49" i="8"/>
  <c r="BC58" i="8"/>
  <c r="BC59" i="8"/>
  <c r="AT171" i="8"/>
  <c r="AM228" i="1"/>
  <c r="AM229" i="1"/>
  <c r="V42" i="9"/>
  <c r="AZ9" i="8"/>
  <c r="AZ4" i="8"/>
  <c r="BC4" i="8"/>
  <c r="BC5" i="8"/>
  <c r="BC12" i="8"/>
  <c r="BC13" i="8"/>
  <c r="AZ12" i="8"/>
  <c r="AT19" i="8"/>
  <c r="AT18" i="8"/>
  <c r="BC20" i="8"/>
  <c r="BC21" i="8"/>
  <c r="AZ20" i="8"/>
  <c r="BB23" i="8"/>
  <c r="BC29" i="8"/>
  <c r="BC28" i="8"/>
  <c r="AZ28" i="8"/>
  <c r="BC36" i="8"/>
  <c r="AZ36" i="8"/>
  <c r="BC45" i="8"/>
  <c r="AZ44" i="8"/>
  <c r="BB68" i="8"/>
  <c r="AZ67" i="8"/>
  <c r="BB67" i="8"/>
  <c r="AZ69" i="8"/>
  <c r="BB69" i="8"/>
  <c r="AT144" i="8"/>
  <c r="AT150" i="8"/>
  <c r="AT151" i="8"/>
  <c r="AT153" i="8"/>
  <c r="AT154" i="8"/>
  <c r="X142" i="8"/>
  <c r="AR55" i="8"/>
  <c r="BC34" i="8"/>
  <c r="AZ16" i="8"/>
  <c r="BC10" i="8"/>
  <c r="AT49" i="8"/>
  <c r="BB14" i="8"/>
  <c r="AM231" i="1"/>
  <c r="F230" i="9"/>
  <c r="V107" i="9"/>
  <c r="W107" i="9"/>
  <c r="X107" i="9" s="1"/>
  <c r="Y159" i="9"/>
  <c r="Z159" i="9"/>
  <c r="K218" i="9"/>
  <c r="V218" i="9"/>
  <c r="W227" i="9"/>
  <c r="X227" i="9" s="1"/>
  <c r="V227" i="9"/>
  <c r="K227" i="9"/>
  <c r="BB57" i="8"/>
  <c r="AT8" i="8"/>
  <c r="AM241" i="1"/>
  <c r="K83" i="9"/>
  <c r="W83" i="9"/>
  <c r="X83" i="9" s="1"/>
  <c r="V83" i="9"/>
  <c r="V86" i="9"/>
  <c r="K86" i="9"/>
  <c r="K215" i="9"/>
  <c r="W215" i="9"/>
  <c r="X215" i="9" s="1"/>
  <c r="AO152" i="8"/>
  <c r="X151" i="8"/>
  <c r="V147" i="9"/>
  <c r="K147" i="9"/>
  <c r="W200" i="9"/>
  <c r="X200" i="9" s="1"/>
  <c r="K200" i="9"/>
  <c r="K203" i="9"/>
  <c r="BB46" i="8"/>
  <c r="AZ34" i="8"/>
  <c r="BC26" i="8"/>
  <c r="K60" i="9"/>
  <c r="W60" i="9"/>
  <c r="X60" i="9" s="1"/>
  <c r="Z134" i="9"/>
  <c r="Y134" i="9"/>
  <c r="W134" i="9"/>
  <c r="X134" i="9" s="1"/>
  <c r="K134" i="9"/>
  <c r="W179" i="9"/>
  <c r="X179" i="9" s="1"/>
  <c r="V179" i="9"/>
  <c r="K179" i="9"/>
  <c r="W188" i="9"/>
  <c r="X188" i="9" s="1"/>
  <c r="V188" i="9"/>
  <c r="Z133" i="9"/>
  <c r="AM249" i="1"/>
  <c r="AI260" i="1"/>
  <c r="AI261" i="1"/>
  <c r="AM268" i="1"/>
  <c r="AM267" i="1"/>
  <c r="AF232" i="1"/>
  <c r="AH248" i="1"/>
  <c r="AJ256" i="1"/>
  <c r="AM260" i="1"/>
  <c r="AM259" i="1"/>
  <c r="AJ298" i="1"/>
  <c r="AJ297" i="1"/>
  <c r="V292" i="1"/>
  <c r="AL265" i="1"/>
  <c r="AL266" i="1"/>
  <c r="V265" i="1"/>
  <c r="AK252" i="1"/>
  <c r="AM302" i="1"/>
  <c r="AM301" i="1"/>
  <c r="S272" i="1"/>
  <c r="AG272" i="1"/>
  <c r="AJ288" i="1"/>
  <c r="AJ289" i="1"/>
  <c r="AK295" i="1"/>
  <c r="AK294" i="1"/>
  <c r="W302" i="1"/>
  <c r="AH303" i="1"/>
  <c r="S268" i="1"/>
  <c r="D268" i="1"/>
  <c r="T268" i="1"/>
  <c r="U268" i="1" s="1"/>
  <c r="AM269" i="1"/>
  <c r="AM270" i="1"/>
  <c r="AH297" i="1"/>
  <c r="W296" i="1"/>
  <c r="AL270" i="1"/>
  <c r="AH273" i="1"/>
  <c r="V273" i="1"/>
  <c r="W273" i="1"/>
  <c r="AU272" i="1"/>
  <c r="AV72" i="1"/>
  <c r="AV71" i="1"/>
  <c r="AU324" i="1" l="1"/>
  <c r="T324" i="1"/>
  <c r="U324" i="1" s="1"/>
  <c r="AS323" i="1"/>
  <c r="AT323" i="1" s="1"/>
  <c r="AV323" i="1"/>
  <c r="W323" i="1"/>
  <c r="V323" i="1"/>
  <c r="AH323" i="1"/>
  <c r="AV146" i="1"/>
  <c r="AS159" i="1"/>
  <c r="AS102" i="1"/>
  <c r="AU155" i="1"/>
  <c r="BB215" i="8"/>
  <c r="AU131" i="1"/>
  <c r="AV168" i="1"/>
  <c r="AV184" i="1"/>
  <c r="AS164" i="1"/>
  <c r="AS138" i="1"/>
  <c r="AS215" i="1"/>
  <c r="AS110" i="1"/>
  <c r="AV107" i="1"/>
  <c r="AU143" i="1"/>
  <c r="BC178" i="8"/>
  <c r="AV175" i="1"/>
  <c r="AV87" i="1"/>
  <c r="AV163" i="1"/>
  <c r="AS126" i="1"/>
  <c r="AS118" i="1"/>
  <c r="AV303" i="1"/>
  <c r="AU115" i="1"/>
  <c r="AU118" i="1"/>
  <c r="AV143" i="1"/>
  <c r="AV154" i="1"/>
  <c r="AV212" i="1"/>
  <c r="AV216" i="1"/>
  <c r="BB167" i="8"/>
  <c r="AU123" i="1"/>
  <c r="AS167" i="1"/>
  <c r="AZ159" i="8"/>
  <c r="AV162" i="1"/>
  <c r="AV203" i="1"/>
  <c r="AV150" i="1"/>
  <c r="AS251" i="1"/>
  <c r="AS191" i="1"/>
  <c r="AV276" i="1"/>
  <c r="AS142" i="1"/>
  <c r="AU83" i="1"/>
  <c r="AU151" i="1"/>
  <c r="AZ129" i="8"/>
  <c r="BB192" i="8"/>
  <c r="AU195" i="1"/>
  <c r="AU263" i="1"/>
  <c r="AS82" i="1"/>
  <c r="AU283" i="1"/>
  <c r="BB129" i="8"/>
  <c r="AU71" i="1"/>
  <c r="AU87" i="1"/>
  <c r="AU134" i="1"/>
  <c r="AV189" i="1"/>
  <c r="AU159" i="1"/>
  <c r="AU320" i="1"/>
  <c r="AU127" i="1"/>
  <c r="AU180" i="1"/>
  <c r="AV115" i="1"/>
  <c r="AV275" i="1"/>
  <c r="AS247" i="1"/>
  <c r="AS130" i="1"/>
  <c r="AS150" i="1"/>
  <c r="AU107" i="1"/>
  <c r="AV70" i="1"/>
  <c r="AV75" i="1"/>
  <c r="AV79" i="1"/>
  <c r="BB197" i="8"/>
  <c r="AV74" i="1"/>
  <c r="AV259" i="1"/>
  <c r="AS192" i="1"/>
  <c r="AS78" i="1"/>
  <c r="AS322" i="1"/>
  <c r="AV322" i="1"/>
  <c r="W322" i="1"/>
  <c r="V322" i="1"/>
  <c r="AH322" i="1"/>
  <c r="W321" i="1"/>
  <c r="Y106" i="9"/>
  <c r="K230" i="9"/>
  <c r="W163" i="9"/>
  <c r="X163" i="9" s="1"/>
  <c r="K6" i="9"/>
  <c r="K133" i="9"/>
  <c r="V29" i="9"/>
  <c r="S112" i="1"/>
  <c r="S120" i="1"/>
  <c r="S141" i="1"/>
  <c r="T149" i="1"/>
  <c r="U149" i="1" s="1"/>
  <c r="S152" i="1"/>
  <c r="AF161" i="1"/>
  <c r="D158" i="1"/>
  <c r="AF169" i="1"/>
  <c r="AG174" i="1"/>
  <c r="AF178" i="1"/>
  <c r="AG207" i="1"/>
  <c r="AG214" i="1"/>
  <c r="AF217" i="1"/>
  <c r="I217" i="8"/>
  <c r="X178" i="8"/>
  <c r="W178" i="8"/>
  <c r="AN99" i="8"/>
  <c r="W36" i="8"/>
  <c r="AO28" i="8"/>
  <c r="AP167" i="8"/>
  <c r="AO76" i="8"/>
  <c r="AS320" i="1"/>
  <c r="AV320" i="1"/>
  <c r="AT90" i="8"/>
  <c r="W39" i="9"/>
  <c r="X39" i="9" s="1"/>
  <c r="V163" i="9"/>
  <c r="V49" i="9"/>
  <c r="K206" i="9"/>
  <c r="K161" i="9"/>
  <c r="AQ196" i="8"/>
  <c r="AR207" i="8"/>
  <c r="X186" i="8"/>
  <c r="W160" i="8"/>
  <c r="Z12" i="9"/>
  <c r="X4" i="8"/>
  <c r="X20" i="8"/>
  <c r="X44" i="8"/>
  <c r="AS58" i="8"/>
  <c r="AQ70" i="8"/>
  <c r="V168" i="9"/>
  <c r="K138" i="9"/>
  <c r="V39" i="9"/>
  <c r="AM208" i="1"/>
  <c r="Z23" i="9"/>
  <c r="W74" i="9"/>
  <c r="X74" i="9" s="1"/>
  <c r="AU295" i="1"/>
  <c r="AU294" i="1"/>
  <c r="W49" i="9"/>
  <c r="X49" i="9" s="1"/>
  <c r="V186" i="9"/>
  <c r="V161" i="9"/>
  <c r="W29" i="9"/>
  <c r="X29" i="9" s="1"/>
  <c r="S117" i="1"/>
  <c r="AF136" i="1"/>
  <c r="AG150" i="1"/>
  <c r="AF162" i="1"/>
  <c r="D128" i="1"/>
  <c r="AF194" i="1"/>
  <c r="S198" i="1"/>
  <c r="AG215" i="1"/>
  <c r="O183" i="8"/>
  <c r="T183" i="8"/>
  <c r="I193" i="8"/>
  <c r="V138" i="9"/>
  <c r="AT145" i="8"/>
  <c r="Z160" i="9"/>
  <c r="AT119" i="8"/>
  <c r="Z43" i="9"/>
  <c r="V89" i="9"/>
  <c r="W4" i="9"/>
  <c r="X4" i="9" s="1"/>
  <c r="D120" i="1"/>
  <c r="S161" i="1"/>
  <c r="AM9" i="1"/>
  <c r="AM17" i="1"/>
  <c r="AM25" i="1"/>
  <c r="AM33" i="1"/>
  <c r="AM65" i="1"/>
  <c r="AM145" i="1"/>
  <c r="D169" i="1"/>
  <c r="AM178" i="1"/>
  <c r="D185" i="1"/>
  <c r="D193" i="1"/>
  <c r="AF202" i="1"/>
  <c r="AG206" i="1"/>
  <c r="AF209" i="1"/>
  <c r="W183" i="8"/>
  <c r="T195" i="8"/>
  <c r="AN146" i="8"/>
  <c r="AQ212" i="8"/>
  <c r="AR248" i="1"/>
  <c r="AL249" i="1"/>
  <c r="AL248" i="1"/>
  <c r="AQ236" i="1"/>
  <c r="AH237" i="1"/>
  <c r="V236" i="1"/>
  <c r="AR232" i="1"/>
  <c r="AL232" i="1"/>
  <c r="W94" i="9"/>
  <c r="X94" i="9" s="1"/>
  <c r="K4" i="9"/>
  <c r="AS14" i="8"/>
  <c r="V24" i="9"/>
  <c r="D109" i="1"/>
  <c r="AF170" i="1"/>
  <c r="D174" i="1"/>
  <c r="D182" i="1"/>
  <c r="AF185" i="1"/>
  <c r="S185" i="1"/>
  <c r="AG190" i="1"/>
  <c r="AF193" i="1"/>
  <c r="D209" i="1"/>
  <c r="AS215" i="8"/>
  <c r="AS183" i="8"/>
  <c r="W156" i="8"/>
  <c r="O162" i="8"/>
  <c r="W33" i="8"/>
  <c r="V59" i="9"/>
  <c r="AV274" i="1"/>
  <c r="AS13" i="8"/>
  <c r="T120" i="1"/>
  <c r="U120" i="1" s="1"/>
  <c r="AG125" i="1"/>
  <c r="AM10" i="1"/>
  <c r="AM42" i="1"/>
  <c r="AM50" i="1"/>
  <c r="AM66" i="1"/>
  <c r="AM82" i="1"/>
  <c r="AM138" i="1"/>
  <c r="AM146" i="1"/>
  <c r="AF177" i="1"/>
  <c r="D217" i="1"/>
  <c r="W215" i="8"/>
  <c r="AI154" i="8"/>
  <c r="AS9" i="8"/>
  <c r="W9" i="8"/>
  <c r="AY73" i="8"/>
  <c r="BC73" i="8" s="1"/>
  <c r="AS73" i="8"/>
  <c r="W73" i="8"/>
  <c r="AY81" i="8"/>
  <c r="W81" i="8"/>
  <c r="AY113" i="8"/>
  <c r="AS113" i="8"/>
  <c r="AO124" i="8"/>
  <c r="AX124" i="8"/>
  <c r="BB125" i="8" s="1"/>
  <c r="AO170" i="8"/>
  <c r="G170" i="8"/>
  <c r="AY175" i="8"/>
  <c r="AS175" i="8"/>
  <c r="AX186" i="8"/>
  <c r="AO186" i="8"/>
  <c r="AZ158" i="8"/>
  <c r="AT128" i="8"/>
  <c r="AT143" i="8"/>
  <c r="AT169" i="8"/>
  <c r="AS207" i="1"/>
  <c r="AV188" i="1"/>
  <c r="AS171" i="1"/>
  <c r="AF320" i="1"/>
  <c r="AT124" i="8"/>
  <c r="AT130" i="8"/>
  <c r="AT200" i="8"/>
  <c r="K3" i="9"/>
  <c r="W8" i="9"/>
  <c r="X8" i="9" s="1"/>
  <c r="Y28" i="9"/>
  <c r="V51" i="9"/>
  <c r="Y132" i="9"/>
  <c r="V170" i="9"/>
  <c r="W185" i="9"/>
  <c r="X185" i="9" s="1"/>
  <c r="Y190" i="9"/>
  <c r="V200" i="9"/>
  <c r="Y205" i="9"/>
  <c r="V213" i="9"/>
  <c r="AS10" i="8"/>
  <c r="AR79" i="8"/>
  <c r="W87" i="8"/>
  <c r="AO91" i="8"/>
  <c r="AP95" i="8"/>
  <c r="W98" i="8"/>
  <c r="AP103" i="8"/>
  <c r="AO107" i="8"/>
  <c r="AR117" i="8"/>
  <c r="AP119" i="8"/>
  <c r="W141" i="8"/>
  <c r="AS146" i="8"/>
  <c r="AS148" i="8"/>
  <c r="X154" i="8"/>
  <c r="W163" i="8"/>
  <c r="AQ186" i="8"/>
  <c r="AR187" i="8"/>
  <c r="AR189" i="8"/>
  <c r="O197" i="8"/>
  <c r="AP199" i="8"/>
  <c r="G200" i="8"/>
  <c r="G203" i="8"/>
  <c r="U67" i="8"/>
  <c r="V67" i="8" s="1"/>
  <c r="U71" i="8"/>
  <c r="V71" i="8" s="1"/>
  <c r="T79" i="8"/>
  <c r="AI83" i="8"/>
  <c r="T87" i="8"/>
  <c r="T107" i="8"/>
  <c r="U115" i="8"/>
  <c r="V115" i="8" s="1"/>
  <c r="U123" i="8"/>
  <c r="V123" i="8" s="1"/>
  <c r="AI131" i="8"/>
  <c r="AI143" i="8"/>
  <c r="U151" i="8"/>
  <c r="V151" i="8" s="1"/>
  <c r="U155" i="8"/>
  <c r="V155" i="8" s="1"/>
  <c r="AM162" i="8"/>
  <c r="AN164" i="8"/>
  <c r="AN172" i="8"/>
  <c r="U176" i="8"/>
  <c r="V176" i="8" s="1"/>
  <c r="U180" i="8"/>
  <c r="V180" i="8" s="1"/>
  <c r="AI184" i="8"/>
  <c r="AI188" i="8"/>
  <c r="AI196" i="8"/>
  <c r="AN200" i="8"/>
  <c r="AG221" i="1"/>
  <c r="AG237" i="1"/>
  <c r="AF240" i="1"/>
  <c r="AG245" i="1"/>
  <c r="W236" i="1"/>
  <c r="AM314" i="1"/>
  <c r="AS66" i="8"/>
  <c r="X76" i="8"/>
  <c r="AQ204" i="8"/>
  <c r="S307" i="1"/>
  <c r="AJ318" i="1"/>
  <c r="AL320" i="1"/>
  <c r="BC14" i="8"/>
  <c r="BC46" i="8"/>
  <c r="AT76" i="8"/>
  <c r="AT211" i="8"/>
  <c r="W72" i="8"/>
  <c r="AQ81" i="8"/>
  <c r="AP84" i="8"/>
  <c r="X87" i="8"/>
  <c r="AQ153" i="8"/>
  <c r="AR163" i="8"/>
  <c r="AP186" i="8"/>
  <c r="AM305" i="1"/>
  <c r="AT14" i="8"/>
  <c r="AT72" i="8"/>
  <c r="AT165" i="8"/>
  <c r="AT207" i="8"/>
  <c r="Y67" i="9"/>
  <c r="Y107" i="9"/>
  <c r="AG289" i="1"/>
  <c r="S290" i="1"/>
  <c r="Y76" i="9"/>
  <c r="Y140" i="9"/>
  <c r="Z44" i="9"/>
  <c r="Y182" i="9"/>
  <c r="AR41" i="8"/>
  <c r="AO47" i="8"/>
  <c r="AS52" i="8"/>
  <c r="AS67" i="8"/>
  <c r="AQ72" i="8"/>
  <c r="AP76" i="8"/>
  <c r="AQ79" i="8"/>
  <c r="AR81" i="8"/>
  <c r="AQ88" i="8"/>
  <c r="AR89" i="8"/>
  <c r="AP91" i="8"/>
  <c r="AQ96" i="8"/>
  <c r="AP99" i="8"/>
  <c r="AO103" i="8"/>
  <c r="AO110" i="8"/>
  <c r="AQ111" i="8"/>
  <c r="AR112" i="8"/>
  <c r="AP115" i="8"/>
  <c r="AO119" i="8"/>
  <c r="AQ119" i="8"/>
  <c r="AP139" i="8"/>
  <c r="AP140" i="8"/>
  <c r="AQ144" i="8"/>
  <c r="AR153" i="8"/>
  <c r="AP154" i="8"/>
  <c r="AR162" i="8"/>
  <c r="N162" i="8"/>
  <c r="S169" i="8"/>
  <c r="I171" i="8"/>
  <c r="AQ175" i="8"/>
  <c r="AO180" i="8"/>
  <c r="AQ184" i="8"/>
  <c r="AR184" i="8"/>
  <c r="X191" i="8"/>
  <c r="AP193" i="8"/>
  <c r="G196" i="8"/>
  <c r="AR199" i="8"/>
  <c r="AP202" i="8"/>
  <c r="AQ205" i="8"/>
  <c r="AS210" i="8"/>
  <c r="AZ214" i="8"/>
  <c r="S217" i="8"/>
  <c r="AI37" i="8"/>
  <c r="U53" i="8"/>
  <c r="V53" i="8" s="1"/>
  <c r="AI65" i="8"/>
  <c r="U69" i="8"/>
  <c r="V69" i="8" s="1"/>
  <c r="U73" i="8"/>
  <c r="V73" i="8" s="1"/>
  <c r="U77" i="8"/>
  <c r="V77" i="8" s="1"/>
  <c r="T81" i="8"/>
  <c r="U93" i="8"/>
  <c r="V93" i="8" s="1"/>
  <c r="AI101" i="8"/>
  <c r="U105" i="8"/>
  <c r="V105" i="8" s="1"/>
  <c r="AI109" i="8"/>
  <c r="T117" i="8"/>
  <c r="AN126" i="8"/>
  <c r="U133" i="8"/>
  <c r="V133" i="8" s="1"/>
  <c r="T145" i="8"/>
  <c r="AI158" i="8"/>
  <c r="T166" i="8"/>
  <c r="AI178" i="8"/>
  <c r="AI186" i="8"/>
  <c r="AI198" i="8"/>
  <c r="T202" i="8"/>
  <c r="AG224" i="1"/>
  <c r="AL319" i="1"/>
  <c r="T320" i="1"/>
  <c r="U320" i="1" s="1"/>
  <c r="D320" i="1"/>
  <c r="AZ6" i="8"/>
  <c r="AZ22" i="8"/>
  <c r="V12" i="9"/>
  <c r="W17" i="9"/>
  <c r="X17" i="9" s="1"/>
  <c r="V32" i="9"/>
  <c r="K37" i="9"/>
  <c r="V52" i="9"/>
  <c r="W109" i="9"/>
  <c r="X109" i="9" s="1"/>
  <c r="V143" i="9"/>
  <c r="W150" i="9"/>
  <c r="X150" i="9" s="1"/>
  <c r="K166" i="9"/>
  <c r="V174" i="9"/>
  <c r="V189" i="9"/>
  <c r="W196" i="9"/>
  <c r="X196" i="9" s="1"/>
  <c r="W209" i="9"/>
  <c r="X209" i="9" s="1"/>
  <c r="Z63" i="9"/>
  <c r="Z127" i="9"/>
  <c r="Z148" i="9"/>
  <c r="Z181" i="9"/>
  <c r="W17" i="8"/>
  <c r="AR51" i="8"/>
  <c r="W65" i="8"/>
  <c r="N165" i="8"/>
  <c r="I174" i="8"/>
  <c r="S175" i="8"/>
  <c r="I182" i="8"/>
  <c r="N186" i="8"/>
  <c r="N194" i="8"/>
  <c r="S204" i="8"/>
  <c r="N210" i="8"/>
  <c r="I214" i="8"/>
  <c r="AI2" i="8"/>
  <c r="T30" i="8"/>
  <c r="T74" i="8"/>
  <c r="AI106" i="8"/>
  <c r="AI118" i="8"/>
  <c r="U122" i="8"/>
  <c r="V122" i="8" s="1"/>
  <c r="U126" i="8"/>
  <c r="V126" i="8" s="1"/>
  <c r="T130" i="8"/>
  <c r="AI134" i="8"/>
  <c r="U150" i="8"/>
  <c r="V150" i="8" s="1"/>
  <c r="T163" i="8"/>
  <c r="AI171" i="8"/>
  <c r="AI183" i="8"/>
  <c r="U191" i="8"/>
  <c r="V191" i="8" s="1"/>
  <c r="AI195" i="8"/>
  <c r="D29" i="1"/>
  <c r="D61" i="1"/>
  <c r="D69" i="1"/>
  <c r="T101" i="1"/>
  <c r="U101" i="1" s="1"/>
  <c r="S109" i="1"/>
  <c r="D125" i="1"/>
  <c r="D133" i="1"/>
  <c r="S166" i="1"/>
  <c r="T174" i="1"/>
  <c r="U174" i="1" s="1"/>
  <c r="T190" i="1"/>
  <c r="U190" i="1" s="1"/>
  <c r="S206" i="1"/>
  <c r="T214" i="1"/>
  <c r="U214" i="1" s="1"/>
  <c r="W49" i="1"/>
  <c r="W57" i="1"/>
  <c r="W65" i="1"/>
  <c r="AK170" i="1"/>
  <c r="AK176" i="1"/>
  <c r="AK183" i="1"/>
  <c r="AK185" i="1"/>
  <c r="AK189" i="1"/>
  <c r="AK195" i="1"/>
  <c r="AK199" i="1"/>
  <c r="AK233" i="1"/>
  <c r="AH264" i="1"/>
  <c r="V260" i="1"/>
  <c r="AL318" i="1"/>
  <c r="AH320" i="1"/>
  <c r="AM194" i="1"/>
  <c r="BB119" i="8"/>
  <c r="AM4" i="1"/>
  <c r="AM12" i="1"/>
  <c r="AM20" i="1"/>
  <c r="K17" i="9"/>
  <c r="K32" i="9"/>
  <c r="V77" i="9"/>
  <c r="W121" i="9"/>
  <c r="X121" i="9" s="1"/>
  <c r="W141" i="9"/>
  <c r="X141" i="9" s="1"/>
  <c r="K153" i="9"/>
  <c r="W9" i="9"/>
  <c r="X9" i="9" s="1"/>
  <c r="V9" i="9"/>
  <c r="W37" i="9"/>
  <c r="X37" i="9" s="1"/>
  <c r="V37" i="9"/>
  <c r="W111" i="9"/>
  <c r="X111" i="9" s="1"/>
  <c r="V111" i="9"/>
  <c r="K111" i="9"/>
  <c r="K128" i="9"/>
  <c r="V128" i="9"/>
  <c r="V148" i="9"/>
  <c r="K148" i="9"/>
  <c r="Y165" i="9"/>
  <c r="Z165" i="9"/>
  <c r="V176" i="9"/>
  <c r="K176" i="9"/>
  <c r="Z183" i="9"/>
  <c r="Y183" i="9"/>
  <c r="K191" i="9"/>
  <c r="W191" i="9"/>
  <c r="X191" i="9" s="1"/>
  <c r="W201" i="9"/>
  <c r="X201" i="9" s="1"/>
  <c r="K201" i="9"/>
  <c r="K214" i="9"/>
  <c r="V214" i="9"/>
  <c r="AS7" i="8"/>
  <c r="AS6" i="8"/>
  <c r="AQ11" i="8"/>
  <c r="AQ10" i="8"/>
  <c r="W176" i="9"/>
  <c r="X176" i="9" s="1"/>
  <c r="AM163" i="1"/>
  <c r="T154" i="1"/>
  <c r="U154" i="1" s="1"/>
  <c r="AF166" i="1"/>
  <c r="T166" i="1"/>
  <c r="U166" i="1" s="1"/>
  <c r="AF174" i="1"/>
  <c r="AF175" i="1"/>
  <c r="AF182" i="1"/>
  <c r="AG196" i="1"/>
  <c r="D198" i="1"/>
  <c r="AG211" i="1"/>
  <c r="AF215" i="1"/>
  <c r="AO196" i="8"/>
  <c r="AO192" i="8"/>
  <c r="AS180" i="8"/>
  <c r="U178" i="8"/>
  <c r="V178" i="8" s="1"/>
  <c r="T175" i="8"/>
  <c r="O159" i="8"/>
  <c r="I197" i="8"/>
  <c r="AR149" i="8"/>
  <c r="AI130" i="8"/>
  <c r="T150" i="8"/>
  <c r="AM138" i="8"/>
  <c r="U118" i="8"/>
  <c r="V118" i="8" s="1"/>
  <c r="AN117" i="8"/>
  <c r="AI73" i="8"/>
  <c r="AM106" i="8"/>
  <c r="W52" i="8"/>
  <c r="AN53" i="8"/>
  <c r="AI18" i="8"/>
  <c r="AQ213" i="8"/>
  <c r="AS209" i="8"/>
  <c r="T101" i="8"/>
  <c r="T21" i="8"/>
  <c r="AI318" i="1"/>
  <c r="AI319" i="1"/>
  <c r="AR67" i="8"/>
  <c r="AM155" i="1"/>
  <c r="AF190" i="1"/>
  <c r="AF191" i="1"/>
  <c r="T198" i="1"/>
  <c r="U198" i="1" s="1"/>
  <c r="S203" i="1"/>
  <c r="AF207" i="1"/>
  <c r="S214" i="1"/>
  <c r="AX210" i="8"/>
  <c r="BB210" i="8" s="1"/>
  <c r="X196" i="8"/>
  <c r="AS178" i="8"/>
  <c r="O177" i="8"/>
  <c r="I165" i="8"/>
  <c r="AI159" i="8"/>
  <c r="AM167" i="8"/>
  <c r="O180" i="8"/>
  <c r="I176" i="8"/>
  <c r="I201" i="8"/>
  <c r="W107" i="8"/>
  <c r="AI94" i="8"/>
  <c r="AX102" i="8"/>
  <c r="BB103" i="8" s="1"/>
  <c r="X204" i="8"/>
  <c r="AS44" i="8"/>
  <c r="X49" i="8"/>
  <c r="AX110" i="8"/>
  <c r="W47" i="9"/>
  <c r="X47" i="9" s="1"/>
  <c r="V67" i="9"/>
  <c r="K107" i="9"/>
  <c r="W146" i="9"/>
  <c r="X146" i="9" s="1"/>
  <c r="Z163" i="9"/>
  <c r="Z211" i="9"/>
  <c r="AO15" i="8"/>
  <c r="W14" i="8"/>
  <c r="X30" i="8"/>
  <c r="AO30" i="8"/>
  <c r="AS36" i="8"/>
  <c r="W35" i="8"/>
  <c r="X38" i="8"/>
  <c r="AO39" i="8"/>
  <c r="AS76" i="8"/>
  <c r="W75" i="8"/>
  <c r="AX86" i="8"/>
  <c r="AO87" i="8"/>
  <c r="AS92" i="8"/>
  <c r="AY91" i="8"/>
  <c r="BC92" i="8" s="1"/>
  <c r="AS100" i="8"/>
  <c r="W99" i="8"/>
  <c r="AY99" i="8"/>
  <c r="AY115" i="8"/>
  <c r="AS116" i="8"/>
  <c r="W115" i="8"/>
  <c r="AY121" i="8"/>
  <c r="AS121" i="8"/>
  <c r="AX134" i="8"/>
  <c r="BB135" i="8" s="1"/>
  <c r="X134" i="8"/>
  <c r="W155" i="8"/>
  <c r="AY155" i="8"/>
  <c r="AZ155" i="8" s="1"/>
  <c r="AS155" i="8"/>
  <c r="AY169" i="8"/>
  <c r="W169" i="8"/>
  <c r="X172" i="8"/>
  <c r="AX172" i="8"/>
  <c r="AZ172" i="8" s="1"/>
  <c r="AX188" i="8"/>
  <c r="X188" i="8"/>
  <c r="G188" i="8"/>
  <c r="AS194" i="8"/>
  <c r="AY193" i="8"/>
  <c r="W193" i="8"/>
  <c r="AX212" i="8"/>
  <c r="AO212" i="8"/>
  <c r="X212" i="8"/>
  <c r="G212" i="8"/>
  <c r="AI5" i="8"/>
  <c r="U5" i="8"/>
  <c r="V5" i="8" s="1"/>
  <c r="T9" i="8"/>
  <c r="AN9" i="8"/>
  <c r="AI9" i="8"/>
  <c r="U17" i="8"/>
  <c r="V17" i="8" s="1"/>
  <c r="AI17" i="8"/>
  <c r="AI21" i="8"/>
  <c r="AN22" i="8"/>
  <c r="U25" i="8"/>
  <c r="V25" i="8" s="1"/>
  <c r="AI25" i="8"/>
  <c r="AN25" i="8"/>
  <c r="T29" i="8"/>
  <c r="AN29" i="8"/>
  <c r="AI29" i="8"/>
  <c r="U29" i="8"/>
  <c r="V29" i="8" s="1"/>
  <c r="U33" i="8"/>
  <c r="V33" i="8" s="1"/>
  <c r="T33" i="8"/>
  <c r="AN33" i="8"/>
  <c r="AN41" i="8"/>
  <c r="T41" i="8"/>
  <c r="U45" i="8"/>
  <c r="V45" i="8" s="1"/>
  <c r="T45" i="8"/>
  <c r="AN46" i="8"/>
  <c r="AI49" i="8"/>
  <c r="AN49" i="8"/>
  <c r="T49" i="8"/>
  <c r="T53" i="8"/>
  <c r="AI53" i="8"/>
  <c r="U57" i="8"/>
  <c r="V57" i="8" s="1"/>
  <c r="T57" i="8"/>
  <c r="AN57" i="8"/>
  <c r="AI57" i="8"/>
  <c r="T61" i="8"/>
  <c r="AN62" i="8"/>
  <c r="AI61" i="8"/>
  <c r="U61" i="8"/>
  <c r="V61" i="8" s="1"/>
  <c r="AN66" i="8"/>
  <c r="T65" i="8"/>
  <c r="AI69" i="8"/>
  <c r="AN69" i="8"/>
  <c r="T69" i="8"/>
  <c r="AN74" i="8"/>
  <c r="T73" i="8"/>
  <c r="AI77" i="8"/>
  <c r="T77" i="8"/>
  <c r="U85" i="8"/>
  <c r="V85" i="8" s="1"/>
  <c r="AI85" i="8"/>
  <c r="AN85" i="8"/>
  <c r="U89" i="8"/>
  <c r="V89" i="8" s="1"/>
  <c r="AI89" i="8"/>
  <c r="AI93" i="8"/>
  <c r="T93" i="8"/>
  <c r="AN113" i="8"/>
  <c r="U113" i="8"/>
  <c r="V113" i="8" s="1"/>
  <c r="AI113" i="8"/>
  <c r="AN121" i="8"/>
  <c r="T121" i="8"/>
  <c r="T125" i="8"/>
  <c r="AI125" i="8"/>
  <c r="T129" i="8"/>
  <c r="AN129" i="8"/>
  <c r="AI129" i="8"/>
  <c r="U129" i="8"/>
  <c r="V129" i="8" s="1"/>
  <c r="AN133" i="8"/>
  <c r="AI133" i="8"/>
  <c r="AN134" i="8"/>
  <c r="AN137" i="8"/>
  <c r="U137" i="8"/>
  <c r="V137" i="8" s="1"/>
  <c r="AI137" i="8"/>
  <c r="T137" i="8"/>
  <c r="U141" i="8"/>
  <c r="V141" i="8" s="1"/>
  <c r="T141" i="8"/>
  <c r="AI149" i="8"/>
  <c r="U149" i="8"/>
  <c r="V149" i="8" s="1"/>
  <c r="T153" i="8"/>
  <c r="U153" i="8"/>
  <c r="V153" i="8" s="1"/>
  <c r="AI153" i="8"/>
  <c r="AI162" i="8"/>
  <c r="AN162" i="8"/>
  <c r="U170" i="8"/>
  <c r="V170" i="8" s="1"/>
  <c r="AI170" i="8"/>
  <c r="T170" i="8"/>
  <c r="AN175" i="8"/>
  <c r="U174" i="8"/>
  <c r="V174" i="8" s="1"/>
  <c r="T174" i="8"/>
  <c r="AI190" i="8"/>
  <c r="U190" i="8"/>
  <c r="V190" i="8" s="1"/>
  <c r="AI206" i="8"/>
  <c r="AN207" i="8"/>
  <c r="U210" i="8"/>
  <c r="V210" i="8" s="1"/>
  <c r="AN210" i="8"/>
  <c r="U214" i="8"/>
  <c r="V214" i="8" s="1"/>
  <c r="AI214" i="8"/>
  <c r="T224" i="1"/>
  <c r="U224" i="1" s="1"/>
  <c r="S224" i="1"/>
  <c r="AG233" i="1"/>
  <c r="S232" i="1"/>
  <c r="D240" i="1"/>
  <c r="S240" i="1"/>
  <c r="AS23" i="8"/>
  <c r="W22" i="8"/>
  <c r="AS41" i="8"/>
  <c r="W41" i="8"/>
  <c r="AS49" i="8"/>
  <c r="W49" i="8"/>
  <c r="AO73" i="8"/>
  <c r="AO74" i="8"/>
  <c r="AS78" i="8"/>
  <c r="W78" i="8"/>
  <c r="AY94" i="8"/>
  <c r="AS95" i="8"/>
  <c r="AO114" i="8"/>
  <c r="AX113" i="8"/>
  <c r="AY137" i="8"/>
  <c r="BC137" i="8" s="1"/>
  <c r="W137" i="8"/>
  <c r="AY142" i="8"/>
  <c r="AZ142" i="8" s="1"/>
  <c r="AS143" i="8"/>
  <c r="AY150" i="8"/>
  <c r="W150" i="8"/>
  <c r="AX153" i="8"/>
  <c r="W153" i="8"/>
  <c r="X153" i="8"/>
  <c r="B156" i="8"/>
  <c r="A157" i="8"/>
  <c r="B157" i="8" s="1"/>
  <c r="I162" i="8"/>
  <c r="I194" i="8"/>
  <c r="I180" i="8"/>
  <c r="I183" i="8"/>
  <c r="I189" i="8"/>
  <c r="I203" i="8"/>
  <c r="I210" i="8"/>
  <c r="I185" i="8"/>
  <c r="I204" i="8"/>
  <c r="I161" i="8"/>
  <c r="AY164" i="8"/>
  <c r="AZ164" i="8" s="1"/>
  <c r="W164" i="8"/>
  <c r="O164" i="8"/>
  <c r="AY172" i="8"/>
  <c r="AS172" i="8"/>
  <c r="AO175" i="8"/>
  <c r="AO176" i="8"/>
  <c r="AX175" i="8"/>
  <c r="AZ175" i="8" s="1"/>
  <c r="W175" i="8"/>
  <c r="AX183" i="8"/>
  <c r="AZ183" i="8" s="1"/>
  <c r="G183" i="8"/>
  <c r="AY188" i="8"/>
  <c r="AS189" i="8"/>
  <c r="AY191" i="8"/>
  <c r="AZ191" i="8" s="1"/>
  <c r="AS191" i="8"/>
  <c r="AY199" i="8"/>
  <c r="AS200" i="8"/>
  <c r="W199" i="8"/>
  <c r="AY212" i="8"/>
  <c r="W212" i="8"/>
  <c r="T6" i="8"/>
  <c r="AI6" i="8"/>
  <c r="U6" i="8"/>
  <c r="V6" i="8" s="1"/>
  <c r="AM10" i="8"/>
  <c r="AI10" i="8"/>
  <c r="T10" i="8"/>
  <c r="AI14" i="8"/>
  <c r="AM14" i="8"/>
  <c r="AM18" i="8"/>
  <c r="T18" i="8"/>
  <c r="AM30" i="8"/>
  <c r="U30" i="8"/>
  <c r="V30" i="8" s="1"/>
  <c r="AI30" i="8"/>
  <c r="AM35" i="8"/>
  <c r="AI34" i="8"/>
  <c r="T34" i="8"/>
  <c r="AM43" i="8"/>
  <c r="T42" i="8"/>
  <c r="AI46" i="8"/>
  <c r="T46" i="8"/>
  <c r="U46" i="8"/>
  <c r="V46" i="8" s="1"/>
  <c r="AM58" i="8"/>
  <c r="AM59" i="8"/>
  <c r="T66" i="8"/>
  <c r="AM67" i="8"/>
  <c r="AM70" i="8"/>
  <c r="AM71" i="8"/>
  <c r="AI74" i="8"/>
  <c r="AM74" i="8"/>
  <c r="AM75" i="8"/>
  <c r="U74" i="8"/>
  <c r="V74" i="8" s="1"/>
  <c r="AM79" i="8"/>
  <c r="T78" i="8"/>
  <c r="AM90" i="8"/>
  <c r="U90" i="8"/>
  <c r="V90" i="8" s="1"/>
  <c r="AM103" i="8"/>
  <c r="AM102" i="8"/>
  <c r="T102" i="8"/>
  <c r="AM107" i="8"/>
  <c r="T106" i="8"/>
  <c r="AM111" i="8"/>
  <c r="AM110" i="8"/>
  <c r="T110" i="8"/>
  <c r="U114" i="8"/>
  <c r="V114" i="8" s="1"/>
  <c r="AI114" i="8"/>
  <c r="T118" i="8"/>
  <c r="AM118" i="8"/>
  <c r="AM134" i="8"/>
  <c r="AM135" i="8"/>
  <c r="U134" i="8"/>
  <c r="V134" i="8" s="1"/>
  <c r="AM142" i="8"/>
  <c r="T142" i="8"/>
  <c r="AM146" i="8"/>
  <c r="U146" i="8"/>
  <c r="V146" i="8" s="1"/>
  <c r="AI146" i="8"/>
  <c r="AM154" i="8"/>
  <c r="U154" i="8"/>
  <c r="V154" i="8" s="1"/>
  <c r="AM163" i="8"/>
  <c r="AI163" i="8"/>
  <c r="AM171" i="8"/>
  <c r="U171" i="8"/>
  <c r="V171" i="8" s="1"/>
  <c r="AM188" i="8"/>
  <c r="U187" i="8"/>
  <c r="V187" i="8" s="1"/>
  <c r="AM196" i="8"/>
  <c r="U195" i="8"/>
  <c r="V195" i="8" s="1"/>
  <c r="AM199" i="8"/>
  <c r="AM200" i="8"/>
  <c r="T211" i="8"/>
  <c r="AM211" i="8"/>
  <c r="AK220" i="1"/>
  <c r="AK222" i="1"/>
  <c r="AK231" i="1"/>
  <c r="AK235" i="1"/>
  <c r="Z76" i="9"/>
  <c r="W45" i="9"/>
  <c r="X45" i="9" s="1"/>
  <c r="AM53" i="1"/>
  <c r="D190" i="1"/>
  <c r="D195" i="1"/>
  <c r="AF206" i="1"/>
  <c r="T206" i="1"/>
  <c r="U206" i="1" s="1"/>
  <c r="I216" i="8"/>
  <c r="AS196" i="8"/>
  <c r="I196" i="8"/>
  <c r="I191" i="8"/>
  <c r="AM183" i="8"/>
  <c r="W180" i="8"/>
  <c r="I169" i="8"/>
  <c r="AS165" i="8"/>
  <c r="AM172" i="8"/>
  <c r="O172" i="8"/>
  <c r="I177" i="8"/>
  <c r="I184" i="8"/>
  <c r="AZ153" i="8"/>
  <c r="T122" i="8"/>
  <c r="AI126" i="8"/>
  <c r="AI110" i="8"/>
  <c r="AI78" i="8"/>
  <c r="T94" i="8"/>
  <c r="AS142" i="8"/>
  <c r="AI66" i="8"/>
  <c r="AM54" i="8"/>
  <c r="AS79" i="8"/>
  <c r="AM26" i="8"/>
  <c r="AS170" i="8"/>
  <c r="AM126" i="8"/>
  <c r="AO148" i="8"/>
  <c r="AX73" i="8"/>
  <c r="AZ73" i="8" s="1"/>
  <c r="AM150" i="1"/>
  <c r="AG187" i="1"/>
  <c r="AM203" i="1"/>
  <c r="AM206" i="1"/>
  <c r="I209" i="8"/>
  <c r="I215" i="8"/>
  <c r="AS207" i="8"/>
  <c r="AY196" i="8"/>
  <c r="AZ196" i="8" s="1"/>
  <c r="I195" i="8"/>
  <c r="U179" i="8"/>
  <c r="V179" i="8" s="1"/>
  <c r="AI175" i="8"/>
  <c r="I163" i="8"/>
  <c r="U163" i="8"/>
  <c r="V163" i="8" s="1"/>
  <c r="O188" i="8"/>
  <c r="I192" i="8"/>
  <c r="AS137" i="8"/>
  <c r="T86" i="8"/>
  <c r="U14" i="8"/>
  <c r="V14" i="8" s="1"/>
  <c r="AM46" i="8"/>
  <c r="AM50" i="8"/>
  <c r="AR170" i="8"/>
  <c r="AS140" i="8"/>
  <c r="AY118" i="8"/>
  <c r="BB153" i="8"/>
  <c r="BB109" i="8"/>
  <c r="D317" i="1"/>
  <c r="AG317" i="1"/>
  <c r="AT181" i="8"/>
  <c r="AT59" i="8"/>
  <c r="AT60" i="8"/>
  <c r="BB64" i="8"/>
  <c r="AT86" i="8"/>
  <c r="AT87" i="8"/>
  <c r="AM226" i="1"/>
  <c r="D319" i="1"/>
  <c r="AG319" i="1"/>
  <c r="AQ245" i="1"/>
  <c r="AS245" i="1" s="1"/>
  <c r="W245" i="1"/>
  <c r="AQ233" i="1"/>
  <c r="AH233" i="1"/>
  <c r="AQ229" i="1"/>
  <c r="E229" i="9"/>
  <c r="AQ225" i="1"/>
  <c r="AH225" i="1"/>
  <c r="AQ221" i="1"/>
  <c r="AU222" i="1" s="1"/>
  <c r="AH222" i="1"/>
  <c r="AJ319" i="1"/>
  <c r="AF319" i="1"/>
  <c r="V277" i="1"/>
  <c r="V237" i="1"/>
  <c r="S318" i="1"/>
  <c r="AF318" i="1"/>
  <c r="D318" i="1"/>
  <c r="T318" i="1"/>
  <c r="U318" i="1" s="1"/>
  <c r="AT99" i="8"/>
  <c r="AT132" i="8"/>
  <c r="AT193" i="8"/>
  <c r="Z93" i="9"/>
  <c r="Z95" i="9"/>
  <c r="Z103" i="9"/>
  <c r="Z115" i="9"/>
  <c r="Y218" i="9"/>
  <c r="X78" i="8"/>
  <c r="X102" i="8"/>
  <c r="X118" i="8"/>
  <c r="AP147" i="8"/>
  <c r="X150" i="8"/>
  <c r="AQ161" i="8"/>
  <c r="AR167" i="8"/>
  <c r="AQ174" i="8"/>
  <c r="X199" i="8"/>
  <c r="AP201" i="8"/>
  <c r="AS202" i="8"/>
  <c r="AH318" i="1"/>
  <c r="Z53" i="9"/>
  <c r="Y162" i="9"/>
  <c r="Z194" i="9"/>
  <c r="Z212" i="9"/>
  <c r="AP6" i="8"/>
  <c r="AP10" i="8"/>
  <c r="AR15" i="8"/>
  <c r="X17" i="8"/>
  <c r="X25" i="8"/>
  <c r="AQ27" i="8"/>
  <c r="AS28" i="8"/>
  <c r="X33" i="8"/>
  <c r="AP38" i="8"/>
  <c r="AR44" i="8"/>
  <c r="AP46" i="8"/>
  <c r="X52" i="8"/>
  <c r="AP54" i="8"/>
  <c r="AR56" i="8"/>
  <c r="AQ59" i="8"/>
  <c r="AR60" i="8"/>
  <c r="AR76" i="8"/>
  <c r="AP78" i="8"/>
  <c r="X81" i="8"/>
  <c r="AQ83" i="8"/>
  <c r="AR96" i="8"/>
  <c r="X97" i="8"/>
  <c r="AQ99" i="8"/>
  <c r="X105" i="8"/>
  <c r="AP114" i="8"/>
  <c r="AS115" i="8"/>
  <c r="AR124" i="8"/>
  <c r="AQ139" i="8"/>
  <c r="AR144" i="8"/>
  <c r="AP150" i="8"/>
  <c r="AR152" i="8"/>
  <c r="AQ155" i="8"/>
  <c r="AQ160" i="8"/>
  <c r="AR159" i="8"/>
  <c r="X162" i="8"/>
  <c r="AP164" i="8"/>
  <c r="AR166" i="8"/>
  <c r="X167" i="8"/>
  <c r="I175" i="8"/>
  <c r="AR178" i="8"/>
  <c r="AR182" i="8"/>
  <c r="X183" i="8"/>
  <c r="AO184" i="8"/>
  <c r="N187" i="8"/>
  <c r="N190" i="8"/>
  <c r="AQ190" i="8"/>
  <c r="AS192" i="8"/>
  <c r="AR194" i="8"/>
  <c r="S197" i="8"/>
  <c r="AR202" i="8"/>
  <c r="AP204" i="8"/>
  <c r="AR206" i="8"/>
  <c r="AP208" i="8"/>
  <c r="X210" i="8"/>
  <c r="S213" i="8"/>
  <c r="X215" i="8"/>
  <c r="G216" i="8"/>
  <c r="AQ217" i="8"/>
  <c r="AF235" i="1"/>
  <c r="W221" i="1"/>
  <c r="W225" i="1"/>
  <c r="W229" i="1"/>
  <c r="W233" i="1"/>
  <c r="W237" i="1"/>
  <c r="W241" i="1"/>
  <c r="AJ317" i="1"/>
  <c r="AR318" i="1"/>
  <c r="AV318" i="1" s="1"/>
  <c r="AT5" i="8"/>
  <c r="BC7" i="8"/>
  <c r="AT58" i="8"/>
  <c r="AQ7" i="8"/>
  <c r="AR9" i="8"/>
  <c r="AP11" i="8"/>
  <c r="AO13" i="8"/>
  <c r="AQ23" i="8"/>
  <c r="AO23" i="8"/>
  <c r="AP26" i="8"/>
  <c r="AS30" i="8"/>
  <c r="AO31" i="8"/>
  <c r="AP34" i="8"/>
  <c r="AQ39" i="8"/>
  <c r="AR40" i="8"/>
  <c r="AQ40" i="8"/>
  <c r="AP51" i="8"/>
  <c r="AO53" i="8"/>
  <c r="AQ55" i="8"/>
  <c r="AP58" i="8"/>
  <c r="AS68" i="8"/>
  <c r="AQ71" i="8"/>
  <c r="AR73" i="8"/>
  <c r="AP82" i="8"/>
  <c r="X85" i="8"/>
  <c r="AQ87" i="8"/>
  <c r="AR88" i="8"/>
  <c r="AP90" i="8"/>
  <c r="AS91" i="8"/>
  <c r="AQ95" i="8"/>
  <c r="AP98" i="8"/>
  <c r="AQ103" i="8"/>
  <c r="AR104" i="8"/>
  <c r="AP106" i="8"/>
  <c r="AP107" i="8"/>
  <c r="AQ143" i="8"/>
  <c r="AR145" i="8"/>
  <c r="AP163" i="8"/>
  <c r="AP168" i="8"/>
  <c r="AP171" i="8"/>
  <c r="AQ173" i="8"/>
  <c r="AR174" i="8"/>
  <c r="I178" i="8"/>
  <c r="AO189" i="8"/>
  <c r="AR191" i="8"/>
  <c r="AQ206" i="8"/>
  <c r="AP209" i="8"/>
  <c r="X211" i="8"/>
  <c r="AP216" i="8"/>
  <c r="AG232" i="1"/>
  <c r="AF243" i="1"/>
  <c r="V318" i="1"/>
  <c r="AU318" i="1"/>
  <c r="AT195" i="8"/>
  <c r="AT204" i="8"/>
  <c r="Z52" i="9"/>
  <c r="AR11" i="8"/>
  <c r="AS70" i="8"/>
  <c r="AO81" i="8"/>
  <c r="X112" i="8"/>
  <c r="AR115" i="8"/>
  <c r="AP117" i="8"/>
  <c r="X152" i="8"/>
  <c r="AO159" i="8"/>
  <c r="X161" i="8"/>
  <c r="AQ163" i="8"/>
  <c r="X166" i="8"/>
  <c r="AQ168" i="8"/>
  <c r="AP179" i="8"/>
  <c r="AQ200" i="8"/>
  <c r="AR201" i="8"/>
  <c r="AQ208" i="8"/>
  <c r="W214" i="8"/>
  <c r="AR217" i="8"/>
  <c r="AN65" i="8"/>
  <c r="AM98" i="8"/>
  <c r="AN145" i="8"/>
  <c r="AN166" i="8"/>
  <c r="AT172" i="8"/>
  <c r="Z24" i="9"/>
  <c r="Y62" i="9"/>
  <c r="Z74" i="9"/>
  <c r="Y102" i="9"/>
  <c r="Z104" i="9"/>
  <c r="Y126" i="9"/>
  <c r="Y206" i="9"/>
  <c r="AS24" i="8"/>
  <c r="W59" i="8"/>
  <c r="V305" i="1"/>
  <c r="AT125" i="8"/>
  <c r="Z33" i="9"/>
  <c r="Z83" i="9"/>
  <c r="V219" i="9"/>
  <c r="Z62" i="9"/>
  <c r="AS12" i="8"/>
  <c r="AZ81" i="8"/>
  <c r="W108" i="8"/>
  <c r="X148" i="8"/>
  <c r="X159" i="8"/>
  <c r="AN14" i="8"/>
  <c r="AN106" i="8"/>
  <c r="AN114" i="8"/>
  <c r="AN122" i="8"/>
  <c r="AN138" i="8"/>
  <c r="AN159" i="8"/>
  <c r="AM271" i="1"/>
  <c r="AJ286" i="1"/>
  <c r="AH245" i="1"/>
  <c r="AM317" i="1"/>
  <c r="AS319" i="1"/>
  <c r="W319" i="1"/>
  <c r="V319" i="1"/>
  <c r="AH319" i="1"/>
  <c r="BC190" i="8"/>
  <c r="W16" i="9"/>
  <c r="X16" i="9" s="1"/>
  <c r="AM57" i="1"/>
  <c r="AM181" i="1"/>
  <c r="AO201" i="8"/>
  <c r="AS197" i="8"/>
  <c r="AR203" i="8"/>
  <c r="AN180" i="8"/>
  <c r="AS173" i="8"/>
  <c r="T196" i="8"/>
  <c r="AT191" i="8"/>
  <c r="U161" i="8"/>
  <c r="V161" i="8" s="1"/>
  <c r="AI161" i="8"/>
  <c r="AO154" i="8"/>
  <c r="T143" i="8"/>
  <c r="AI115" i="8"/>
  <c r="X125" i="8"/>
  <c r="AY114" i="8"/>
  <c r="AN16" i="8"/>
  <c r="AN185" i="8"/>
  <c r="U51" i="8"/>
  <c r="V51" i="8" s="1"/>
  <c r="AS83" i="8"/>
  <c r="Z124" i="9"/>
  <c r="V16" i="9"/>
  <c r="W173" i="8"/>
  <c r="W197" i="8"/>
  <c r="G168" i="8"/>
  <c r="AN124" i="8"/>
  <c r="AO168" i="8"/>
  <c r="W132" i="8"/>
  <c r="T131" i="8"/>
  <c r="T123" i="8"/>
  <c r="W114" i="8"/>
  <c r="AO106" i="8"/>
  <c r="AS39" i="8"/>
  <c r="AQ177" i="8"/>
  <c r="BC15" i="8"/>
  <c r="AZ15" i="8"/>
  <c r="AU305" i="1"/>
  <c r="AV290" i="1"/>
  <c r="BB196" i="8"/>
  <c r="AM59" i="1"/>
  <c r="AN196" i="8"/>
  <c r="G184" i="8"/>
  <c r="AP200" i="8"/>
  <c r="T184" i="8"/>
  <c r="O173" i="8"/>
  <c r="U192" i="8"/>
  <c r="V192" i="8" s="1"/>
  <c r="AO164" i="8"/>
  <c r="I167" i="8"/>
  <c r="U143" i="8"/>
  <c r="V143" i="8" s="1"/>
  <c r="U147" i="8"/>
  <c r="V147" i="8" s="1"/>
  <c r="AN147" i="8"/>
  <c r="AI123" i="8"/>
  <c r="W28" i="8"/>
  <c r="AG236" i="1"/>
  <c r="AR241" i="1"/>
  <c r="AS241" i="1" s="1"/>
  <c r="V241" i="1"/>
  <c r="AR237" i="1"/>
  <c r="AL238" i="1"/>
  <c r="AL237" i="1"/>
  <c r="AR233" i="1"/>
  <c r="V233" i="1"/>
  <c r="AL233" i="1"/>
  <c r="AR229" i="1"/>
  <c r="AL230" i="1"/>
  <c r="V229" i="1"/>
  <c r="AL229" i="1"/>
  <c r="AR225" i="1"/>
  <c r="AL226" i="1"/>
  <c r="V225" i="1"/>
  <c r="AR221" i="1"/>
  <c r="AL222" i="1"/>
  <c r="AL221" i="1"/>
  <c r="V221" i="1"/>
  <c r="AU251" i="1"/>
  <c r="AM64" i="1"/>
  <c r="AM29" i="1"/>
  <c r="AM125" i="1"/>
  <c r="AM141" i="1"/>
  <c r="AM149" i="1"/>
  <c r="AM158" i="1"/>
  <c r="AM164" i="1"/>
  <c r="AP212" i="8"/>
  <c r="AN201" i="8"/>
  <c r="U184" i="8"/>
  <c r="V184" i="8" s="1"/>
  <c r="AR190" i="8"/>
  <c r="AP196" i="8"/>
  <c r="AX141" i="8"/>
  <c r="T151" i="8"/>
  <c r="AI79" i="8"/>
  <c r="S234" i="1"/>
  <c r="AM296" i="1"/>
  <c r="AQ248" i="1"/>
  <c r="V248" i="1"/>
  <c r="AS269" i="1"/>
  <c r="AP39" i="8"/>
  <c r="AR8" i="8"/>
  <c r="AR7" i="8"/>
  <c r="AP22" i="8"/>
  <c r="AP23" i="8"/>
  <c r="AR32" i="8"/>
  <c r="AR31" i="8"/>
  <c r="AQ35" i="8"/>
  <c r="AQ36" i="8"/>
  <c r="AR37" i="8"/>
  <c r="AR36" i="8"/>
  <c r="AO42" i="8"/>
  <c r="AO43" i="8"/>
  <c r="AQ43" i="8"/>
  <c r="AQ44" i="8"/>
  <c r="AR48" i="8"/>
  <c r="AR47" i="8"/>
  <c r="AX77" i="8"/>
  <c r="AO78" i="8"/>
  <c r="X77" i="8"/>
  <c r="AY87" i="8"/>
  <c r="AZ87" i="8" s="1"/>
  <c r="AS87" i="8"/>
  <c r="AS88" i="8"/>
  <c r="AO90" i="8"/>
  <c r="AX90" i="8"/>
  <c r="AO98" i="8"/>
  <c r="X98" i="8"/>
  <c r="AO99" i="8"/>
  <c r="AR101" i="8"/>
  <c r="AR100" i="8"/>
  <c r="AX106" i="8"/>
  <c r="X106" i="8"/>
  <c r="AY119" i="8"/>
  <c r="AZ119" i="8" s="1"/>
  <c r="AS120" i="8"/>
  <c r="AX122" i="8"/>
  <c r="X122" i="8"/>
  <c r="AO123" i="8"/>
  <c r="AP127" i="8"/>
  <c r="AP126" i="8"/>
  <c r="AO130" i="8"/>
  <c r="AO131" i="8"/>
  <c r="AX130" i="8"/>
  <c r="AP135" i="8"/>
  <c r="AP134" i="8"/>
  <c r="AY135" i="8"/>
  <c r="BC136" i="8" s="1"/>
  <c r="W135" i="8"/>
  <c r="AS136" i="8"/>
  <c r="AS135" i="8"/>
  <c r="AX138" i="8"/>
  <c r="AZ138" i="8" s="1"/>
  <c r="AO138" i="8"/>
  <c r="AP146" i="8"/>
  <c r="AP145" i="8"/>
  <c r="AS147" i="8"/>
  <c r="AY146" i="8"/>
  <c r="AY148" i="8"/>
  <c r="W148" i="8"/>
  <c r="AX154" i="8"/>
  <c r="BB155" i="8" s="1"/>
  <c r="AO155" i="8"/>
  <c r="X163" i="8"/>
  <c r="AO163" i="8"/>
  <c r="G163" i="8"/>
  <c r="AP173" i="8"/>
  <c r="AP172" i="8"/>
  <c r="W176" i="8"/>
  <c r="AY176" i="8"/>
  <c r="AS177" i="8"/>
  <c r="AP181" i="8"/>
  <c r="AP180" i="8"/>
  <c r="AX184" i="8"/>
  <c r="W184" i="8"/>
  <c r="AS193" i="8"/>
  <c r="AY192" i="8"/>
  <c r="O192" i="8"/>
  <c r="AY197" i="8"/>
  <c r="AS198" i="8"/>
  <c r="AX200" i="8"/>
  <c r="AZ200" i="8" s="1"/>
  <c r="X200" i="8"/>
  <c r="AO200" i="8"/>
  <c r="AQ201" i="8"/>
  <c r="AQ202" i="8"/>
  <c r="AX203" i="8"/>
  <c r="BB204" i="8" s="1"/>
  <c r="X203" i="8"/>
  <c r="AO204" i="8"/>
  <c r="AX208" i="8"/>
  <c r="BB209" i="8" s="1"/>
  <c r="X208" i="8"/>
  <c r="X216" i="8"/>
  <c r="AX216" i="8"/>
  <c r="BB216" i="8" s="1"/>
  <c r="AO216" i="8"/>
  <c r="U3" i="8"/>
  <c r="V3" i="8" s="1"/>
  <c r="AN4" i="8"/>
  <c r="T7" i="8"/>
  <c r="AN8" i="8"/>
  <c r="AI19" i="8"/>
  <c r="U19" i="8"/>
  <c r="V19" i="8" s="1"/>
  <c r="AN24" i="8"/>
  <c r="AI23" i="8"/>
  <c r="T27" i="8"/>
  <c r="AI27" i="8"/>
  <c r="U27" i="8"/>
  <c r="V27" i="8" s="1"/>
  <c r="AN28" i="8"/>
  <c r="AI31" i="8"/>
  <c r="T31" i="8"/>
  <c r="AI35" i="8"/>
  <c r="U35" i="8"/>
  <c r="V35" i="8" s="1"/>
  <c r="AN36" i="8"/>
  <c r="AI39" i="8"/>
  <c r="AN40" i="8"/>
  <c r="U39" i="8"/>
  <c r="V39" i="8" s="1"/>
  <c r="AN44" i="8"/>
  <c r="T43" i="8"/>
  <c r="U43" i="8"/>
  <c r="V43" i="8" s="1"/>
  <c r="U47" i="8"/>
  <c r="V47" i="8" s="1"/>
  <c r="AN48" i="8"/>
  <c r="AI51" i="8"/>
  <c r="AN52" i="8"/>
  <c r="T55" i="8"/>
  <c r="AI55" i="8"/>
  <c r="U59" i="8"/>
  <c r="V59" i="8" s="1"/>
  <c r="AI59" i="8"/>
  <c r="AI63" i="8"/>
  <c r="T63" i="8"/>
  <c r="T71" i="8"/>
  <c r="AI71" i="8"/>
  <c r="T83" i="8"/>
  <c r="AN83" i="8"/>
  <c r="U83" i="8"/>
  <c r="V83" i="8" s="1"/>
  <c r="U87" i="8"/>
  <c r="V87" i="8" s="1"/>
  <c r="AI87" i="8"/>
  <c r="AN88" i="8"/>
  <c r="AM93" i="8"/>
  <c r="AI92" i="8"/>
  <c r="T92" i="8"/>
  <c r="U92" i="8"/>
  <c r="V92" i="8" s="1"/>
  <c r="U95" i="8"/>
  <c r="V95" i="8" s="1"/>
  <c r="AI95" i="8"/>
  <c r="AN95" i="8"/>
  <c r="AN96" i="8"/>
  <c r="AM100" i="8"/>
  <c r="T100" i="8"/>
  <c r="U103" i="8"/>
  <c r="V103" i="8" s="1"/>
  <c r="T103" i="8"/>
  <c r="T111" i="8"/>
  <c r="AI111" i="8"/>
  <c r="U111" i="8"/>
  <c r="V111" i="8" s="1"/>
  <c r="U119" i="8"/>
  <c r="V119" i="8" s="1"/>
  <c r="T119" i="8"/>
  <c r="AN120" i="8"/>
  <c r="U127" i="8"/>
  <c r="V127" i="8" s="1"/>
  <c r="T127" i="8"/>
  <c r="AI135" i="8"/>
  <c r="U135" i="8"/>
  <c r="V135" i="8" s="1"/>
  <c r="AN136" i="8"/>
  <c r="AN156" i="8"/>
  <c r="AN158" i="8"/>
  <c r="U164" i="8"/>
  <c r="V164" i="8" s="1"/>
  <c r="T164" i="8"/>
  <c r="AN165" i="8"/>
  <c r="T168" i="8"/>
  <c r="AI168" i="8"/>
  <c r="AN168" i="8"/>
  <c r="U168" i="8"/>
  <c r="V168" i="8" s="1"/>
  <c r="AI172" i="8"/>
  <c r="U172" i="8"/>
  <c r="V172" i="8" s="1"/>
  <c r="AN173" i="8"/>
  <c r="AS276" i="1"/>
  <c r="AV270" i="1"/>
  <c r="AV299" i="1"/>
  <c r="AU302" i="1"/>
  <c r="AO217" i="8"/>
  <c r="G208" i="8"/>
  <c r="AR186" i="8"/>
  <c r="T176" i="8"/>
  <c r="T155" i="8"/>
  <c r="AI67" i="8"/>
  <c r="W130" i="8"/>
  <c r="AS104" i="8"/>
  <c r="AK318" i="1"/>
  <c r="AQ28" i="8"/>
  <c r="AQ132" i="8"/>
  <c r="W168" i="8"/>
  <c r="I202" i="8"/>
  <c r="W216" i="8"/>
  <c r="D223" i="1"/>
  <c r="AS232" i="1"/>
  <c r="AS89" i="1"/>
  <c r="AS57" i="1"/>
  <c r="AS53" i="1"/>
  <c r="AS45" i="1"/>
  <c r="AS41" i="1"/>
  <c r="AS37" i="1"/>
  <c r="AS33" i="1"/>
  <c r="AS29" i="1"/>
  <c r="AS21" i="1"/>
  <c r="AT55" i="8"/>
  <c r="AZ58" i="8"/>
  <c r="AT100" i="8"/>
  <c r="AT105" i="8"/>
  <c r="AT215" i="8"/>
  <c r="AM247" i="1"/>
  <c r="V108" i="9"/>
  <c r="V154" i="9"/>
  <c r="Z121" i="9"/>
  <c r="AP13" i="8"/>
  <c r="AO20" i="8"/>
  <c r="X88" i="8"/>
  <c r="AO104" i="8"/>
  <c r="AQ105" i="8"/>
  <c r="AR106" i="8"/>
  <c r="AQ124" i="8"/>
  <c r="AR126" i="8"/>
  <c r="X127" i="8"/>
  <c r="X130" i="8"/>
  <c r="AQ140" i="8"/>
  <c r="AP151" i="8"/>
  <c r="AP165" i="8"/>
  <c r="X184" i="8"/>
  <c r="AO185" i="8"/>
  <c r="AO190" i="8"/>
  <c r="AN60" i="8"/>
  <c r="AN76" i="8"/>
  <c r="AN80" i="8"/>
  <c r="AN84" i="8"/>
  <c r="AN108" i="8"/>
  <c r="AN128" i="8"/>
  <c r="AN152" i="8"/>
  <c r="AN181" i="8"/>
  <c r="T229" i="1"/>
  <c r="U229" i="1" s="1"/>
  <c r="W248" i="1"/>
  <c r="AM315" i="1"/>
  <c r="AZ61" i="8"/>
  <c r="AT155" i="8"/>
  <c r="Z19" i="9"/>
  <c r="Z29" i="9"/>
  <c r="W87" i="9"/>
  <c r="X87" i="9" s="1"/>
  <c r="Z99" i="9"/>
  <c r="AP7" i="8"/>
  <c r="AS40" i="8"/>
  <c r="X42" i="8"/>
  <c r="AV232" i="1"/>
  <c r="AS68" i="1"/>
  <c r="AS64" i="1"/>
  <c r="AS60" i="1"/>
  <c r="AS48" i="1"/>
  <c r="AS44" i="1"/>
  <c r="AS28" i="1"/>
  <c r="AS4" i="1"/>
  <c r="AM304" i="1"/>
  <c r="AF306" i="1"/>
  <c r="S317" i="1"/>
  <c r="AT62" i="8"/>
  <c r="AT199" i="8"/>
  <c r="AT201" i="8"/>
  <c r="AL246" i="1"/>
  <c r="AV183" i="1"/>
  <c r="AM308" i="1"/>
  <c r="AI308" i="1"/>
  <c r="AM313" i="1"/>
  <c r="BB62" i="8"/>
  <c r="AQ91" i="8"/>
  <c r="AP102" i="8"/>
  <c r="W110" i="8"/>
  <c r="AQ123" i="8"/>
  <c r="AP142" i="8"/>
  <c r="BB154" i="8"/>
  <c r="X175" i="8"/>
  <c r="AP188" i="8"/>
  <c r="AQ193" i="8"/>
  <c r="AG220" i="1"/>
  <c r="AF239" i="1"/>
  <c r="AG244" i="1"/>
  <c r="W238" i="1"/>
  <c r="AH230" i="1"/>
  <c r="W305" i="1"/>
  <c r="S306" i="1"/>
  <c r="AM318" i="1"/>
  <c r="BC24" i="8"/>
  <c r="AT61" i="8"/>
  <c r="AT97" i="8"/>
  <c r="AT104" i="8"/>
  <c r="AM234" i="1"/>
  <c r="AR95" i="8"/>
  <c r="AP104" i="8"/>
  <c r="AP113" i="8"/>
  <c r="AO125" i="8"/>
  <c r="AR151" i="8"/>
  <c r="AR165" i="8"/>
  <c r="AR205" i="8"/>
  <c r="AR213" i="8"/>
  <c r="AN11" i="8"/>
  <c r="AN19" i="8"/>
  <c r="AN47" i="8"/>
  <c r="AN87" i="8"/>
  <c r="AN163" i="8"/>
  <c r="AG230" i="1"/>
  <c r="AG238" i="1"/>
  <c r="AS50" i="1"/>
  <c r="AS38" i="1"/>
  <c r="AS30" i="1"/>
  <c r="AU317" i="1"/>
  <c r="BC6" i="8"/>
  <c r="AT32" i="8"/>
  <c r="AT36" i="8"/>
  <c r="AT88" i="8"/>
  <c r="AT114" i="8"/>
  <c r="Z80" i="9"/>
  <c r="AP67" i="8"/>
  <c r="AR105" i="8"/>
  <c r="X110" i="8"/>
  <c r="AO111" i="8"/>
  <c r="AM8" i="1"/>
  <c r="AM16" i="1"/>
  <c r="AM24" i="1"/>
  <c r="AM32" i="1"/>
  <c r="AT52" i="8"/>
  <c r="AT51" i="8"/>
  <c r="AM49" i="1"/>
  <c r="AM73" i="1"/>
  <c r="AM81" i="1"/>
  <c r="AM89" i="1"/>
  <c r="AM105" i="1"/>
  <c r="AM113" i="1"/>
  <c r="AO63" i="8"/>
  <c r="AO86" i="8"/>
  <c r="AZ24" i="8"/>
  <c r="BB24" i="8"/>
  <c r="AZ29" i="8"/>
  <c r="BB49" i="8"/>
  <c r="BB48" i="8"/>
  <c r="AV300" i="1"/>
  <c r="W68" i="8"/>
  <c r="AM36" i="1"/>
  <c r="AM52" i="1"/>
  <c r="AM116" i="1"/>
  <c r="AP66" i="8"/>
  <c r="AP65" i="8"/>
  <c r="AY77" i="8"/>
  <c r="BC78" i="8" s="1"/>
  <c r="W77" i="8"/>
  <c r="AX93" i="8"/>
  <c r="AZ93" i="8" s="1"/>
  <c r="X93" i="8"/>
  <c r="AS99" i="8"/>
  <c r="AY98" i="8"/>
  <c r="AZ98" i="8" s="1"/>
  <c r="AO102" i="8"/>
  <c r="X101" i="8"/>
  <c r="AY106" i="8"/>
  <c r="AS107" i="8"/>
  <c r="X109" i="8"/>
  <c r="AO109" i="8"/>
  <c r="AX117" i="8"/>
  <c r="AZ117" i="8" s="1"/>
  <c r="AO118" i="8"/>
  <c r="X117" i="8"/>
  <c r="AS122" i="8"/>
  <c r="W122" i="8"/>
  <c r="AY122" i="8"/>
  <c r="AP129" i="8"/>
  <c r="AP130" i="8"/>
  <c r="AS138" i="8"/>
  <c r="W138" i="8"/>
  <c r="AX149" i="8"/>
  <c r="BB149" i="8" s="1"/>
  <c r="X149" i="8"/>
  <c r="AO150" i="8"/>
  <c r="AO149" i="8"/>
  <c r="W149" i="8"/>
  <c r="AX151" i="8"/>
  <c r="AO151" i="8"/>
  <c r="W151" i="8"/>
  <c r="AY154" i="8"/>
  <c r="W154" i="8"/>
  <c r="AS154" i="8"/>
  <c r="N163" i="8"/>
  <c r="N167" i="8"/>
  <c r="N169" i="8"/>
  <c r="N176" i="8"/>
  <c r="N173" i="8"/>
  <c r="N201" i="8"/>
  <c r="N171" i="8"/>
  <c r="N177" i="8"/>
  <c r="N198" i="8"/>
  <c r="N197" i="8"/>
  <c r="N185" i="8"/>
  <c r="N195" i="8"/>
  <c r="N170" i="8"/>
  <c r="N179" i="8"/>
  <c r="N215" i="8"/>
  <c r="N192" i="8"/>
  <c r="N180" i="8"/>
  <c r="N203" i="8"/>
  <c r="N202" i="8"/>
  <c r="N212" i="8"/>
  <c r="N183" i="8"/>
  <c r="N178" i="8"/>
  <c r="N206" i="8"/>
  <c r="AR160" i="8"/>
  <c r="AR161" i="8"/>
  <c r="AY163" i="8"/>
  <c r="AZ163" i="8" s="1"/>
  <c r="AS164" i="8"/>
  <c r="AS163" i="8"/>
  <c r="O163" i="8"/>
  <c r="S184" i="8"/>
  <c r="S215" i="8"/>
  <c r="S181" i="8"/>
  <c r="S196" i="8"/>
  <c r="S164" i="8"/>
  <c r="S160" i="8"/>
  <c r="S214" i="8"/>
  <c r="S198" i="8"/>
  <c r="S174" i="8"/>
  <c r="S178" i="8"/>
  <c r="S203" i="8"/>
  <c r="S210" i="8"/>
  <c r="S188" i="8"/>
  <c r="S195" i="8"/>
  <c r="S190" i="8"/>
  <c r="S205" i="8"/>
  <c r="S173" i="8"/>
  <c r="S166" i="8"/>
  <c r="S212" i="8"/>
  <c r="S189" i="8"/>
  <c r="S191" i="8"/>
  <c r="S209" i="8"/>
  <c r="S201" i="8"/>
  <c r="S168" i="8"/>
  <c r="N174" i="8"/>
  <c r="S192" i="8"/>
  <c r="N209" i="8"/>
  <c r="N214" i="8"/>
  <c r="AT186" i="8"/>
  <c r="AT187" i="8"/>
  <c r="Z97" i="9"/>
  <c r="AO64" i="8"/>
  <c r="S179" i="8"/>
  <c r="AV284" i="1"/>
  <c r="AM117" i="1"/>
  <c r="AV273" i="1"/>
  <c r="AM39" i="1"/>
  <c r="AM79" i="1"/>
  <c r="AT156" i="8"/>
  <c r="AT184" i="8"/>
  <c r="AT185" i="8"/>
  <c r="AI290" i="1"/>
  <c r="AM133" i="1"/>
  <c r="AS203" i="8"/>
  <c r="AT202" i="8"/>
  <c r="W179" i="8"/>
  <c r="AI173" i="8"/>
  <c r="AM197" i="8"/>
  <c r="AO165" i="8"/>
  <c r="W165" i="8"/>
  <c r="G187" i="8"/>
  <c r="O184" i="8"/>
  <c r="AM124" i="8"/>
  <c r="AI104" i="8"/>
  <c r="AI68" i="8"/>
  <c r="AI20" i="8"/>
  <c r="AI60" i="8"/>
  <c r="AM49" i="8"/>
  <c r="T181" i="8"/>
  <c r="AM193" i="8"/>
  <c r="AO162" i="8"/>
  <c r="AO145" i="8"/>
  <c r="AI213" i="8"/>
  <c r="T80" i="8"/>
  <c r="AO158" i="8"/>
  <c r="AM165" i="8"/>
  <c r="AS150" i="8"/>
  <c r="AR125" i="8"/>
  <c r="W93" i="8"/>
  <c r="AX161" i="8"/>
  <c r="BB162" i="8" s="1"/>
  <c r="U32" i="8"/>
  <c r="V32" i="8" s="1"/>
  <c r="AM32" i="8"/>
  <c r="AM56" i="8"/>
  <c r="AI56" i="8"/>
  <c r="U64" i="8"/>
  <c r="V64" i="8" s="1"/>
  <c r="T64" i="8"/>
  <c r="U72" i="8"/>
  <c r="V72" i="8" s="1"/>
  <c r="AM72" i="8"/>
  <c r="AM73" i="8"/>
  <c r="T177" i="8"/>
  <c r="AM177" i="8"/>
  <c r="U201" i="8"/>
  <c r="V201" i="8" s="1"/>
  <c r="T201" i="8"/>
  <c r="S239" i="1"/>
  <c r="D239" i="1"/>
  <c r="AI220" i="1"/>
  <c r="AI222" i="1"/>
  <c r="AI223" i="1"/>
  <c r="AI224" i="1"/>
  <c r="AI225" i="1"/>
  <c r="AI226" i="1"/>
  <c r="AI227" i="1"/>
  <c r="AI228" i="1"/>
  <c r="AI230" i="1"/>
  <c r="AI231" i="1"/>
  <c r="AI233" i="1"/>
  <c r="AI234" i="1"/>
  <c r="AI235" i="1"/>
  <c r="AI237" i="1"/>
  <c r="AI238" i="1"/>
  <c r="AI239" i="1"/>
  <c r="AI240" i="1"/>
  <c r="AI241" i="1"/>
  <c r="AI242" i="1"/>
  <c r="AI244" i="1"/>
  <c r="AI245" i="1"/>
  <c r="AI246" i="1"/>
  <c r="X63" i="8"/>
  <c r="AR74" i="8"/>
  <c r="W82" i="8"/>
  <c r="AX82" i="8"/>
  <c r="BB82" i="8" s="1"/>
  <c r="AX112" i="8"/>
  <c r="AZ112" i="8" s="1"/>
  <c r="AO113" i="8"/>
  <c r="N159" i="8"/>
  <c r="AX182" i="8"/>
  <c r="X182" i="8"/>
  <c r="AX206" i="8"/>
  <c r="BB206" i="8" s="1"/>
  <c r="W206" i="8"/>
  <c r="AM5" i="8"/>
  <c r="U48" i="8"/>
  <c r="V48" i="8" s="1"/>
  <c r="T221" i="1"/>
  <c r="U221" i="1" s="1"/>
  <c r="S221" i="1"/>
  <c r="AJ220" i="1"/>
  <c r="AJ223" i="1"/>
  <c r="AJ225" i="1"/>
  <c r="AJ226" i="1"/>
  <c r="AJ233" i="1"/>
  <c r="AJ242" i="1"/>
  <c r="AK317" i="1"/>
  <c r="Y82" i="9"/>
  <c r="K95" i="9"/>
  <c r="Y114" i="9"/>
  <c r="V139" i="9"/>
  <c r="Y141" i="9"/>
  <c r="Z166" i="9"/>
  <c r="AQ227" i="1"/>
  <c r="W227" i="1"/>
  <c r="AQ223" i="1"/>
  <c r="AU223" i="1" s="1"/>
  <c r="AH223" i="1"/>
  <c r="AH224" i="1"/>
  <c r="W223" i="1"/>
  <c r="AQ219" i="1"/>
  <c r="AU219" i="1" s="1"/>
  <c r="W219" i="1"/>
  <c r="AM188" i="1"/>
  <c r="AM213" i="1"/>
  <c r="AS208" i="8"/>
  <c r="AS204" i="8"/>
  <c r="W200" i="8"/>
  <c r="AR177" i="8"/>
  <c r="G213" i="8"/>
  <c r="X187" i="8"/>
  <c r="AI116" i="8"/>
  <c r="AI140" i="8"/>
  <c r="AO112" i="8"/>
  <c r="AP116" i="8"/>
  <c r="U76" i="8"/>
  <c r="V76" i="8" s="1"/>
  <c r="AO105" i="8"/>
  <c r="AM80" i="8"/>
  <c r="AI36" i="8"/>
  <c r="W109" i="8"/>
  <c r="AS94" i="8"/>
  <c r="T60" i="8"/>
  <c r="AM104" i="8"/>
  <c r="T169" i="8"/>
  <c r="W205" i="8"/>
  <c r="W185" i="8"/>
  <c r="AI152" i="8"/>
  <c r="G172" i="8"/>
  <c r="G158" i="8"/>
  <c r="U108" i="8"/>
  <c r="V108" i="8" s="1"/>
  <c r="U169" i="8"/>
  <c r="V169" i="8" s="1"/>
  <c r="AM60" i="8"/>
  <c r="AI201" i="8"/>
  <c r="AM52" i="8"/>
  <c r="U120" i="8"/>
  <c r="V120" i="8" s="1"/>
  <c r="AR239" i="1"/>
  <c r="AL239" i="1"/>
  <c r="V239" i="1"/>
  <c r="W231" i="1"/>
  <c r="AH232" i="1"/>
  <c r="AR227" i="1"/>
  <c r="AL227" i="1"/>
  <c r="AL228" i="1"/>
  <c r="V227" i="1"/>
  <c r="AM176" i="1"/>
  <c r="AM186" i="1"/>
  <c r="AS216" i="8"/>
  <c r="W208" i="8"/>
  <c r="O200" i="8"/>
  <c r="AO205" i="8"/>
  <c r="W187" i="8"/>
  <c r="AO181" i="8"/>
  <c r="X195" i="8"/>
  <c r="G181" i="8"/>
  <c r="AM169" i="8"/>
  <c r="T132" i="8"/>
  <c r="AO144" i="8"/>
  <c r="AX104" i="8"/>
  <c r="T108" i="8"/>
  <c r="AI76" i="8"/>
  <c r="AO82" i="8"/>
  <c r="T68" i="8"/>
  <c r="T12" i="8"/>
  <c r="AM33" i="8"/>
  <c r="AO211" i="8"/>
  <c r="AI177" i="8"/>
  <c r="AY168" i="8"/>
  <c r="AZ168" i="8" s="1"/>
  <c r="U124" i="8"/>
  <c r="V124" i="8" s="1"/>
  <c r="AM81" i="8"/>
  <c r="AI108" i="8"/>
  <c r="AO83" i="8"/>
  <c r="BC188" i="8"/>
  <c r="AI156" i="8"/>
  <c r="U112" i="8"/>
  <c r="V112" i="8" s="1"/>
  <c r="AN64" i="8"/>
  <c r="AX189" i="8"/>
  <c r="BB190" i="8" s="1"/>
  <c r="T99" i="8"/>
  <c r="AT28" i="8"/>
  <c r="T239" i="1"/>
  <c r="U239" i="1" s="1"/>
  <c r="AR242" i="1"/>
  <c r="AV243" i="1" s="1"/>
  <c r="AL243" i="1"/>
  <c r="AL242" i="1"/>
  <c r="AQ234" i="1"/>
  <c r="AH235" i="1"/>
  <c r="W234" i="1"/>
  <c r="AH234" i="1"/>
  <c r="AM132" i="1"/>
  <c r="AM173" i="1"/>
  <c r="O208" i="8"/>
  <c r="W195" i="8"/>
  <c r="X179" i="8"/>
  <c r="G189" i="8"/>
  <c r="AG157" i="8"/>
  <c r="AS149" i="8"/>
  <c r="AM152" i="8"/>
  <c r="T104" i="8"/>
  <c r="AS85" i="8"/>
  <c r="T76" i="8"/>
  <c r="AM65" i="8"/>
  <c r="U205" i="8"/>
  <c r="V205" i="8" s="1"/>
  <c r="T213" i="8"/>
  <c r="U116" i="8"/>
  <c r="V116" i="8" s="1"/>
  <c r="AO207" i="8"/>
  <c r="AM120" i="8"/>
  <c r="T32" i="8"/>
  <c r="AI72" i="8"/>
  <c r="AM36" i="8"/>
  <c r="U181" i="8"/>
  <c r="V181" i="8" s="1"/>
  <c r="AO199" i="8"/>
  <c r="AS59" i="1"/>
  <c r="AT77" i="8"/>
  <c r="AT126" i="8"/>
  <c r="Y81" i="9"/>
  <c r="Y89" i="9"/>
  <c r="Y113" i="9"/>
  <c r="Y145" i="9"/>
  <c r="X75" i="8"/>
  <c r="X138" i="8"/>
  <c r="AM250" i="1"/>
  <c r="AM251" i="1"/>
  <c r="AM252" i="1"/>
  <c r="AM291" i="1"/>
  <c r="AM295" i="1"/>
  <c r="AH269" i="1"/>
  <c r="AS199" i="1"/>
  <c r="AS19" i="1"/>
  <c r="AS15" i="1"/>
  <c r="AK307" i="1"/>
  <c r="AG316" i="1"/>
  <c r="BB61" i="8"/>
  <c r="AT142" i="8"/>
  <c r="AT158" i="8"/>
  <c r="AT190" i="8"/>
  <c r="AR59" i="8"/>
  <c r="AQ80" i="8"/>
  <c r="AP83" i="8"/>
  <c r="W257" i="1"/>
  <c r="W277" i="1"/>
  <c r="AU187" i="1"/>
  <c r="V316" i="1"/>
  <c r="AJ316" i="1"/>
  <c r="AQ21" i="8"/>
  <c r="X27" i="8"/>
  <c r="X35" i="8"/>
  <c r="AP48" i="8"/>
  <c r="AR107" i="8"/>
  <c r="AP109" i="8"/>
  <c r="X120" i="8"/>
  <c r="X136" i="8"/>
  <c r="AQ138" i="8"/>
  <c r="AS188" i="8"/>
  <c r="AR193" i="8"/>
  <c r="X206" i="8"/>
  <c r="AM316" i="1"/>
  <c r="AI316" i="1"/>
  <c r="BB5" i="8"/>
  <c r="AT24" i="8"/>
  <c r="AT33" i="8"/>
  <c r="BB37" i="8"/>
  <c r="BC85" i="8"/>
  <c r="Z175" i="9"/>
  <c r="W211" i="9"/>
  <c r="X211" i="9" s="1"/>
  <c r="AQ94" i="8"/>
  <c r="AP97" i="8"/>
  <c r="AS98" i="8"/>
  <c r="AQ102" i="8"/>
  <c r="AS106" i="8"/>
  <c r="AZ113" i="8"/>
  <c r="AR119" i="8"/>
  <c r="AQ125" i="8"/>
  <c r="AR127" i="8"/>
  <c r="X131" i="8"/>
  <c r="AQ133" i="8"/>
  <c r="AR134" i="8"/>
  <c r="X140" i="8"/>
  <c r="AQ141" i="8"/>
  <c r="AZ145" i="8"/>
  <c r="AQ148" i="8"/>
  <c r="AP152" i="8"/>
  <c r="N160" i="8"/>
  <c r="AP162" i="8"/>
  <c r="S162" i="8"/>
  <c r="AS168" i="8"/>
  <c r="AQ172" i="8"/>
  <c r="AR173" i="8"/>
  <c r="AP175" i="8"/>
  <c r="BC175" i="8"/>
  <c r="AQ180" i="8"/>
  <c r="AS184" i="8"/>
  <c r="AO195" i="8"/>
  <c r="AQ203" i="8"/>
  <c r="AP215" i="8"/>
  <c r="U2" i="8"/>
  <c r="V2" i="8" s="1"/>
  <c r="U78" i="8"/>
  <c r="V78" i="8" s="1"/>
  <c r="T126" i="8"/>
  <c r="U130" i="8"/>
  <c r="V130" i="8" s="1"/>
  <c r="T134" i="8"/>
  <c r="T154" i="8"/>
  <c r="AI167" i="8"/>
  <c r="U215" i="8"/>
  <c r="V215" i="8" s="1"/>
  <c r="T233" i="1"/>
  <c r="U233" i="1" s="1"/>
  <c r="W265" i="1"/>
  <c r="AK305" i="1"/>
  <c r="AL317" i="1"/>
  <c r="BB7" i="8"/>
  <c r="AT10" i="8"/>
  <c r="BB16" i="8"/>
  <c r="AZ31" i="8"/>
  <c r="AT50" i="8"/>
  <c r="AZ51" i="8"/>
  <c r="AT84" i="8"/>
  <c r="AT108" i="8"/>
  <c r="AT173" i="8"/>
  <c r="Z35" i="9"/>
  <c r="Y40" i="9"/>
  <c r="K46" i="9"/>
  <c r="Y48" i="9"/>
  <c r="V56" i="9"/>
  <c r="Y63" i="9"/>
  <c r="Y68" i="9"/>
  <c r="V78" i="9"/>
  <c r="Y83" i="9"/>
  <c r="Y93" i="9"/>
  <c r="K101" i="9"/>
  <c r="Y103" i="9"/>
  <c r="Y154" i="9"/>
  <c r="Y164" i="9"/>
  <c r="Z178" i="9"/>
  <c r="Z207" i="9"/>
  <c r="W2" i="8"/>
  <c r="AR5" i="8"/>
  <c r="X18" i="8"/>
  <c r="AQ19" i="8"/>
  <c r="AP55" i="8"/>
  <c r="AO59" i="8"/>
  <c r="AQ60" i="8"/>
  <c r="AR61" i="8"/>
  <c r="X73" i="8"/>
  <c r="AS77" i="8"/>
  <c r="W281" i="1"/>
  <c r="V266" i="1"/>
  <c r="AI304" i="1"/>
  <c r="AU316" i="1"/>
  <c r="BB10" i="8"/>
  <c r="AZ26" i="8"/>
  <c r="AT37" i="8"/>
  <c r="AZ42" i="8"/>
  <c r="AT45" i="8"/>
  <c r="AT129" i="8"/>
  <c r="K63" i="9"/>
  <c r="K68" i="9"/>
  <c r="K98" i="9"/>
  <c r="W137" i="9"/>
  <c r="X137" i="9" s="1"/>
  <c r="V162" i="9"/>
  <c r="Z187" i="9"/>
  <c r="Z215" i="9"/>
  <c r="AO5" i="8"/>
  <c r="X36" i="8"/>
  <c r="W47" i="8"/>
  <c r="AQ48" i="8"/>
  <c r="W55" i="8"/>
  <c r="X60" i="8"/>
  <c r="X65" i="8"/>
  <c r="X68" i="8"/>
  <c r="AQ75" i="8"/>
  <c r="AM283" i="1"/>
  <c r="AS317" i="1"/>
  <c r="AV317" i="1"/>
  <c r="W317" i="1"/>
  <c r="AH317" i="1"/>
  <c r="V317" i="1"/>
  <c r="BC162" i="8"/>
  <c r="AM35" i="1"/>
  <c r="AM130" i="1"/>
  <c r="W10" i="8"/>
  <c r="AS11" i="8"/>
  <c r="AQ14" i="8"/>
  <c r="AQ15" i="8"/>
  <c r="AR21" i="8"/>
  <c r="AR20" i="8"/>
  <c r="AR23" i="8"/>
  <c r="AR24" i="8"/>
  <c r="X26" i="8"/>
  <c r="AO26" i="8"/>
  <c r="AO27" i="8"/>
  <c r="AP31" i="8"/>
  <c r="AP30" i="8"/>
  <c r="AO34" i="8"/>
  <c r="X34" i="8"/>
  <c r="AO35" i="8"/>
  <c r="AP41" i="8"/>
  <c r="AP42" i="8"/>
  <c r="AS50" i="8"/>
  <c r="AS51" i="8"/>
  <c r="AX71" i="8"/>
  <c r="BB72" i="8" s="1"/>
  <c r="X71" i="8"/>
  <c r="AX74" i="8"/>
  <c r="AO75" i="8"/>
  <c r="AY76" i="8"/>
  <c r="AQ77" i="8"/>
  <c r="AQ78" i="8"/>
  <c r="AS86" i="8"/>
  <c r="W86" i="8"/>
  <c r="AY86" i="8"/>
  <c r="AP93" i="8"/>
  <c r="AP94" i="8"/>
  <c r="AO97" i="8"/>
  <c r="AX97" i="8"/>
  <c r="W102" i="8"/>
  <c r="AY102" i="8"/>
  <c r="T2" i="8"/>
  <c r="AM179" i="1"/>
  <c r="AM212" i="1"/>
  <c r="AT93" i="8"/>
  <c r="AT92" i="8"/>
  <c r="AS19" i="8"/>
  <c r="AS18" i="8"/>
  <c r="AO22" i="8"/>
  <c r="X21" i="8"/>
  <c r="AO21" i="8"/>
  <c r="AS26" i="8"/>
  <c r="W26" i="8"/>
  <c r="AS27" i="8"/>
  <c r="AQ30" i="8"/>
  <c r="AQ31" i="8"/>
  <c r="W34" i="8"/>
  <c r="AS35" i="8"/>
  <c r="AO37" i="8"/>
  <c r="AO38" i="8"/>
  <c r="X37" i="8"/>
  <c r="AS43" i="8"/>
  <c r="W42" i="8"/>
  <c r="AS59" i="8"/>
  <c r="W58" i="8"/>
  <c r="AX84" i="8"/>
  <c r="AZ84" i="8" s="1"/>
  <c r="W84" i="8"/>
  <c r="X100" i="8"/>
  <c r="AO100" i="8"/>
  <c r="AO101" i="8"/>
  <c r="AP120" i="8"/>
  <c r="AP121" i="8"/>
  <c r="AX121" i="8"/>
  <c r="AZ121" i="8" s="1"/>
  <c r="AO122" i="8"/>
  <c r="X132" i="8"/>
  <c r="AO132" i="8"/>
  <c r="AR142" i="8"/>
  <c r="AR143" i="8"/>
  <c r="AQ150" i="8"/>
  <c r="AQ149" i="8"/>
  <c r="AX160" i="8"/>
  <c r="X160" i="8"/>
  <c r="AX178" i="8"/>
  <c r="BB178" i="8" s="1"/>
  <c r="AO179" i="8"/>
  <c r="AQ187" i="8"/>
  <c r="AQ188" i="8"/>
  <c r="X202" i="8"/>
  <c r="AO203" i="8"/>
  <c r="AY210" i="8"/>
  <c r="AZ210" i="8" s="1"/>
  <c r="W210" i="8"/>
  <c r="AN6" i="8"/>
  <c r="AN7" i="8"/>
  <c r="AI22" i="8"/>
  <c r="T22" i="8"/>
  <c r="U22" i="8"/>
  <c r="V22" i="8" s="1"/>
  <c r="AN26" i="8"/>
  <c r="U26" i="8"/>
  <c r="V26" i="8" s="1"/>
  <c r="AI26" i="8"/>
  <c r="AN30" i="8"/>
  <c r="AN31" i="8"/>
  <c r="AN35" i="8"/>
  <c r="AN34" i="8"/>
  <c r="AN39" i="8"/>
  <c r="AI38" i="8"/>
  <c r="T38" i="8"/>
  <c r="U38" i="8"/>
  <c r="V38" i="8" s="1"/>
  <c r="AN38" i="8"/>
  <c r="AN43" i="8"/>
  <c r="AN42" i="8"/>
  <c r="U42" i="8"/>
  <c r="V42" i="8" s="1"/>
  <c r="AI42" i="8"/>
  <c r="T50" i="8"/>
  <c r="U50" i="8"/>
  <c r="V50" i="8" s="1"/>
  <c r="AI50" i="8"/>
  <c r="T54" i="8"/>
  <c r="AN54" i="8"/>
  <c r="U54" i="8"/>
  <c r="V54" i="8" s="1"/>
  <c r="AN58" i="8"/>
  <c r="AI58" i="8"/>
  <c r="AI62" i="8"/>
  <c r="U62" i="8"/>
  <c r="V62" i="8" s="1"/>
  <c r="U66" i="8"/>
  <c r="V66" i="8" s="1"/>
  <c r="AN67" i="8"/>
  <c r="AI70" i="8"/>
  <c r="T70" i="8"/>
  <c r="AM82" i="8"/>
  <c r="AI82" i="8"/>
  <c r="AI90" i="8"/>
  <c r="T90" i="8"/>
  <c r="T98" i="8"/>
  <c r="AN98" i="8"/>
  <c r="U98" i="8"/>
  <c r="V98" i="8" s="1"/>
  <c r="AN110" i="8"/>
  <c r="AN111" i="8"/>
  <c r="AN118" i="8"/>
  <c r="AN119" i="8"/>
  <c r="U142" i="8"/>
  <c r="V142" i="8" s="1"/>
  <c r="AI142" i="8"/>
  <c r="AN184" i="8"/>
  <c r="AN183" i="8"/>
  <c r="AI187" i="8"/>
  <c r="AN188" i="8"/>
  <c r="AN187" i="8"/>
  <c r="T191" i="8"/>
  <c r="AN191" i="8"/>
  <c r="T199" i="8"/>
  <c r="U199" i="8"/>
  <c r="V199" i="8" s="1"/>
  <c r="U203" i="8"/>
  <c r="V203" i="8" s="1"/>
  <c r="AN203" i="8"/>
  <c r="AI203" i="8"/>
  <c r="U207" i="8"/>
  <c r="V207" i="8" s="1"/>
  <c r="AI207" i="8"/>
  <c r="AN212" i="8"/>
  <c r="AI211" i="8"/>
  <c r="W167" i="8"/>
  <c r="AX170" i="8"/>
  <c r="X124" i="8"/>
  <c r="W105" i="8"/>
  <c r="AR103" i="8"/>
  <c r="AS108" i="8"/>
  <c r="AO55" i="8"/>
  <c r="AQ22" i="8"/>
  <c r="AQ38" i="8"/>
  <c r="AP214" i="8"/>
  <c r="AR181" i="8"/>
  <c r="W23" i="8"/>
  <c r="AN10" i="8"/>
  <c r="U86" i="8"/>
  <c r="V86" i="8" s="1"/>
  <c r="AO194" i="8"/>
  <c r="AV286" i="1"/>
  <c r="AU270" i="1"/>
  <c r="AM168" i="1"/>
  <c r="AM170" i="1"/>
  <c r="AM189" i="1"/>
  <c r="AQ171" i="8"/>
  <c r="X170" i="8"/>
  <c r="O167" i="8"/>
  <c r="C157" i="8"/>
  <c r="AX157" i="8" s="1"/>
  <c r="BB158" i="8" s="1"/>
  <c r="W145" i="8"/>
  <c r="W97" i="8"/>
  <c r="AY108" i="8"/>
  <c r="BC108" i="8" s="1"/>
  <c r="AO54" i="8"/>
  <c r="U10" i="8"/>
  <c r="V10" i="8" s="1"/>
  <c r="U34" i="8"/>
  <c r="V34" i="8" s="1"/>
  <c r="AS42" i="8"/>
  <c r="U18" i="8"/>
  <c r="V18" i="8" s="1"/>
  <c r="AO161" i="8"/>
  <c r="AQ101" i="8"/>
  <c r="AP207" i="8"/>
  <c r="AM192" i="1"/>
  <c r="AM198" i="1"/>
  <c r="AO141" i="8"/>
  <c r="W116" i="8"/>
  <c r="BC130" i="8"/>
  <c r="X116" i="8"/>
  <c r="AS105" i="8"/>
  <c r="W92" i="8"/>
  <c r="X53" i="8"/>
  <c r="AS34" i="8"/>
  <c r="AP137" i="8"/>
  <c r="AP174" i="8"/>
  <c r="W18" i="8"/>
  <c r="AM46" i="1"/>
  <c r="AM70" i="1"/>
  <c r="AM86" i="1"/>
  <c r="I159" i="8"/>
  <c r="AP153" i="8"/>
  <c r="AS162" i="8"/>
  <c r="AO116" i="8"/>
  <c r="AO117" i="8"/>
  <c r="AR39" i="8"/>
  <c r="AR118" i="8"/>
  <c r="AT34" i="8"/>
  <c r="BC47" i="8"/>
  <c r="AZ47" i="8"/>
  <c r="AZ54" i="8"/>
  <c r="AU157" i="1"/>
  <c r="AV283" i="1"/>
  <c r="AS156" i="1"/>
  <c r="AO160" i="8"/>
  <c r="AS167" i="8"/>
  <c r="W162" i="8"/>
  <c r="AZ116" i="8"/>
  <c r="AS129" i="8"/>
  <c r="AO133" i="8"/>
  <c r="W89" i="8"/>
  <c r="AS130" i="8"/>
  <c r="AQ6" i="8"/>
  <c r="AS82" i="8"/>
  <c r="AN18" i="8"/>
  <c r="AP161" i="8"/>
  <c r="AQ142" i="8"/>
  <c r="AP112" i="8"/>
  <c r="AN27" i="8"/>
  <c r="BC67" i="8"/>
  <c r="BC66" i="8"/>
  <c r="BB165" i="8"/>
  <c r="AM5" i="1"/>
  <c r="BC172" i="8"/>
  <c r="AM120" i="1"/>
  <c r="AM128" i="1"/>
  <c r="AM137" i="1"/>
  <c r="AM161" i="1"/>
  <c r="O175" i="8"/>
  <c r="AQ147" i="8"/>
  <c r="AX132" i="8"/>
  <c r="W129" i="8"/>
  <c r="AQ126" i="8"/>
  <c r="AQ118" i="8"/>
  <c r="T26" i="8"/>
  <c r="AN115" i="8"/>
  <c r="AN71" i="8"/>
  <c r="W170" i="8"/>
  <c r="AR4" i="8"/>
  <c r="AO178" i="8"/>
  <c r="AN23" i="8"/>
  <c r="AX100" i="8"/>
  <c r="BB101" i="8" s="1"/>
  <c r="AS119" i="8"/>
  <c r="AQ122" i="8"/>
  <c r="X129" i="8"/>
  <c r="K220" i="9"/>
  <c r="AS9" i="1"/>
  <c r="AR220" i="1"/>
  <c r="V220" i="1"/>
  <c r="AL220" i="1"/>
  <c r="AS316" i="1"/>
  <c r="AV316" i="1"/>
  <c r="AZ64" i="8"/>
  <c r="BB145" i="8"/>
  <c r="W82" i="9"/>
  <c r="X82" i="9" s="1"/>
  <c r="K82" i="9"/>
  <c r="V114" i="9"/>
  <c r="W114" i="9"/>
  <c r="X114" i="9" s="1"/>
  <c r="Y176" i="9"/>
  <c r="Z198" i="9"/>
  <c r="W199" i="9"/>
  <c r="X199" i="9" s="1"/>
  <c r="V199" i="9"/>
  <c r="AS20" i="1"/>
  <c r="BB43" i="8"/>
  <c r="AS118" i="8"/>
  <c r="BB35" i="8"/>
  <c r="AT85" i="8"/>
  <c r="Y216" i="9"/>
  <c r="AR261" i="1"/>
  <c r="AV261" i="1" s="1"/>
  <c r="AL261" i="1"/>
  <c r="AR257" i="1"/>
  <c r="AL257" i="1"/>
  <c r="AQ246" i="1"/>
  <c r="AU247" i="1" s="1"/>
  <c r="AH246" i="1"/>
  <c r="AQ238" i="1"/>
  <c r="AH239" i="1"/>
  <c r="AH238" i="1"/>
  <c r="AZ7" i="8"/>
  <c r="AS159" i="8"/>
  <c r="BC129" i="8"/>
  <c r="W188" i="8"/>
  <c r="BB41" i="8"/>
  <c r="AT98" i="8"/>
  <c r="AK281" i="1"/>
  <c r="AS27" i="1"/>
  <c r="BC185" i="8"/>
  <c r="AT12" i="8"/>
  <c r="BB18" i="8"/>
  <c r="BC65" i="8"/>
  <c r="AT74" i="8"/>
  <c r="D227" i="1"/>
  <c r="T227" i="1"/>
  <c r="U227" i="1" s="1"/>
  <c r="S243" i="1"/>
  <c r="T243" i="1"/>
  <c r="U243" i="1" s="1"/>
  <c r="AK221" i="1"/>
  <c r="AK223" i="1"/>
  <c r="AK224" i="1"/>
  <c r="AK225" i="1"/>
  <c r="AK226" i="1"/>
  <c r="AK227" i="1"/>
  <c r="AK228" i="1"/>
  <c r="G229" i="9"/>
  <c r="AK229" i="1"/>
  <c r="AK230" i="1"/>
  <c r="AK234" i="1"/>
  <c r="AK236" i="1"/>
  <c r="AK237" i="1"/>
  <c r="AK238" i="1"/>
  <c r="AK239" i="1"/>
  <c r="AK240" i="1"/>
  <c r="AK241" i="1"/>
  <c r="AK242" i="1"/>
  <c r="AK243" i="1"/>
  <c r="AK244" i="1"/>
  <c r="AK245" i="1"/>
  <c r="AK246" i="1"/>
  <c r="AK267" i="1"/>
  <c r="AI299" i="1"/>
  <c r="V288" i="1"/>
  <c r="AS46" i="1"/>
  <c r="AS42" i="1"/>
  <c r="AS16" i="1"/>
  <c r="AS12" i="1"/>
  <c r="S316" i="1"/>
  <c r="AF316" i="1"/>
  <c r="AT9" i="8"/>
  <c r="AT17" i="8"/>
  <c r="AT25" i="8"/>
  <c r="BB34" i="8"/>
  <c r="W14" i="9"/>
  <c r="X14" i="9" s="1"/>
  <c r="Z31" i="9"/>
  <c r="Y178" i="9"/>
  <c r="Y224" i="9"/>
  <c r="Z226" i="9"/>
  <c r="Z54" i="9"/>
  <c r="Z117" i="9"/>
  <c r="Z139" i="9"/>
  <c r="AR10" i="8"/>
  <c r="X23" i="8"/>
  <c r="AQ26" i="8"/>
  <c r="AR26" i="8"/>
  <c r="X40" i="8"/>
  <c r="AQ42" i="8"/>
  <c r="AR43" i="8"/>
  <c r="AP47" i="8"/>
  <c r="W48" i="8"/>
  <c r="AQ50" i="8"/>
  <c r="AP52" i="8"/>
  <c r="X55" i="8"/>
  <c r="AQ107" i="8"/>
  <c r="AR108" i="8"/>
  <c r="X113" i="8"/>
  <c r="X121" i="8"/>
  <c r="W124" i="8"/>
  <c r="X145" i="8"/>
  <c r="AP160" i="8"/>
  <c r="BC165" i="8"/>
  <c r="S165" i="8"/>
  <c r="AQ167" i="8"/>
  <c r="AQ182" i="8"/>
  <c r="AR183" i="8"/>
  <c r="AP185" i="8"/>
  <c r="W192" i="8"/>
  <c r="S194" i="8"/>
  <c r="AS214" i="8"/>
  <c r="T19" i="8"/>
  <c r="AM28" i="8"/>
  <c r="AI43" i="8"/>
  <c r="W256" i="1"/>
  <c r="T259" i="1"/>
  <c r="U259" i="1" s="1"/>
  <c r="AH277" i="1"/>
  <c r="AM299" i="1"/>
  <c r="AV84" i="1"/>
  <c r="AS49" i="1"/>
  <c r="AM306" i="1"/>
  <c r="AK315" i="1"/>
  <c r="BB47" i="8"/>
  <c r="K59" i="9"/>
  <c r="W168" i="9"/>
  <c r="X168" i="9" s="1"/>
  <c r="X45" i="8"/>
  <c r="AP205" i="8"/>
  <c r="AM248" i="1"/>
  <c r="AG250" i="1"/>
  <c r="AI280" i="1"/>
  <c r="AV76" i="1"/>
  <c r="AG305" i="1"/>
  <c r="AM311" i="1"/>
  <c r="T312" i="1"/>
  <c r="U312" i="1" s="1"/>
  <c r="AK313" i="1"/>
  <c r="W316" i="1"/>
  <c r="AL316" i="1"/>
  <c r="Z172" i="9"/>
  <c r="K173" i="9"/>
  <c r="Z177" i="9"/>
  <c r="V178" i="9"/>
  <c r="K188" i="9"/>
  <c r="K198" i="9"/>
  <c r="K208" i="9"/>
  <c r="K216" i="9"/>
  <c r="X74" i="8"/>
  <c r="AQ76" i="8"/>
  <c r="AP81" i="8"/>
  <c r="X84" i="8"/>
  <c r="AO85" i="8"/>
  <c r="AQ86" i="8"/>
  <c r="AP89" i="8"/>
  <c r="X92" i="8"/>
  <c r="AQ110" i="8"/>
  <c r="AS171" i="8"/>
  <c r="AI32" i="8"/>
  <c r="W260" i="1"/>
  <c r="W276" i="1"/>
  <c r="AM281" i="1"/>
  <c r="AS56" i="1"/>
  <c r="AL315" i="1"/>
  <c r="AG315" i="1"/>
  <c r="AK316" i="1"/>
  <c r="Z167" i="9"/>
  <c r="AS102" i="8"/>
  <c r="AO183" i="8"/>
  <c r="AR209" i="8"/>
  <c r="V249" i="1"/>
  <c r="AM222" i="1"/>
  <c r="Z2" i="9"/>
  <c r="Y30" i="9"/>
  <c r="Z65" i="9"/>
  <c r="Y70" i="9"/>
  <c r="Y117" i="9"/>
  <c r="Y139" i="9"/>
  <c r="Y187" i="9"/>
  <c r="V226" i="9"/>
  <c r="Z219" i="9"/>
  <c r="AP9" i="8"/>
  <c r="AQ29" i="8"/>
  <c r="AQ37" i="8"/>
  <c r="AP40" i="8"/>
  <c r="AQ46" i="8"/>
  <c r="AR49" i="8"/>
  <c r="AP57" i="8"/>
  <c r="AS89" i="8"/>
  <c r="AP96" i="8"/>
  <c r="W249" i="1"/>
  <c r="AI250" i="1"/>
  <c r="AJ252" i="1"/>
  <c r="AM261" i="1"/>
  <c r="AM272" i="1"/>
  <c r="AL281" i="1"/>
  <c r="V274" i="1"/>
  <c r="AV217" i="1"/>
  <c r="AU97" i="1"/>
  <c r="AF313" i="1"/>
  <c r="AI315" i="1"/>
  <c r="AZ2" i="8"/>
  <c r="AZ5" i="8"/>
  <c r="AT48" i="8"/>
  <c r="BB56" i="8"/>
  <c r="AT94" i="8"/>
  <c r="AT174" i="8"/>
  <c r="Y169" i="9"/>
  <c r="Z89" i="9"/>
  <c r="Z111" i="9"/>
  <c r="X86" i="8"/>
  <c r="X94" i="8"/>
  <c r="AQ120" i="8"/>
  <c r="AR120" i="8"/>
  <c r="W121" i="8"/>
  <c r="AQ127" i="8"/>
  <c r="AR128" i="8"/>
  <c r="AQ131" i="8"/>
  <c r="AQ136" i="8"/>
  <c r="U49" i="8"/>
  <c r="V49" i="8" s="1"/>
  <c r="AN97" i="8"/>
  <c r="U125" i="8"/>
  <c r="V125" i="8" s="1"/>
  <c r="AI141" i="8"/>
  <c r="U182" i="8"/>
  <c r="V182" i="8" s="1"/>
  <c r="D224" i="1"/>
  <c r="T232" i="1"/>
  <c r="U232" i="1" s="1"/>
  <c r="AI252" i="1"/>
  <c r="AL294" i="1"/>
  <c r="AL289" i="1"/>
  <c r="AH281" i="1"/>
  <c r="V261" i="1"/>
  <c r="AS58" i="1"/>
  <c r="AS55" i="1"/>
  <c r="AS13" i="1"/>
  <c r="AS6" i="1"/>
  <c r="W315" i="1"/>
  <c r="AH316" i="1"/>
  <c r="T316" i="1"/>
  <c r="U316" i="1" s="1"/>
  <c r="D316" i="1"/>
  <c r="AU105" i="1"/>
  <c r="AM71" i="1"/>
  <c r="AM74" i="1"/>
  <c r="AM87" i="1"/>
  <c r="AM21" i="1"/>
  <c r="AM43" i="1"/>
  <c r="AM51" i="1"/>
  <c r="AM60" i="1"/>
  <c r="AM67" i="1"/>
  <c r="AM92" i="1"/>
  <c r="AM199" i="1"/>
  <c r="U82" i="8"/>
  <c r="V82" i="8" s="1"/>
  <c r="T58" i="8"/>
  <c r="AI215" i="8"/>
  <c r="AI199" i="8"/>
  <c r="T187" i="8"/>
  <c r="AN142" i="8"/>
  <c r="AN50" i="8"/>
  <c r="AM298" i="1"/>
  <c r="AM297" i="1"/>
  <c r="W297" i="1"/>
  <c r="AR224" i="1"/>
  <c r="AV225" i="1" s="1"/>
  <c r="AL225" i="1"/>
  <c r="AL224" i="1"/>
  <c r="V224" i="1"/>
  <c r="AV268" i="1"/>
  <c r="BC79" i="8"/>
  <c r="AM38" i="1"/>
  <c r="U138" i="8"/>
  <c r="V138" i="8" s="1"/>
  <c r="T82" i="8"/>
  <c r="AQ108" i="8"/>
  <c r="AR78" i="8"/>
  <c r="AR77" i="8"/>
  <c r="AO79" i="8"/>
  <c r="AX79" i="8"/>
  <c r="AY90" i="8"/>
  <c r="AS90" i="8"/>
  <c r="W90" i="8"/>
  <c r="AO94" i="8"/>
  <c r="AO93" i="8"/>
  <c r="AX95" i="8"/>
  <c r="AO95" i="8"/>
  <c r="AQ230" i="1"/>
  <c r="AS230" i="1" s="1"/>
  <c r="AH231" i="1"/>
  <c r="E230" i="9"/>
  <c r="Z230" i="9" s="1"/>
  <c r="W230" i="1"/>
  <c r="V230" i="1"/>
  <c r="AU104" i="1"/>
  <c r="BB211" i="8"/>
  <c r="AM23" i="1"/>
  <c r="AM31" i="1"/>
  <c r="AM37" i="1"/>
  <c r="AM45" i="1"/>
  <c r="AM61" i="1"/>
  <c r="AM78" i="1"/>
  <c r="AM167" i="1"/>
  <c r="AM172" i="1"/>
  <c r="BB168" i="8"/>
  <c r="U58" i="8"/>
  <c r="V58" i="8" s="1"/>
  <c r="T62" i="8"/>
  <c r="U211" i="8"/>
  <c r="V211" i="8" s="1"/>
  <c r="AX111" i="8"/>
  <c r="AR64" i="8"/>
  <c r="AR65" i="8"/>
  <c r="AX70" i="8"/>
  <c r="AZ70" i="8" s="1"/>
  <c r="X70" i="8"/>
  <c r="AK255" i="1"/>
  <c r="AR234" i="1"/>
  <c r="AL234" i="1"/>
  <c r="AL235" i="1"/>
  <c r="V234" i="1"/>
  <c r="AP17" i="8"/>
  <c r="AP16" i="8"/>
  <c r="AP25" i="8"/>
  <c r="AP24" i="8"/>
  <c r="AP33" i="8"/>
  <c r="AP32" i="8"/>
  <c r="AV159" i="1"/>
  <c r="AM134" i="1"/>
  <c r="AM211" i="1"/>
  <c r="AM140" i="1"/>
  <c r="AS252" i="1"/>
  <c r="AM95" i="1"/>
  <c r="AM126" i="1"/>
  <c r="AM159" i="1"/>
  <c r="AM204" i="1"/>
  <c r="BC38" i="8"/>
  <c r="AZ37" i="8"/>
  <c r="K175" i="9"/>
  <c r="V175" i="9"/>
  <c r="Z186" i="9"/>
  <c r="Y186" i="9"/>
  <c r="AR244" i="1"/>
  <c r="AL245" i="1"/>
  <c r="AL244" i="1"/>
  <c r="V244" i="1"/>
  <c r="AQ240" i="1"/>
  <c r="W240" i="1"/>
  <c r="AH241" i="1"/>
  <c r="AH240" i="1"/>
  <c r="AV160" i="1"/>
  <c r="AS291" i="1"/>
  <c r="AM40" i="1"/>
  <c r="AM136" i="1"/>
  <c r="AM151" i="1"/>
  <c r="AN78" i="8"/>
  <c r="AN107" i="8"/>
  <c r="K90" i="9"/>
  <c r="V90" i="9"/>
  <c r="W119" i="9"/>
  <c r="X119" i="9" s="1"/>
  <c r="V119" i="9"/>
  <c r="K119" i="9"/>
  <c r="K151" i="9"/>
  <c r="W151" i="9"/>
  <c r="X151" i="9" s="1"/>
  <c r="AQ314" i="1"/>
  <c r="AU315" i="1" s="1"/>
  <c r="AH315" i="1"/>
  <c r="U94" i="8"/>
  <c r="V94" i="8" s="1"/>
  <c r="AN94" i="8"/>
  <c r="AN102" i="8"/>
  <c r="U102" i="8"/>
  <c r="V102" i="8" s="1"/>
  <c r="AI102" i="8"/>
  <c r="AN130" i="8"/>
  <c r="AN131" i="8"/>
  <c r="AI150" i="8"/>
  <c r="AN150" i="8"/>
  <c r="AN151" i="8"/>
  <c r="T167" i="8"/>
  <c r="AN167" i="8"/>
  <c r="U175" i="8"/>
  <c r="V175" i="8" s="1"/>
  <c r="AN176" i="8"/>
  <c r="T179" i="8"/>
  <c r="AN179" i="8"/>
  <c r="AI191" i="8"/>
  <c r="AN192" i="8"/>
  <c r="AN204" i="8"/>
  <c r="T203" i="8"/>
  <c r="AN208" i="8"/>
  <c r="T207" i="8"/>
  <c r="AN216" i="8"/>
  <c r="T215" i="8"/>
  <c r="AG223" i="1"/>
  <c r="T222" i="1"/>
  <c r="U222" i="1" s="1"/>
  <c r="D222" i="1"/>
  <c r="AG222" i="1"/>
  <c r="S222" i="1"/>
  <c r="D225" i="1"/>
  <c r="AF226" i="1"/>
  <c r="AU271" i="1"/>
  <c r="AM11" i="1"/>
  <c r="AM98" i="1"/>
  <c r="AM106" i="1"/>
  <c r="AM114" i="1"/>
  <c r="AM121" i="1"/>
  <c r="AM152" i="1"/>
  <c r="AM174" i="1"/>
  <c r="AN103" i="8"/>
  <c r="BB17" i="8"/>
  <c r="AZ17" i="8"/>
  <c r="AT20" i="8"/>
  <c r="AT21" i="8"/>
  <c r="BB26" i="8"/>
  <c r="BB25" i="8"/>
  <c r="BC87" i="8"/>
  <c r="X114" i="8"/>
  <c r="AX114" i="8"/>
  <c r="BB115" i="8" s="1"/>
  <c r="X119" i="8"/>
  <c r="W119" i="8"/>
  <c r="AR132" i="8"/>
  <c r="AR133" i="8"/>
  <c r="AY140" i="8"/>
  <c r="BC140" i="8" s="1"/>
  <c r="W140" i="8"/>
  <c r="AP155" i="8"/>
  <c r="AP156" i="8"/>
  <c r="AP158" i="8"/>
  <c r="D157" i="8"/>
  <c r="AY156" i="8"/>
  <c r="AQ158" i="8"/>
  <c r="AQ159" i="8"/>
  <c r="AY160" i="8"/>
  <c r="BC161" i="8" s="1"/>
  <c r="AS160" i="8"/>
  <c r="AO177" i="8"/>
  <c r="AX176" i="8"/>
  <c r="AS181" i="8"/>
  <c r="AY181" i="8"/>
  <c r="AY194" i="8"/>
  <c r="W194" i="8"/>
  <c r="AI3" i="8"/>
  <c r="T3" i="8"/>
  <c r="AI7" i="8"/>
  <c r="U7" i="8"/>
  <c r="V7" i="8" s="1"/>
  <c r="AM15" i="8"/>
  <c r="T15" i="8"/>
  <c r="AM16" i="8"/>
  <c r="T23" i="8"/>
  <c r="U23" i="8"/>
  <c r="V23" i="8" s="1"/>
  <c r="U31" i="8"/>
  <c r="V31" i="8" s="1"/>
  <c r="AM31" i="8"/>
  <c r="T39" i="8"/>
  <c r="AM39" i="8"/>
  <c r="AM48" i="8"/>
  <c r="AI47" i="8"/>
  <c r="T47" i="8"/>
  <c r="AQ220" i="1"/>
  <c r="W220" i="1"/>
  <c r="AH220" i="1"/>
  <c r="AH221" i="1"/>
  <c r="D306" i="1"/>
  <c r="AG307" i="1"/>
  <c r="T306" i="1"/>
  <c r="U306" i="1" s="1"/>
  <c r="AT64" i="8"/>
  <c r="BC122" i="8"/>
  <c r="BB217" i="8"/>
  <c r="V164" i="9"/>
  <c r="K228" i="9"/>
  <c r="Z27" i="9"/>
  <c r="Z67" i="9"/>
  <c r="Z77" i="9"/>
  <c r="Y87" i="9"/>
  <c r="Z141" i="9"/>
  <c r="Z142" i="9"/>
  <c r="Z179" i="9"/>
  <c r="AP111" i="8"/>
  <c r="W111" i="8"/>
  <c r="AS114" i="8"/>
  <c r="AS127" i="8"/>
  <c r="X171" i="8"/>
  <c r="AQ185" i="8"/>
  <c r="AM91" i="8"/>
  <c r="AM99" i="8"/>
  <c r="AM112" i="8"/>
  <c r="AM143" i="8"/>
  <c r="AM180" i="8"/>
  <c r="AM185" i="8"/>
  <c r="AM209" i="8"/>
  <c r="AM216" i="8"/>
  <c r="AF229" i="1"/>
  <c r="AF237" i="1"/>
  <c r="AJ253" i="1"/>
  <c r="AG279" i="1"/>
  <c r="AM285" i="1"/>
  <c r="AS143" i="1"/>
  <c r="AS67" i="1"/>
  <c r="AS23" i="1"/>
  <c r="AJ306" i="1"/>
  <c r="AM309" i="1"/>
  <c r="BB11" i="8"/>
  <c r="AT13" i="8"/>
  <c r="AT78" i="8"/>
  <c r="AM245" i="1"/>
  <c r="Y133" i="9"/>
  <c r="K143" i="9"/>
  <c r="K199" i="9"/>
  <c r="W204" i="9"/>
  <c r="X204" i="9" s="1"/>
  <c r="AR111" i="8"/>
  <c r="AQ207" i="8"/>
  <c r="AM13" i="8"/>
  <c r="AN51" i="8"/>
  <c r="AN59" i="8"/>
  <c r="AN72" i="8"/>
  <c r="AN79" i="8"/>
  <c r="AN104" i="8"/>
  <c r="AN112" i="8"/>
  <c r="AN123" i="8"/>
  <c r="AN132" i="8"/>
  <c r="AF249" i="1"/>
  <c r="W289" i="1"/>
  <c r="AM292" i="1"/>
  <c r="AM294" i="1"/>
  <c r="AM307" i="1"/>
  <c r="W309" i="1"/>
  <c r="AK314" i="1"/>
  <c r="AT44" i="8"/>
  <c r="AT175" i="8"/>
  <c r="AQ100" i="8"/>
  <c r="T56" i="8"/>
  <c r="AN161" i="8"/>
  <c r="AH290" i="1"/>
  <c r="AQ268" i="1"/>
  <c r="AU269" i="1" s="1"/>
  <c r="AS51" i="1"/>
  <c r="AS22" i="1"/>
  <c r="AS11" i="1"/>
  <c r="AR305" i="1"/>
  <c r="AT4" i="8"/>
  <c r="AT6" i="8"/>
  <c r="AT40" i="8"/>
  <c r="BC41" i="8"/>
  <c r="BB44" i="8"/>
  <c r="AT162" i="8"/>
  <c r="AM232" i="1"/>
  <c r="AM236" i="1"/>
  <c r="Y13" i="9"/>
  <c r="V64" i="9"/>
  <c r="Y73" i="9"/>
  <c r="Y78" i="9"/>
  <c r="Y88" i="9"/>
  <c r="Z98" i="9"/>
  <c r="V118" i="9"/>
  <c r="Z122" i="9"/>
  <c r="K123" i="9"/>
  <c r="Y125" i="9"/>
  <c r="Z128" i="9"/>
  <c r="AR83" i="8"/>
  <c r="AP144" i="8"/>
  <c r="X146" i="8"/>
  <c r="W147" i="8"/>
  <c r="AR150" i="8"/>
  <c r="AT38" i="8"/>
  <c r="BB63" i="8"/>
  <c r="AT138" i="8"/>
  <c r="BC192" i="8"/>
  <c r="Y108" i="9"/>
  <c r="Y137" i="9"/>
  <c r="Y185" i="9"/>
  <c r="Z210" i="9"/>
  <c r="Y213" i="9"/>
  <c r="Y221" i="9"/>
  <c r="Z3" i="9"/>
  <c r="Z21" i="9"/>
  <c r="Y41" i="9"/>
  <c r="Z92" i="9"/>
  <c r="Z101" i="9"/>
  <c r="Z126" i="9"/>
  <c r="Z136" i="9"/>
  <c r="Z146" i="9"/>
  <c r="Z195" i="9"/>
  <c r="Z204" i="9"/>
  <c r="Z213" i="9"/>
  <c r="AR6" i="8"/>
  <c r="X10" i="8"/>
  <c r="AQ12" i="8"/>
  <c r="BB126" i="8"/>
  <c r="AP132" i="8"/>
  <c r="AR137" i="8"/>
  <c r="X137" i="8"/>
  <c r="AQ198" i="8"/>
  <c r="W254" i="1"/>
  <c r="AM280" i="1"/>
  <c r="AI281" i="1"/>
  <c r="AH255" i="1"/>
  <c r="AV219" i="1"/>
  <c r="AV109" i="1"/>
  <c r="AS65" i="1"/>
  <c r="AS61" i="1"/>
  <c r="AS36" i="1"/>
  <c r="AG304" i="1"/>
  <c r="BC16" i="8"/>
  <c r="BC98" i="8"/>
  <c r="AT168" i="8"/>
  <c r="Z9" i="9"/>
  <c r="I166" i="8"/>
  <c r="AM7" i="8"/>
  <c r="AM23" i="8"/>
  <c r="AM47" i="8"/>
  <c r="AN70" i="8"/>
  <c r="AN86" i="8"/>
  <c r="AM274" i="1"/>
  <c r="AV256" i="1"/>
  <c r="AS54" i="1"/>
  <c r="AS47" i="1"/>
  <c r="AS31" i="1"/>
  <c r="AS25" i="1"/>
  <c r="AS18" i="1"/>
  <c r="AS14" i="1"/>
  <c r="AS3" i="1"/>
  <c r="AI306" i="1"/>
  <c r="AH306" i="1"/>
  <c r="AJ312" i="1"/>
  <c r="S315" i="1"/>
  <c r="AJ315" i="1"/>
  <c r="AF315" i="1"/>
  <c r="BC27" i="8"/>
  <c r="AZ45" i="8"/>
  <c r="AT147" i="8"/>
  <c r="W2" i="9"/>
  <c r="X2" i="9" s="1"/>
  <c r="K20" i="9"/>
  <c r="K25" i="9"/>
  <c r="Y27" i="9"/>
  <c r="V30" i="9"/>
  <c r="Z37" i="9"/>
  <c r="W53" i="9"/>
  <c r="X53" i="9" s="1"/>
  <c r="Y119" i="9"/>
  <c r="W122" i="9"/>
  <c r="X122" i="9" s="1"/>
  <c r="W154" i="9"/>
  <c r="X154" i="9" s="1"/>
  <c r="Z38" i="9"/>
  <c r="AR84" i="8"/>
  <c r="AP86" i="8"/>
  <c r="AG309" i="1"/>
  <c r="AK310" i="1"/>
  <c r="AM312" i="1"/>
  <c r="AS315" i="1"/>
  <c r="AV315" i="1"/>
  <c r="V315" i="1"/>
  <c r="T315" i="1"/>
  <c r="U315" i="1" s="1"/>
  <c r="D315" i="1"/>
  <c r="AS264" i="1"/>
  <c r="AU264" i="1"/>
  <c r="BC167" i="8"/>
  <c r="BC82" i="8"/>
  <c r="V69" i="9"/>
  <c r="W69" i="9"/>
  <c r="X69" i="9" s="1"/>
  <c r="K69" i="9"/>
  <c r="W71" i="9"/>
  <c r="X71" i="9" s="1"/>
  <c r="K71" i="9"/>
  <c r="W76" i="9"/>
  <c r="X76" i="9" s="1"/>
  <c r="K76" i="9"/>
  <c r="V76" i="9"/>
  <c r="V81" i="9"/>
  <c r="K81" i="9"/>
  <c r="K84" i="9"/>
  <c r="W84" i="9"/>
  <c r="X84" i="9" s="1"/>
  <c r="V84" i="9"/>
  <c r="W86" i="9"/>
  <c r="X86" i="9" s="1"/>
  <c r="V96" i="9"/>
  <c r="K96" i="9"/>
  <c r="W96" i="9"/>
  <c r="X96" i="9" s="1"/>
  <c r="W99" i="9"/>
  <c r="X99" i="9" s="1"/>
  <c r="K99" i="9"/>
  <c r="V99" i="9"/>
  <c r="W104" i="9"/>
  <c r="X104" i="9" s="1"/>
  <c r="K104" i="9"/>
  <c r="V104" i="9"/>
  <c r="Z112" i="9"/>
  <c r="Y112" i="9"/>
  <c r="V113" i="9"/>
  <c r="W113" i="9"/>
  <c r="X113" i="9" s="1"/>
  <c r="K113" i="9"/>
  <c r="W116" i="9"/>
  <c r="X116" i="9" s="1"/>
  <c r="V116" i="9"/>
  <c r="K116" i="9"/>
  <c r="W120" i="9"/>
  <c r="X120" i="9" s="1"/>
  <c r="K120" i="9"/>
  <c r="W16" i="8"/>
  <c r="X16" i="8"/>
  <c r="AR18" i="8"/>
  <c r="AR19" i="8"/>
  <c r="W19" i="8"/>
  <c r="AO19" i="8"/>
  <c r="X19" i="8"/>
  <c r="AP20" i="8"/>
  <c r="AP21" i="8"/>
  <c r="W21" i="8"/>
  <c r="AS21" i="8"/>
  <c r="W24" i="8"/>
  <c r="AO24" i="8"/>
  <c r="AR29" i="8"/>
  <c r="AR30" i="8"/>
  <c r="AO32" i="8"/>
  <c r="W32" i="8"/>
  <c r="AO33" i="8"/>
  <c r="AQ33" i="8"/>
  <c r="AQ34" i="8"/>
  <c r="AP37" i="8"/>
  <c r="AP36" i="8"/>
  <c r="W37" i="8"/>
  <c r="AS38" i="8"/>
  <c r="AS37" i="8"/>
  <c r="AP44" i="8"/>
  <c r="AP45" i="8"/>
  <c r="AR45" i="8"/>
  <c r="AR46" i="8"/>
  <c r="W50" i="8"/>
  <c r="AO50" i="8"/>
  <c r="AO51" i="8"/>
  <c r="AS54" i="8"/>
  <c r="W53" i="8"/>
  <c r="AO57" i="8"/>
  <c r="AO56" i="8"/>
  <c r="X56" i="8"/>
  <c r="X61" i="8"/>
  <c r="AO62" i="8"/>
  <c r="AO61" i="8"/>
  <c r="AQ62" i="8"/>
  <c r="AQ63" i="8"/>
  <c r="W66" i="8"/>
  <c r="X66" i="8"/>
  <c r="AQ67" i="8"/>
  <c r="AQ68" i="8"/>
  <c r="W69" i="8"/>
  <c r="AO69" i="8"/>
  <c r="AO70" i="8"/>
  <c r="AP70" i="8"/>
  <c r="AP71" i="8"/>
  <c r="AS72" i="8"/>
  <c r="W71" i="8"/>
  <c r="AP74" i="8"/>
  <c r="AP73" i="8"/>
  <c r="AY74" i="8"/>
  <c r="AS74" i="8"/>
  <c r="AX139" i="8"/>
  <c r="BB140" i="8" s="1"/>
  <c r="AO139" i="8"/>
  <c r="W139" i="8"/>
  <c r="AO140" i="8"/>
  <c r="AY144" i="8"/>
  <c r="AS145" i="8"/>
  <c r="W144" i="8"/>
  <c r="AS144" i="8"/>
  <c r="AQ152" i="8"/>
  <c r="AQ151" i="8"/>
  <c r="AS153" i="8"/>
  <c r="W152" i="8"/>
  <c r="AS152" i="8"/>
  <c r="AY152" i="8"/>
  <c r="AZ152" i="8" s="1"/>
  <c r="AU212" i="1"/>
  <c r="AS212" i="1"/>
  <c r="AU213" i="1"/>
  <c r="AV181" i="1"/>
  <c r="AS181" i="1"/>
  <c r="AV182" i="1"/>
  <c r="AS94" i="1"/>
  <c r="AU94" i="1"/>
  <c r="AU80" i="1"/>
  <c r="AU79" i="1"/>
  <c r="BC99" i="8"/>
  <c r="AZ99" i="8"/>
  <c r="V8" i="9"/>
  <c r="K8" i="9"/>
  <c r="K13" i="9"/>
  <c r="W13" i="9"/>
  <c r="X13" i="9" s="1"/>
  <c r="V13" i="9"/>
  <c r="K21" i="9"/>
  <c r="V21" i="9"/>
  <c r="V23" i="9"/>
  <c r="K23" i="9"/>
  <c r="W23" i="9"/>
  <c r="X23" i="9" s="1"/>
  <c r="W26" i="9"/>
  <c r="X26" i="9" s="1"/>
  <c r="K26" i="9"/>
  <c r="V28" i="9"/>
  <c r="K28" i="9"/>
  <c r="K36" i="9"/>
  <c r="V36" i="9"/>
  <c r="W36" i="9"/>
  <c r="X36" i="9" s="1"/>
  <c r="V41" i="9"/>
  <c r="K41" i="9"/>
  <c r="W41" i="9"/>
  <c r="X41" i="9" s="1"/>
  <c r="Y60" i="9"/>
  <c r="Z60" i="9"/>
  <c r="K61" i="9"/>
  <c r="W61" i="9"/>
  <c r="X61" i="9" s="1"/>
  <c r="V61" i="9"/>
  <c r="Z72" i="9"/>
  <c r="Y72" i="9"/>
  <c r="K73" i="9"/>
  <c r="W73" i="9"/>
  <c r="X73" i="9" s="1"/>
  <c r="Y75" i="9"/>
  <c r="Z75" i="9"/>
  <c r="W88" i="9"/>
  <c r="X88" i="9" s="1"/>
  <c r="V88" i="9"/>
  <c r="K88" i="9"/>
  <c r="Z100" i="9"/>
  <c r="Y100" i="9"/>
  <c r="Y105" i="9"/>
  <c r="Z105" i="9"/>
  <c r="W106" i="9"/>
  <c r="X106" i="9" s="1"/>
  <c r="V106" i="9"/>
  <c r="W110" i="9"/>
  <c r="X110" i="9" s="1"/>
  <c r="V110" i="9"/>
  <c r="V135" i="9"/>
  <c r="K135" i="9"/>
  <c r="V140" i="9"/>
  <c r="K140" i="9"/>
  <c r="W140" i="9"/>
  <c r="X140" i="9" s="1"/>
  <c r="W142" i="9"/>
  <c r="X142" i="9" s="1"/>
  <c r="V142" i="9"/>
  <c r="K152" i="9"/>
  <c r="V152" i="9"/>
  <c r="W152" i="9"/>
  <c r="X152" i="9" s="1"/>
  <c r="V158" i="9"/>
  <c r="K158" i="9"/>
  <c r="W158" i="9"/>
  <c r="X158" i="9" s="1"/>
  <c r="V160" i="9"/>
  <c r="K160" i="9"/>
  <c r="W160" i="9"/>
  <c r="X160" i="9" s="1"/>
  <c r="K165" i="9"/>
  <c r="W165" i="9"/>
  <c r="X165" i="9" s="1"/>
  <c r="V181" i="9"/>
  <c r="W181" i="9"/>
  <c r="X181" i="9" s="1"/>
  <c r="K183" i="9"/>
  <c r="V183" i="9"/>
  <c r="W193" i="9"/>
  <c r="X193" i="9" s="1"/>
  <c r="K193" i="9"/>
  <c r="V193" i="9"/>
  <c r="Z197" i="9"/>
  <c r="Y197" i="9"/>
  <c r="V203" i="9"/>
  <c r="W203" i="9"/>
  <c r="X203" i="9" s="1"/>
  <c r="Z184" i="9"/>
  <c r="Y184" i="9"/>
  <c r="AO4" i="8"/>
  <c r="X3" i="8"/>
  <c r="AQ5" i="8"/>
  <c r="AQ4" i="8"/>
  <c r="AS8" i="8"/>
  <c r="W8" i="8"/>
  <c r="AO12" i="8"/>
  <c r="X11" i="8"/>
  <c r="AO11" i="8"/>
  <c r="W11" i="8"/>
  <c r="AR13" i="8"/>
  <c r="AR14" i="8"/>
  <c r="AP122" i="8"/>
  <c r="AP123" i="8"/>
  <c r="AY123" i="8"/>
  <c r="BC124" i="8" s="1"/>
  <c r="AS124" i="8"/>
  <c r="AS123" i="8"/>
  <c r="AU293" i="1"/>
  <c r="AU292" i="1"/>
  <c r="AS135" i="1"/>
  <c r="AV135" i="1"/>
  <c r="AZ105" i="8"/>
  <c r="BC105" i="8"/>
  <c r="BB108" i="8"/>
  <c r="AZ136" i="8"/>
  <c r="AU280" i="1"/>
  <c r="BB181" i="8"/>
  <c r="AZ180" i="8"/>
  <c r="BB180" i="8"/>
  <c r="BC132" i="8"/>
  <c r="BC133" i="8"/>
  <c r="BB105" i="8"/>
  <c r="BB104" i="8"/>
  <c r="AZ104" i="8"/>
  <c r="BC166" i="8"/>
  <c r="AZ166" i="8"/>
  <c r="AU279" i="1"/>
  <c r="AU296" i="1"/>
  <c r="AS97" i="1"/>
  <c r="AV97" i="1"/>
  <c r="W56" i="9"/>
  <c r="X56" i="9" s="1"/>
  <c r="BC187" i="8"/>
  <c r="AZ186" i="8"/>
  <c r="BC186" i="8"/>
  <c r="AZ140" i="8"/>
  <c r="BC211" i="8"/>
  <c r="BC212" i="8"/>
  <c r="K56" i="9"/>
  <c r="Y95" i="9"/>
  <c r="AU284" i="1"/>
  <c r="AS256" i="1"/>
  <c r="AV176" i="1"/>
  <c r="AV177" i="1"/>
  <c r="AZ198" i="8"/>
  <c r="BC199" i="8"/>
  <c r="BC174" i="8"/>
  <c r="BC173" i="8"/>
  <c r="BB176" i="8"/>
  <c r="BB177" i="8"/>
  <c r="AZ187" i="8"/>
  <c r="BB188" i="8"/>
  <c r="BB187" i="8"/>
  <c r="W208" i="9"/>
  <c r="X208" i="9" s="1"/>
  <c r="AS265" i="1"/>
  <c r="AV265" i="1"/>
  <c r="BC103" i="8"/>
  <c r="AZ102" i="8"/>
  <c r="BB147" i="8"/>
  <c r="AZ147" i="8"/>
  <c r="BB213" i="8"/>
  <c r="AZ212" i="8"/>
  <c r="BB212" i="8"/>
  <c r="AR129" i="8"/>
  <c r="AQ135" i="8"/>
  <c r="AZ151" i="8"/>
  <c r="W134" i="8"/>
  <c r="Y2" i="9"/>
  <c r="V18" i="9"/>
  <c r="S219" i="1"/>
  <c r="T219" i="1"/>
  <c r="U219" i="1" s="1"/>
  <c r="S227" i="1"/>
  <c r="AF227" i="1"/>
  <c r="T235" i="1"/>
  <c r="U235" i="1" s="1"/>
  <c r="S235" i="1"/>
  <c r="T240" i="1"/>
  <c r="U240" i="1" s="1"/>
  <c r="AG240" i="1"/>
  <c r="D243" i="1"/>
  <c r="AF244" i="1"/>
  <c r="AS274" i="1"/>
  <c r="AO126" i="8"/>
  <c r="AX137" i="8"/>
  <c r="BB137" i="8" s="1"/>
  <c r="BB156" i="8"/>
  <c r="V146" i="9"/>
  <c r="AU225" i="1"/>
  <c r="AV251" i="1"/>
  <c r="AS161" i="1"/>
  <c r="BB191" i="8"/>
  <c r="AO134" i="8"/>
  <c r="BC131" i="8"/>
  <c r="AZ177" i="8"/>
  <c r="Z206" i="9"/>
  <c r="X69" i="8"/>
  <c r="AZ193" i="8"/>
  <c r="AO135" i="8"/>
  <c r="Z131" i="9"/>
  <c r="Z227" i="9"/>
  <c r="AS293" i="1"/>
  <c r="BC138" i="8"/>
  <c r="AZ126" i="8"/>
  <c r="AZ169" i="8"/>
  <c r="S158" i="8"/>
  <c r="S159" i="8"/>
  <c r="S167" i="8"/>
  <c r="S161" i="8"/>
  <c r="AS278" i="1"/>
  <c r="BB127" i="8"/>
  <c r="W126" i="8"/>
  <c r="W143" i="9"/>
  <c r="X143" i="9" s="1"/>
  <c r="K118" i="9"/>
  <c r="Y130" i="9"/>
  <c r="AR80" i="8"/>
  <c r="AH258" i="1"/>
  <c r="W261" i="1"/>
  <c r="AV99" i="1"/>
  <c r="AU76" i="1"/>
  <c r="AJ305" i="1"/>
  <c r="AG313" i="1"/>
  <c r="AG314" i="1"/>
  <c r="X79" i="8"/>
  <c r="AP133" i="8"/>
  <c r="AP141" i="8"/>
  <c r="X174" i="8"/>
  <c r="W283" i="1"/>
  <c r="V300" i="1"/>
  <c r="AU140" i="1"/>
  <c r="AS105" i="1"/>
  <c r="W306" i="1"/>
  <c r="S313" i="1"/>
  <c r="S314" i="1"/>
  <c r="AJ314" i="1"/>
  <c r="D314" i="1"/>
  <c r="AZ201" i="8"/>
  <c r="Y230" i="9"/>
  <c r="V5" i="9"/>
  <c r="K10" i="9"/>
  <c r="Y12" i="9"/>
  <c r="W15" i="9"/>
  <c r="X15" i="9" s="1"/>
  <c r="W33" i="9"/>
  <c r="X33" i="9" s="1"/>
  <c r="Y35" i="9"/>
  <c r="V38" i="9"/>
  <c r="Z42" i="9"/>
  <c r="V43" i="9"/>
  <c r="Y45" i="9"/>
  <c r="W48" i="9"/>
  <c r="X48" i="9" s="1"/>
  <c r="Y50" i="9"/>
  <c r="Y55" i="9"/>
  <c r="K58" i="9"/>
  <c r="V66" i="9"/>
  <c r="Y90" i="9"/>
  <c r="Y122" i="9"/>
  <c r="Y127" i="9"/>
  <c r="Y135" i="9"/>
  <c r="Y158" i="9"/>
  <c r="Y211" i="9"/>
  <c r="X28" i="8"/>
  <c r="AM11" i="8"/>
  <c r="AG248" i="1"/>
  <c r="AL255" i="1"/>
  <c r="AI253" i="1"/>
  <c r="W272" i="1"/>
  <c r="AV296" i="1"/>
  <c r="V262" i="1"/>
  <c r="AS147" i="1"/>
  <c r="AJ311" i="1"/>
  <c r="AK312" i="1"/>
  <c r="AI313" i="1"/>
  <c r="AI314" i="1"/>
  <c r="Y9" i="9"/>
  <c r="Y29" i="9"/>
  <c r="Y39" i="9"/>
  <c r="V70" i="9"/>
  <c r="Y85" i="9"/>
  <c r="W95" i="9"/>
  <c r="X95" i="9" s="1"/>
  <c r="Y129" i="9"/>
  <c r="V171" i="9"/>
  <c r="Y188" i="9"/>
  <c r="V191" i="9"/>
  <c r="K196" i="9"/>
  <c r="Y198" i="9"/>
  <c r="Y208" i="9"/>
  <c r="V211" i="9"/>
  <c r="K219" i="9"/>
  <c r="V224" i="9"/>
  <c r="Z147" i="9"/>
  <c r="AR85" i="8"/>
  <c r="X90" i="8"/>
  <c r="AR93" i="8"/>
  <c r="AR98" i="8"/>
  <c r="AP100" i="8"/>
  <c r="AP105" i="8"/>
  <c r="X108" i="8"/>
  <c r="AR116" i="8"/>
  <c r="AP118" i="8"/>
  <c r="AP124" i="8"/>
  <c r="X126" i="8"/>
  <c r="AO127" i="8"/>
  <c r="AQ128" i="8"/>
  <c r="AR130" i="8"/>
  <c r="T95" i="8"/>
  <c r="AI103" i="8"/>
  <c r="AI192" i="8"/>
  <c r="AK250" i="1"/>
  <c r="D298" i="1"/>
  <c r="V299" i="1"/>
  <c r="AQ261" i="1"/>
  <c r="AU261" i="1" s="1"/>
  <c r="AV205" i="1"/>
  <c r="AI307" i="1"/>
  <c r="W313" i="1"/>
  <c r="AG264" i="1"/>
  <c r="AV195" i="1"/>
  <c r="AU313" i="1"/>
  <c r="Z61" i="9"/>
  <c r="V87" i="9"/>
  <c r="K97" i="9"/>
  <c r="Y136" i="9"/>
  <c r="Y153" i="9"/>
  <c r="W170" i="9"/>
  <c r="X170" i="9" s="1"/>
  <c r="W178" i="9"/>
  <c r="X178" i="9" s="1"/>
  <c r="Z41" i="9"/>
  <c r="AO14" i="8"/>
  <c r="AR72" i="8"/>
  <c r="AP148" i="8"/>
  <c r="BC148" i="8"/>
  <c r="T205" i="8"/>
  <c r="AI247" i="1"/>
  <c r="AH257" i="1"/>
  <c r="D266" i="1"/>
  <c r="AV147" i="1"/>
  <c r="AV123" i="1"/>
  <c r="AZ89" i="8"/>
  <c r="Y3" i="9"/>
  <c r="Y46" i="9"/>
  <c r="Z73" i="9"/>
  <c r="Y99" i="9"/>
  <c r="Y101" i="9"/>
  <c r="W126" i="9"/>
  <c r="X126" i="9" s="1"/>
  <c r="Y131" i="9"/>
  <c r="V134" i="9"/>
  <c r="Y172" i="9"/>
  <c r="Z174" i="9"/>
  <c r="Y202" i="9"/>
  <c r="V257" i="1"/>
  <c r="AL264" i="1"/>
  <c r="V263" i="1"/>
  <c r="AK270" i="1"/>
  <c r="W298" i="1"/>
  <c r="AK301" i="1"/>
  <c r="V246" i="1"/>
  <c r="AL303" i="1"/>
  <c r="AL306" i="1"/>
  <c r="AJ309" i="1"/>
  <c r="AL311" i="1"/>
  <c r="AL314" i="1"/>
  <c r="BB88" i="8"/>
  <c r="BB106" i="8"/>
  <c r="BB116" i="8"/>
  <c r="Y5" i="9"/>
  <c r="Z7" i="9"/>
  <c r="Y18" i="9"/>
  <c r="Z25" i="9"/>
  <c r="V26" i="9"/>
  <c r="V34" i="9"/>
  <c r="V54" i="9"/>
  <c r="Z125" i="9"/>
  <c r="K164" i="9"/>
  <c r="Y166" i="9"/>
  <c r="Y199" i="9"/>
  <c r="AQ169" i="8"/>
  <c r="I170" i="8"/>
  <c r="D232" i="1"/>
  <c r="D247" i="1"/>
  <c r="AI273" i="1"/>
  <c r="AJ275" i="1"/>
  <c r="AQ255" i="1"/>
  <c r="AS255" i="1" s="1"/>
  <c r="AU175" i="1"/>
  <c r="O157" i="1"/>
  <c r="AS111" i="1"/>
  <c r="AU102" i="1"/>
  <c r="AU93" i="1"/>
  <c r="AK303" i="1"/>
  <c r="AS292" i="1"/>
  <c r="AV292" i="1"/>
  <c r="AV293" i="1"/>
  <c r="V20" i="9"/>
  <c r="AS270" i="1"/>
  <c r="AL292" i="1"/>
  <c r="V53" i="9"/>
  <c r="BC116" i="8"/>
  <c r="AR86" i="8"/>
  <c r="W224" i="9"/>
  <c r="X224" i="9" s="1"/>
  <c r="BB142" i="8"/>
  <c r="AU205" i="1"/>
  <c r="V296" i="1"/>
  <c r="AZ106" i="8"/>
  <c r="V63" i="9"/>
  <c r="BC117" i="8"/>
  <c r="BB151" i="8"/>
  <c r="AU206" i="1"/>
  <c r="AL293" i="1"/>
  <c r="AZ211" i="8"/>
  <c r="W38" i="9"/>
  <c r="X38" i="9" s="1"/>
  <c r="W68" i="9"/>
  <c r="X68" i="9" s="1"/>
  <c r="BC100" i="8"/>
  <c r="W5" i="9"/>
  <c r="X5" i="9" s="1"/>
  <c r="BC184" i="8"/>
  <c r="BB99" i="8"/>
  <c r="AR94" i="8"/>
  <c r="AR99" i="8"/>
  <c r="AZ205" i="8"/>
  <c r="AR240" i="1"/>
  <c r="V240" i="1"/>
  <c r="AL240" i="1"/>
  <c r="AL241" i="1"/>
  <c r="AR262" i="1"/>
  <c r="AS262" i="1" s="1"/>
  <c r="AL263" i="1"/>
  <c r="AL262" i="1"/>
  <c r="AQ242" i="1"/>
  <c r="V242" i="1"/>
  <c r="AH242" i="1"/>
  <c r="AH243" i="1"/>
  <c r="AQ228" i="1"/>
  <c r="V228" i="1"/>
  <c r="AH229" i="1"/>
  <c r="W228" i="1"/>
  <c r="V7" i="9"/>
  <c r="K7" i="9"/>
  <c r="AV269" i="1"/>
  <c r="BB203" i="8"/>
  <c r="AV250" i="1"/>
  <c r="AU266" i="1"/>
  <c r="V58" i="9"/>
  <c r="BB152" i="8"/>
  <c r="BB89" i="8"/>
  <c r="AS258" i="1"/>
  <c r="AS279" i="1"/>
  <c r="BB107" i="8"/>
  <c r="V33" i="9"/>
  <c r="W25" i="9"/>
  <c r="X25" i="9" s="1"/>
  <c r="K48" i="9"/>
  <c r="BC142" i="8"/>
  <c r="AZ156" i="8"/>
  <c r="W50" i="9"/>
  <c r="X50" i="9" s="1"/>
  <c r="K50" i="9"/>
  <c r="V50" i="9"/>
  <c r="AP79" i="8"/>
  <c r="AP80" i="8"/>
  <c r="AY80" i="8"/>
  <c r="AS80" i="8"/>
  <c r="AS81" i="8"/>
  <c r="AO84" i="8"/>
  <c r="X83" i="8"/>
  <c r="AX83" i="8"/>
  <c r="AQ84" i="8"/>
  <c r="AQ85" i="8"/>
  <c r="AP87" i="8"/>
  <c r="AP88" i="8"/>
  <c r="AQ93" i="8"/>
  <c r="AQ92" i="8"/>
  <c r="AY96" i="8"/>
  <c r="BC96" i="8" s="1"/>
  <c r="AS97" i="8"/>
  <c r="AY111" i="8"/>
  <c r="BC112" i="8" s="1"/>
  <c r="AS111" i="8"/>
  <c r="AS112" i="8"/>
  <c r="AQ116" i="8"/>
  <c r="AQ115" i="8"/>
  <c r="AM83" i="8"/>
  <c r="AM84" i="8"/>
  <c r="AM87" i="8"/>
  <c r="AM88" i="8"/>
  <c r="AI107" i="8"/>
  <c r="U107" i="8"/>
  <c r="V107" i="8" s="1"/>
  <c r="AM119" i="8"/>
  <c r="AI119" i="8"/>
  <c r="AM127" i="8"/>
  <c r="AI127" i="8"/>
  <c r="AM132" i="8"/>
  <c r="U131" i="8"/>
  <c r="V131" i="8" s="1"/>
  <c r="T135" i="8"/>
  <c r="AM136" i="8"/>
  <c r="AM140" i="8"/>
  <c r="U139" i="8"/>
  <c r="V139" i="8" s="1"/>
  <c r="AI139" i="8"/>
  <c r="AM147" i="8"/>
  <c r="T147" i="8"/>
  <c r="AI160" i="8"/>
  <c r="AM161" i="8"/>
  <c r="AM160" i="8"/>
  <c r="AK264" i="1"/>
  <c r="AV119" i="1"/>
  <c r="K2" i="9"/>
  <c r="V48" i="9"/>
  <c r="AH228" i="1"/>
  <c r="W242" i="1"/>
  <c r="V216" i="9"/>
  <c r="W216" i="9"/>
  <c r="X216" i="9" s="1"/>
  <c r="AO48" i="8"/>
  <c r="X48" i="8"/>
  <c r="AO66" i="8"/>
  <c r="AO67" i="8"/>
  <c r="AY71" i="8"/>
  <c r="AS71" i="8"/>
  <c r="W74" i="8"/>
  <c r="AS75" i="8"/>
  <c r="AO77" i="8"/>
  <c r="AX76" i="8"/>
  <c r="BB76" i="8" s="1"/>
  <c r="W83" i="8"/>
  <c r="AS84" i="8"/>
  <c r="AY83" i="8"/>
  <c r="AX207" i="8"/>
  <c r="AO208" i="8"/>
  <c r="AY216" i="8"/>
  <c r="AS217" i="8"/>
  <c r="AM4" i="8"/>
  <c r="AI4" i="8"/>
  <c r="AM8" i="8"/>
  <c r="T8" i="8"/>
  <c r="AI16" i="8"/>
  <c r="AM17" i="8"/>
  <c r="U20" i="8"/>
  <c r="V20" i="8" s="1"/>
  <c r="AM20" i="8"/>
  <c r="AM21" i="8"/>
  <c r="AM24" i="8"/>
  <c r="AI24" i="8"/>
  <c r="U24" i="8"/>
  <c r="V24" i="8" s="1"/>
  <c r="AM29" i="8"/>
  <c r="U28" i="8"/>
  <c r="V28" i="8" s="1"/>
  <c r="AI28" i="8"/>
  <c r="T36" i="8"/>
  <c r="AM37" i="8"/>
  <c r="T40" i="8"/>
  <c r="AM40" i="8"/>
  <c r="AI40" i="8"/>
  <c r="AM44" i="8"/>
  <c r="T44" i="8"/>
  <c r="AN55" i="8"/>
  <c r="U55" i="8"/>
  <c r="V55" i="8" s="1"/>
  <c r="AN63" i="8"/>
  <c r="U63" i="8"/>
  <c r="V63" i="8" s="1"/>
  <c r="T67" i="8"/>
  <c r="AN68" i="8"/>
  <c r="T75" i="8"/>
  <c r="AI75" i="8"/>
  <c r="U75" i="8"/>
  <c r="V75" i="8" s="1"/>
  <c r="AN75" i="8"/>
  <c r="AM92" i="8"/>
  <c r="AM101" i="8"/>
  <c r="AI100" i="8"/>
  <c r="AN139" i="8"/>
  <c r="AN140" i="8"/>
  <c r="AN143" i="8"/>
  <c r="AN144" i="8"/>
  <c r="AU254" i="1"/>
  <c r="W58" i="9"/>
  <c r="X58" i="9" s="1"/>
  <c r="V25" i="9"/>
  <c r="W106" i="8"/>
  <c r="X91" i="8"/>
  <c r="V10" i="9"/>
  <c r="AV120" i="1"/>
  <c r="V2" i="9"/>
  <c r="W30" i="9"/>
  <c r="X30" i="9" s="1"/>
  <c r="K66" i="9"/>
  <c r="AL296" i="1"/>
  <c r="AU252" i="1"/>
  <c r="AV98" i="1"/>
  <c r="W66" i="9"/>
  <c r="X66" i="9" s="1"/>
  <c r="BC110" i="8"/>
  <c r="K43" i="9"/>
  <c r="W10" i="9"/>
  <c r="X10" i="9" s="1"/>
  <c r="AS286" i="1"/>
  <c r="AZ174" i="8"/>
  <c r="Y24" i="9"/>
  <c r="K53" i="9"/>
  <c r="W91" i="8"/>
  <c r="W7" i="9"/>
  <c r="X7" i="9" s="1"/>
  <c r="AZ109" i="8"/>
  <c r="K30" i="9"/>
  <c r="AV231" i="1"/>
  <c r="BB143" i="8"/>
  <c r="W43" i="9"/>
  <c r="X43" i="9" s="1"/>
  <c r="AS296" i="1"/>
  <c r="AL297" i="1"/>
  <c r="AY101" i="8"/>
  <c r="Y11" i="9"/>
  <c r="AZ125" i="8"/>
  <c r="K171" i="9"/>
  <c r="K114" i="9"/>
  <c r="Y115" i="9"/>
  <c r="Y207" i="9"/>
  <c r="V210" i="9"/>
  <c r="Y215" i="9"/>
  <c r="AP85" i="8"/>
  <c r="AP203" i="8"/>
  <c r="AP210" i="8"/>
  <c r="AJ285" i="1"/>
  <c r="AQ231" i="1"/>
  <c r="AS231" i="1" s="1"/>
  <c r="V231" i="1"/>
  <c r="BC121" i="8"/>
  <c r="BB121" i="8"/>
  <c r="AZ173" i="8"/>
  <c r="W171" i="9"/>
  <c r="X171" i="9" s="1"/>
  <c r="Y104" i="9"/>
  <c r="W67" i="9"/>
  <c r="X67" i="9" s="1"/>
  <c r="K67" i="9"/>
  <c r="AQ244" i="1"/>
  <c r="AH244" i="1"/>
  <c r="AU129" i="1"/>
  <c r="D312" i="1"/>
  <c r="S312" i="1"/>
  <c r="BC170" i="8"/>
  <c r="AZ123" i="8"/>
  <c r="AZ161" i="8"/>
  <c r="K211" i="9"/>
  <c r="V196" i="9"/>
  <c r="W18" i="9"/>
  <c r="X18" i="9" s="1"/>
  <c r="W159" i="9"/>
  <c r="X159" i="9" s="1"/>
  <c r="Y179" i="9"/>
  <c r="W184" i="9"/>
  <c r="X184" i="9" s="1"/>
  <c r="Y204" i="9"/>
  <c r="Z162" i="9"/>
  <c r="Z191" i="9"/>
  <c r="Z192" i="9"/>
  <c r="X24" i="8"/>
  <c r="AH275" i="1"/>
  <c r="AH276" i="1"/>
  <c r="AQ235" i="1"/>
  <c r="AU236" i="1" s="1"/>
  <c r="V235" i="1"/>
  <c r="AV156" i="1"/>
  <c r="V307" i="1"/>
  <c r="AR307" i="1"/>
  <c r="AL307" i="1"/>
  <c r="BC215" i="8"/>
  <c r="BC194" i="8"/>
  <c r="V92" i="9"/>
  <c r="Y94" i="9"/>
  <c r="Z218" i="9"/>
  <c r="AR253" i="1"/>
  <c r="AL254" i="1"/>
  <c r="AS313" i="1"/>
  <c r="K186" i="9"/>
  <c r="Z87" i="9"/>
  <c r="Z120" i="9"/>
  <c r="AQ285" i="1"/>
  <c r="V285" i="1"/>
  <c r="AU146" i="1"/>
  <c r="V15" i="9"/>
  <c r="K15" i="9"/>
  <c r="K142" i="9"/>
  <c r="Y144" i="9"/>
  <c r="W147" i="9"/>
  <c r="X147" i="9" s="1"/>
  <c r="W219" i="9"/>
  <c r="X219" i="9" s="1"/>
  <c r="AQ259" i="1"/>
  <c r="AU259" i="1" s="1"/>
  <c r="AH260" i="1"/>
  <c r="AU158" i="1"/>
  <c r="AJ272" i="1"/>
  <c r="W282" i="1"/>
  <c r="AJ290" i="1"/>
  <c r="AU214" i="1"/>
  <c r="AS160" i="1"/>
  <c r="AS128" i="1"/>
  <c r="AS100" i="1"/>
  <c r="AS69" i="8"/>
  <c r="S163" i="8"/>
  <c r="AO166" i="8"/>
  <c r="W255" i="1"/>
  <c r="AF260" i="1"/>
  <c r="D261" i="1"/>
  <c r="AG263" i="1"/>
  <c r="W285" i="1"/>
  <c r="AV264" i="1"/>
  <c r="AU132" i="1"/>
  <c r="AV103" i="1"/>
  <c r="AS79" i="1"/>
  <c r="AI309" i="1"/>
  <c r="AG310" i="1"/>
  <c r="AK311" i="1"/>
  <c r="AI312" i="1"/>
  <c r="AL313" i="1"/>
  <c r="Y6" i="9"/>
  <c r="Y19" i="9"/>
  <c r="Y65" i="9"/>
  <c r="V68" i="9"/>
  <c r="V102" i="9"/>
  <c r="Y167" i="9"/>
  <c r="Z185" i="9"/>
  <c r="Y214" i="9"/>
  <c r="K224" i="9"/>
  <c r="Z94" i="9"/>
  <c r="Z102" i="9"/>
  <c r="Z158" i="9"/>
  <c r="Z208" i="9"/>
  <c r="AR27" i="8"/>
  <c r="AQ90" i="8"/>
  <c r="X181" i="8"/>
  <c r="AN92" i="8"/>
  <c r="U128" i="8"/>
  <c r="V128" i="8" s="1"/>
  <c r="AH249" i="1"/>
  <c r="AJ261" i="1"/>
  <c r="AH291" i="1"/>
  <c r="T279" i="1"/>
  <c r="U279" i="1" s="1"/>
  <c r="W291" i="1"/>
  <c r="AJ300" i="1"/>
  <c r="AS224" i="1"/>
  <c r="AS152" i="1"/>
  <c r="AS120" i="1"/>
  <c r="AG306" i="1"/>
  <c r="AR306" i="1"/>
  <c r="AV306" i="1" s="1"/>
  <c r="AJ310" i="1"/>
  <c r="AF310" i="1"/>
  <c r="V313" i="1"/>
  <c r="AU314" i="1"/>
  <c r="Y54" i="9"/>
  <c r="V62" i="9"/>
  <c r="Y98" i="9"/>
  <c r="Y142" i="9"/>
  <c r="K155" i="9"/>
  <c r="V167" i="9"/>
  <c r="K178" i="9"/>
  <c r="Z149" i="9"/>
  <c r="Z150" i="9"/>
  <c r="AP101" i="8"/>
  <c r="AO121" i="8"/>
  <c r="AR192" i="8"/>
  <c r="AN81" i="8"/>
  <c r="T249" i="1"/>
  <c r="U249" i="1" s="1"/>
  <c r="AK251" i="1"/>
  <c r="S263" i="1"/>
  <c r="AK282" i="1"/>
  <c r="W299" i="1"/>
  <c r="AS196" i="1"/>
  <c r="AV178" i="1"/>
  <c r="AV73" i="1"/>
  <c r="AJ313" i="1"/>
  <c r="X54" i="8"/>
  <c r="X64" i="8"/>
  <c r="AQ106" i="8"/>
  <c r="AN89" i="8"/>
  <c r="AI248" i="1"/>
  <c r="AH256" i="1"/>
  <c r="AK256" i="1"/>
  <c r="D263" i="1"/>
  <c r="W259" i="1"/>
  <c r="AG283" i="1"/>
  <c r="AS290" i="1"/>
  <c r="V287" i="1"/>
  <c r="AL278" i="1"/>
  <c r="AS216" i="1"/>
  <c r="AU167" i="1"/>
  <c r="AS122" i="1"/>
  <c r="AG303" i="1"/>
  <c r="AJ307" i="1"/>
  <c r="AL309" i="1"/>
  <c r="AL312" i="1"/>
  <c r="T313" i="1"/>
  <c r="U313" i="1" s="1"/>
  <c r="D313" i="1"/>
  <c r="AF314" i="1"/>
  <c r="Y200" i="9"/>
  <c r="K223" i="9"/>
  <c r="AP8" i="8"/>
  <c r="AR97" i="8"/>
  <c r="AQ137" i="8"/>
  <c r="AS202" i="1"/>
  <c r="AU125" i="1"/>
  <c r="AV117" i="1"/>
  <c r="AS85" i="1"/>
  <c r="AG308" i="1"/>
  <c r="AK309" i="1"/>
  <c r="AH310" i="1"/>
  <c r="AI311" i="1"/>
  <c r="AH313" i="1"/>
  <c r="Y15" i="9"/>
  <c r="K51" i="9"/>
  <c r="Z55" i="9"/>
  <c r="Y71" i="9"/>
  <c r="V74" i="9"/>
  <c r="V79" i="9"/>
  <c r="V95" i="9"/>
  <c r="V120" i="9"/>
  <c r="Z143" i="9"/>
  <c r="W175" i="9"/>
  <c r="X175" i="9" s="1"/>
  <c r="Y219" i="9"/>
  <c r="Y222" i="9"/>
  <c r="Z109" i="9"/>
  <c r="Z110" i="9"/>
  <c r="X15" i="8"/>
  <c r="AS22" i="8"/>
  <c r="X31" i="8"/>
  <c r="X82" i="8"/>
  <c r="X95" i="8"/>
  <c r="X144" i="8"/>
  <c r="AR185" i="8"/>
  <c r="AH250" i="1"/>
  <c r="V255" i="1"/>
  <c r="W268" i="1"/>
  <c r="T275" i="1"/>
  <c r="U275" i="1" s="1"/>
  <c r="AJ287" i="1"/>
  <c r="AI294" i="1"/>
  <c r="AL276" i="1"/>
  <c r="AV213" i="1"/>
  <c r="AS204" i="1"/>
  <c r="AK306" i="1"/>
  <c r="AJ308" i="1"/>
  <c r="AL310" i="1"/>
  <c r="AR309" i="1"/>
  <c r="AV309" i="1" s="1"/>
  <c r="T314" i="1"/>
  <c r="U314" i="1" s="1"/>
  <c r="AS314" i="1"/>
  <c r="AV314" i="1"/>
  <c r="W314" i="1"/>
  <c r="V314" i="1"/>
  <c r="AH314" i="1"/>
  <c r="AZ135" i="8"/>
  <c r="BC70" i="8"/>
  <c r="BB75" i="8"/>
  <c r="BC205" i="8"/>
  <c r="BC204" i="8"/>
  <c r="AI157" i="8"/>
  <c r="U157" i="8"/>
  <c r="V157" i="8" s="1"/>
  <c r="T157" i="8"/>
  <c r="AZ185" i="8"/>
  <c r="BB186" i="8"/>
  <c r="BB138" i="8"/>
  <c r="AZ137" i="8"/>
  <c r="AV298" i="1"/>
  <c r="AM143" i="1"/>
  <c r="AM142" i="1"/>
  <c r="AM160" i="1"/>
  <c r="BB79" i="8"/>
  <c r="AZ78" i="8"/>
  <c r="BB78" i="8"/>
  <c r="AZ217" i="8"/>
  <c r="BC217" i="8"/>
  <c r="BC143" i="8"/>
  <c r="BC144" i="8"/>
  <c r="AZ122" i="8"/>
  <c r="BB122" i="8"/>
  <c r="BB123" i="8"/>
  <c r="AS297" i="1"/>
  <c r="AV297" i="1"/>
  <c r="AM210" i="1"/>
  <c r="AM209" i="1"/>
  <c r="BC115" i="8"/>
  <c r="BC114" i="8"/>
  <c r="BC135" i="8"/>
  <c r="BC134" i="8"/>
  <c r="AU227" i="1"/>
  <c r="AU298" i="1"/>
  <c r="AU299" i="1"/>
  <c r="AM22" i="1"/>
  <c r="AM75" i="1"/>
  <c r="AM76" i="1"/>
  <c r="AM83" i="1"/>
  <c r="AM84" i="1"/>
  <c r="AM99" i="1"/>
  <c r="BC118" i="8"/>
  <c r="BC119" i="8"/>
  <c r="AZ118" i="8"/>
  <c r="AU226" i="1"/>
  <c r="AM44" i="1"/>
  <c r="BC213" i="8"/>
  <c r="AZ213" i="8"/>
  <c r="BC214" i="8"/>
  <c r="AM14" i="1"/>
  <c r="AM15" i="1"/>
  <c r="AM182" i="1"/>
  <c r="AM183" i="1"/>
  <c r="AZ179" i="8"/>
  <c r="BC180" i="8"/>
  <c r="BC179" i="8"/>
  <c r="AM68" i="1"/>
  <c r="AM85" i="1"/>
  <c r="AM107" i="1"/>
  <c r="AM115" i="1"/>
  <c r="AM122" i="1"/>
  <c r="AM144" i="1"/>
  <c r="T157" i="1"/>
  <c r="U157" i="1" s="1"/>
  <c r="AM197" i="1"/>
  <c r="AM201" i="1"/>
  <c r="AZ75" i="8"/>
  <c r="BC141" i="8"/>
  <c r="AM129" i="1"/>
  <c r="AZ162" i="8"/>
  <c r="BB164" i="8"/>
  <c r="AS295" i="1"/>
  <c r="AM54" i="1"/>
  <c r="AM62" i="1"/>
  <c r="AM94" i="1"/>
  <c r="AM110" i="1"/>
  <c r="AM131" i="1"/>
  <c r="AM162" i="1"/>
  <c r="AM184" i="1"/>
  <c r="AM190" i="1"/>
  <c r="AM205" i="1"/>
  <c r="AZ91" i="8"/>
  <c r="AM19" i="1"/>
  <c r="AM27" i="1"/>
  <c r="AM41" i="1"/>
  <c r="AM97" i="1"/>
  <c r="AM112" i="1"/>
  <c r="AM118" i="1"/>
  <c r="AM139" i="1"/>
  <c r="AM147" i="1"/>
  <c r="AM185" i="1"/>
  <c r="BC113" i="8"/>
  <c r="AV279" i="1"/>
  <c r="AM169" i="1"/>
  <c r="AZ149" i="8"/>
  <c r="BB136" i="8"/>
  <c r="AS299" i="1"/>
  <c r="AS282" i="1"/>
  <c r="AM6" i="1"/>
  <c r="AM30" i="1"/>
  <c r="AM91" i="1"/>
  <c r="AM175" i="1"/>
  <c r="AZ204" i="8"/>
  <c r="BB22" i="8"/>
  <c r="BB31" i="8"/>
  <c r="BC43" i="8"/>
  <c r="AZ66" i="8"/>
  <c r="BC152" i="8"/>
  <c r="AZ165" i="8"/>
  <c r="AT179" i="8"/>
  <c r="BB185" i="8"/>
  <c r="W21" i="9"/>
  <c r="X21" i="9" s="1"/>
  <c r="V151" i="9"/>
  <c r="K154" i="9"/>
  <c r="V190" i="9"/>
  <c r="Y223" i="9"/>
  <c r="Z153" i="9"/>
  <c r="Z161" i="9"/>
  <c r="AQ58" i="8"/>
  <c r="AP77" i="8"/>
  <c r="U132" i="8"/>
  <c r="V132" i="8" s="1"/>
  <c r="AM293" i="1"/>
  <c r="AS238" i="1"/>
  <c r="AV192" i="1"/>
  <c r="AV96" i="1"/>
  <c r="W307" i="1"/>
  <c r="AQ307" i="1"/>
  <c r="W311" i="1"/>
  <c r="AQ311" i="1"/>
  <c r="AU312" i="1" s="1"/>
  <c r="AH311" i="1"/>
  <c r="BC48" i="8"/>
  <c r="AT212" i="8"/>
  <c r="K18" i="9"/>
  <c r="W31" i="9"/>
  <c r="X31" i="9" s="1"/>
  <c r="V46" i="9"/>
  <c r="Y210" i="9"/>
  <c r="Z86" i="9"/>
  <c r="Z107" i="9"/>
  <c r="AS4" i="8"/>
  <c r="X5" i="8"/>
  <c r="AS29" i="8"/>
  <c r="X89" i="8"/>
  <c r="AR92" i="8"/>
  <c r="AR114" i="8"/>
  <c r="AR146" i="8"/>
  <c r="AP183" i="8"/>
  <c r="AP190" i="8"/>
  <c r="AF224" i="1"/>
  <c r="AG229" i="1"/>
  <c r="T231" i="1"/>
  <c r="U231" i="1" s="1"/>
  <c r="AF250" i="1"/>
  <c r="V275" i="1"/>
  <c r="AQ275" i="1"/>
  <c r="AU196" i="1"/>
  <c r="AS32" i="1"/>
  <c r="AH307" i="1"/>
  <c r="S309" i="1"/>
  <c r="D309" i="1"/>
  <c r="T309" i="1"/>
  <c r="U309" i="1" s="1"/>
  <c r="AF309" i="1"/>
  <c r="AM310" i="1"/>
  <c r="AQ303" i="1"/>
  <c r="AH304" i="1"/>
  <c r="AQ308" i="1"/>
  <c r="AS308" i="1" s="1"/>
  <c r="AH308" i="1"/>
  <c r="V308" i="1"/>
  <c r="W308" i="1"/>
  <c r="AT22" i="8"/>
  <c r="BB27" i="8"/>
  <c r="AT35" i="8"/>
  <c r="BB39" i="8"/>
  <c r="AT42" i="8"/>
  <c r="BC69" i="8"/>
  <c r="AT75" i="8"/>
  <c r="AT117" i="8"/>
  <c r="BB146" i="8"/>
  <c r="BB150" i="8"/>
  <c r="AT206" i="8"/>
  <c r="AM235" i="1"/>
  <c r="AM243" i="1"/>
  <c r="Y53" i="9"/>
  <c r="Y58" i="9"/>
  <c r="V71" i="9"/>
  <c r="V82" i="9"/>
  <c r="K85" i="9"/>
  <c r="W90" i="9"/>
  <c r="X90" i="9" s="1"/>
  <c r="Y97" i="9"/>
  <c r="V132" i="9"/>
  <c r="W162" i="9"/>
  <c r="X162" i="9" s="1"/>
  <c r="V194" i="9"/>
  <c r="Y196" i="9"/>
  <c r="V202" i="9"/>
  <c r="Z168" i="9"/>
  <c r="Z176" i="9"/>
  <c r="Z200" i="9"/>
  <c r="W88" i="8"/>
  <c r="AQ121" i="8"/>
  <c r="AP138" i="8"/>
  <c r="X213" i="8"/>
  <c r="AI8" i="8"/>
  <c r="T16" i="8"/>
  <c r="T158" i="8"/>
  <c r="U197" i="8"/>
  <c r="V197" i="8" s="1"/>
  <c r="D221" i="1"/>
  <c r="T258" i="1"/>
  <c r="U258" i="1" s="1"/>
  <c r="V290" i="1"/>
  <c r="AQ281" i="1"/>
  <c r="AR271" i="1"/>
  <c r="AL271" i="1"/>
  <c r="V268" i="1"/>
  <c r="AL268" i="1"/>
  <c r="AU199" i="1"/>
  <c r="AS179" i="1"/>
  <c r="AV164" i="1"/>
  <c r="AV149" i="1"/>
  <c r="AV93" i="1"/>
  <c r="AS35" i="1"/>
  <c r="V303" i="1"/>
  <c r="AV308" i="1"/>
  <c r="AP176" i="8"/>
  <c r="AJ255" i="1"/>
  <c r="V259" i="1"/>
  <c r="AF259" i="1"/>
  <c r="S262" i="1"/>
  <c r="AK265" i="1"/>
  <c r="AH268" i="1"/>
  <c r="W267" i="1"/>
  <c r="AQ267" i="1"/>
  <c r="AU230" i="1"/>
  <c r="AS24" i="1"/>
  <c r="W303" i="1"/>
  <c r="V309" i="1"/>
  <c r="AQ309" i="1"/>
  <c r="AH309" i="1"/>
  <c r="AI310" i="1"/>
  <c r="AG311" i="1"/>
  <c r="V312" i="1"/>
  <c r="W312" i="1"/>
  <c r="AH312" i="1"/>
  <c r="BB30" i="8"/>
  <c r="BC81" i="8"/>
  <c r="AZ115" i="8"/>
  <c r="AM220" i="1"/>
  <c r="AM233" i="1"/>
  <c r="Y42" i="9"/>
  <c r="Z30" i="9"/>
  <c r="X50" i="8"/>
  <c r="AZ77" i="8"/>
  <c r="BB214" i="8"/>
  <c r="U44" i="8"/>
  <c r="V44" i="8" s="1"/>
  <c r="AM286" i="1"/>
  <c r="AM287" i="1"/>
  <c r="AS52" i="1"/>
  <c r="D307" i="1"/>
  <c r="AF307" i="1"/>
  <c r="T307" i="1"/>
  <c r="U307" i="1" s="1"/>
  <c r="S311" i="1"/>
  <c r="AF311" i="1"/>
  <c r="D311" i="1"/>
  <c r="T311" i="1"/>
  <c r="U311" i="1" s="1"/>
  <c r="AF312" i="1"/>
  <c r="AZ13" i="8"/>
  <c r="AZ25" i="8"/>
  <c r="AT29" i="8"/>
  <c r="BB60" i="8"/>
  <c r="AT141" i="8"/>
  <c r="BC198" i="8"/>
  <c r="AT214" i="8"/>
  <c r="V27" i="9"/>
  <c r="Y37" i="9"/>
  <c r="W89" i="9"/>
  <c r="X89" i="9" s="1"/>
  <c r="Y195" i="9"/>
  <c r="V228" i="9"/>
  <c r="Z71" i="9"/>
  <c r="Z216" i="9"/>
  <c r="AP29" i="8"/>
  <c r="AP125" i="8"/>
  <c r="AR131" i="8"/>
  <c r="X205" i="8"/>
  <c r="AN5" i="8"/>
  <c r="AJ250" i="1"/>
  <c r="AL260" i="1"/>
  <c r="AM289" i="1"/>
  <c r="AM290" i="1"/>
  <c r="AS225" i="1"/>
  <c r="AU152" i="1"/>
  <c r="AU108" i="1"/>
  <c r="BB6" i="8"/>
  <c r="BC8" i="8"/>
  <c r="BC35" i="8"/>
  <c r="AT53" i="8"/>
  <c r="BB58" i="8"/>
  <c r="AZ68" i="8"/>
  <c r="AT133" i="8"/>
  <c r="AT148" i="8"/>
  <c r="AZ176" i="8"/>
  <c r="BB179" i="8"/>
  <c r="AT210" i="8"/>
  <c r="Y10" i="9"/>
  <c r="Y21" i="9"/>
  <c r="Y26" i="9"/>
  <c r="Y31" i="9"/>
  <c r="Y34" i="9"/>
  <c r="W57" i="9"/>
  <c r="X57" i="9" s="1"/>
  <c r="Y59" i="9"/>
  <c r="Y66" i="9"/>
  <c r="W91" i="9"/>
  <c r="X91" i="9" s="1"/>
  <c r="Y151" i="9"/>
  <c r="Y175" i="9"/>
  <c r="V206" i="9"/>
  <c r="K212" i="9"/>
  <c r="Y227" i="9"/>
  <c r="Z57" i="9"/>
  <c r="Z78" i="9"/>
  <c r="Y110" i="9"/>
  <c r="X2" i="8"/>
  <c r="X7" i="8"/>
  <c r="AP12" i="8"/>
  <c r="X189" i="8"/>
  <c r="S249" i="1"/>
  <c r="AM258" i="1"/>
  <c r="AI262" i="1"/>
  <c r="AJ281" i="1"/>
  <c r="AK287" i="1"/>
  <c r="AS219" i="1"/>
  <c r="AV209" i="1"/>
  <c r="AS209" i="1"/>
  <c r="AU162" i="1"/>
  <c r="AU72" i="1"/>
  <c r="AL301" i="1"/>
  <c r="V301" i="1"/>
  <c r="AR301" i="1"/>
  <c r="AQ306" i="1"/>
  <c r="AU306" i="1" s="1"/>
  <c r="V306" i="1"/>
  <c r="AF308" i="1"/>
  <c r="S308" i="1"/>
  <c r="D308" i="1"/>
  <c r="T308" i="1"/>
  <c r="U308" i="1" s="1"/>
  <c r="AK308" i="1"/>
  <c r="AF269" i="1"/>
  <c r="AJ296" i="1"/>
  <c r="S301" i="1"/>
  <c r="AR312" i="1"/>
  <c r="AS312" i="1" s="1"/>
  <c r="AG312" i="1"/>
  <c r="AQ310" i="1"/>
  <c r="AL308" i="1"/>
  <c r="AJ270" i="1"/>
  <c r="W275" i="1"/>
  <c r="AM282" i="1"/>
  <c r="AI293" i="1"/>
  <c r="AV138" i="1"/>
  <c r="AV114" i="1"/>
  <c r="W310" i="1"/>
  <c r="S310" i="1"/>
  <c r="V311" i="1"/>
  <c r="AG285" i="1"/>
  <c r="AG295" i="1"/>
  <c r="AJ284" i="1"/>
  <c r="AG286" i="1"/>
  <c r="W300" i="1"/>
  <c r="AU138" i="1"/>
  <c r="AR311" i="1"/>
  <c r="AI270" i="1"/>
  <c r="AM273" i="1"/>
  <c r="AI274" i="1"/>
  <c r="W284" i="1"/>
  <c r="AM288" i="1"/>
  <c r="AK300" i="1"/>
  <c r="AU233" i="1"/>
  <c r="AG265" i="1"/>
  <c r="V310" i="1"/>
  <c r="T310" i="1"/>
  <c r="U310" i="1" s="1"/>
  <c r="D310" i="1"/>
  <c r="BB51" i="8"/>
  <c r="AZ50" i="8"/>
  <c r="BB50" i="8"/>
  <c r="AT134" i="8"/>
  <c r="AT135" i="8"/>
  <c r="AU274" i="1"/>
  <c r="AT73" i="8"/>
  <c r="AU253" i="1"/>
  <c r="AS302" i="1"/>
  <c r="AM69" i="1"/>
  <c r="AM123" i="1"/>
  <c r="AM165" i="1"/>
  <c r="D157" i="1"/>
  <c r="BB141" i="8"/>
  <c r="AZ141" i="8"/>
  <c r="AU273" i="1"/>
  <c r="AM153" i="1"/>
  <c r="AM154" i="1"/>
  <c r="AM202" i="1"/>
  <c r="BC88" i="8"/>
  <c r="AZ88" i="8"/>
  <c r="AU258" i="1"/>
  <c r="BC153" i="8"/>
  <c r="AM47" i="1"/>
  <c r="AM55" i="1"/>
  <c r="AM102" i="1"/>
  <c r="AM216" i="1"/>
  <c r="AZ182" i="8"/>
  <c r="BC182" i="8"/>
  <c r="BC183" i="8"/>
  <c r="BB163" i="8"/>
  <c r="AZ55" i="8"/>
  <c r="BC56" i="8"/>
  <c r="BC55" i="8"/>
  <c r="AZ184" i="8"/>
  <c r="BB184" i="8"/>
  <c r="AT139" i="8"/>
  <c r="BB53" i="8"/>
  <c r="BB54" i="8"/>
  <c r="AZ53" i="8"/>
  <c r="BB202" i="8"/>
  <c r="AS298" i="1"/>
  <c r="AV288" i="1"/>
  <c r="AS288" i="1"/>
  <c r="AV289" i="1"/>
  <c r="AM28" i="1"/>
  <c r="BC89" i="8"/>
  <c r="BC23" i="8"/>
  <c r="AZ23" i="8"/>
  <c r="AZ21" i="8"/>
  <c r="BC22" i="8"/>
  <c r="W6" i="8"/>
  <c r="AO7" i="8"/>
  <c r="AO6" i="8"/>
  <c r="X6" i="8"/>
  <c r="BB128" i="8"/>
  <c r="AM48" i="1"/>
  <c r="AM63" i="1"/>
  <c r="AM90" i="1"/>
  <c r="AM109" i="1"/>
  <c r="AM119" i="1"/>
  <c r="AM124" i="1"/>
  <c r="AM135" i="1"/>
  <c r="AM166" i="1"/>
  <c r="BB15" i="8"/>
  <c r="AZ14" i="8"/>
  <c r="AT160" i="8"/>
  <c r="AT161" i="8"/>
  <c r="BC208" i="8"/>
  <c r="AT178" i="8"/>
  <c r="AT177" i="8"/>
  <c r="S157" i="1"/>
  <c r="AM7" i="1"/>
  <c r="BB166" i="8"/>
  <c r="AZ57" i="8"/>
  <c r="AZ39" i="8"/>
  <c r="BC40" i="8"/>
  <c r="AZ65" i="8"/>
  <c r="BB65" i="8"/>
  <c r="BB66" i="8"/>
  <c r="BB144" i="8"/>
  <c r="AM111" i="1"/>
  <c r="BB9" i="8"/>
  <c r="AZ8" i="8"/>
  <c r="BC64" i="8"/>
  <c r="BC63" i="8"/>
  <c r="AZ63" i="8"/>
  <c r="AM238" i="1"/>
  <c r="AM237" i="1"/>
  <c r="BB95" i="8"/>
  <c r="BC159" i="8"/>
  <c r="BC31" i="8"/>
  <c r="AZ30" i="8"/>
  <c r="BC30" i="8"/>
  <c r="AZ33" i="8"/>
  <c r="BB33" i="8"/>
  <c r="BC61" i="8"/>
  <c r="AZ60" i="8"/>
  <c r="BC60" i="8"/>
  <c r="K14" i="9"/>
  <c r="V14" i="9"/>
  <c r="AM103" i="1"/>
  <c r="BC3" i="8"/>
  <c r="AZ3" i="8"/>
  <c r="BC18" i="8"/>
  <c r="BC19" i="8"/>
  <c r="AZ18" i="8"/>
  <c r="V3" i="9"/>
  <c r="W3" i="9"/>
  <c r="X3" i="9" s="1"/>
  <c r="G171" i="8"/>
  <c r="AO172" i="8"/>
  <c r="AM12" i="8"/>
  <c r="AX171" i="8"/>
  <c r="AZ208" i="8"/>
  <c r="AF223" i="1"/>
  <c r="AG228" i="1"/>
  <c r="AM246" i="1"/>
  <c r="Y138" i="9"/>
  <c r="Z22" i="9"/>
  <c r="X143" i="8"/>
  <c r="AZ154" i="8"/>
  <c r="AN15" i="8"/>
  <c r="AJ249" i="1"/>
  <c r="AK254" i="1"/>
  <c r="AY127" i="8"/>
  <c r="U11" i="8"/>
  <c r="V11" i="8" s="1"/>
  <c r="K31" i="9"/>
  <c r="S231" i="1"/>
  <c r="AU183" i="1"/>
  <c r="AP189" i="8"/>
  <c r="T11" i="8"/>
  <c r="T223" i="1"/>
  <c r="U223" i="1" s="1"/>
  <c r="W34" i="9"/>
  <c r="X34" i="9" s="1"/>
  <c r="AF231" i="1"/>
  <c r="X29" i="8"/>
  <c r="AJ260" i="1"/>
  <c r="AV226" i="1"/>
  <c r="AN90" i="8"/>
  <c r="AS128" i="8"/>
  <c r="W127" i="8"/>
  <c r="AI11" i="8"/>
  <c r="AJ279" i="1"/>
  <c r="S223" i="1"/>
  <c r="V31" i="9"/>
  <c r="D231" i="1"/>
  <c r="AM244" i="1"/>
  <c r="Y17" i="9"/>
  <c r="BC93" i="8"/>
  <c r="AQ176" i="8"/>
  <c r="AK247" i="1"/>
  <c r="AM254" i="1"/>
  <c r="AM253" i="1"/>
  <c r="AU208" i="1"/>
  <c r="AJ263" i="1"/>
  <c r="AJ264" i="1"/>
  <c r="D264" i="1"/>
  <c r="S264" i="1"/>
  <c r="AF265" i="1"/>
  <c r="Y22" i="9"/>
  <c r="X214" i="8"/>
  <c r="AG287" i="1"/>
  <c r="AQ287" i="1"/>
  <c r="W31" i="8"/>
  <c r="AI275" i="1"/>
  <c r="V281" i="1"/>
  <c r="AK257" i="1"/>
  <c r="T261" i="1"/>
  <c r="U261" i="1" s="1"/>
  <c r="AH300" i="1"/>
  <c r="AQ300" i="1"/>
  <c r="AS300" i="1" s="1"/>
  <c r="AR281" i="1"/>
  <c r="AR277" i="1"/>
  <c r="AM262" i="1"/>
  <c r="BB70" i="8" l="1"/>
  <c r="BB118" i="8"/>
  <c r="BC109" i="8"/>
  <c r="BC196" i="8"/>
  <c r="AZ124" i="8"/>
  <c r="BC169" i="8"/>
  <c r="AZ108" i="8"/>
  <c r="AZ178" i="8"/>
  <c r="AZ82" i="8"/>
  <c r="BB117" i="8"/>
  <c r="BC168" i="8"/>
  <c r="AZ134" i="8"/>
  <c r="BB134" i="8"/>
  <c r="BB173" i="8"/>
  <c r="BB124" i="8"/>
  <c r="BB102" i="8"/>
  <c r="AZ71" i="8"/>
  <c r="BB71" i="8"/>
  <c r="AZ203" i="8"/>
  <c r="AV249" i="1"/>
  <c r="AV248" i="1"/>
  <c r="AS236" i="1"/>
  <c r="AU237" i="1"/>
  <c r="BB157" i="8"/>
  <c r="AV242" i="1"/>
  <c r="BB85" i="8"/>
  <c r="BB110" i="8"/>
  <c r="AZ110" i="8"/>
  <c r="AU246" i="1"/>
  <c r="BC156" i="8"/>
  <c r="BC120" i="8"/>
  <c r="BC200" i="8"/>
  <c r="AZ199" i="8"/>
  <c r="BC150" i="8"/>
  <c r="AZ150" i="8"/>
  <c r="BC95" i="8"/>
  <c r="AZ94" i="8"/>
  <c r="AT149" i="1"/>
  <c r="AU234" i="1"/>
  <c r="BC155" i="8"/>
  <c r="BB74" i="8"/>
  <c r="BB73" i="8"/>
  <c r="AS318" i="1"/>
  <c r="BC94" i="8"/>
  <c r="BC191" i="8"/>
  <c r="BB175" i="8"/>
  <c r="BC154" i="8"/>
  <c r="BC151" i="8"/>
  <c r="AV319" i="1"/>
  <c r="BC189" i="8"/>
  <c r="AZ188" i="8"/>
  <c r="Z229" i="9"/>
  <c r="Y229" i="9"/>
  <c r="BB87" i="8"/>
  <c r="BB86" i="8"/>
  <c r="BB114" i="8"/>
  <c r="AS223" i="1"/>
  <c r="AS246" i="1"/>
  <c r="BB201" i="8"/>
  <c r="BB200" i="8"/>
  <c r="BC147" i="8"/>
  <c r="AZ146" i="8"/>
  <c r="AS248" i="1"/>
  <c r="AU249" i="1"/>
  <c r="AS237" i="1"/>
  <c r="AV238" i="1"/>
  <c r="AV237" i="1"/>
  <c r="AT104" i="1"/>
  <c r="AZ114" i="8"/>
  <c r="BC197" i="8"/>
  <c r="AZ197" i="8"/>
  <c r="AZ130" i="8"/>
  <c r="BB130" i="8"/>
  <c r="AU248" i="1"/>
  <c r="BB94" i="8"/>
  <c r="BC164" i="8"/>
  <c r="BC163" i="8"/>
  <c r="BC176" i="8"/>
  <c r="BC177" i="8"/>
  <c r="BB91" i="8"/>
  <c r="BB90" i="8"/>
  <c r="AV229" i="1"/>
  <c r="AS229" i="1"/>
  <c r="AV230" i="1"/>
  <c r="AT131" i="1"/>
  <c r="BC146" i="8"/>
  <c r="AU224" i="1"/>
  <c r="BB93" i="8"/>
  <c r="AZ192" i="8"/>
  <c r="BC193" i="8"/>
  <c r="AV222" i="1"/>
  <c r="AS221" i="1"/>
  <c r="AV233" i="1"/>
  <c r="AS233" i="1"/>
  <c r="BB131" i="8"/>
  <c r="AZ148" i="8"/>
  <c r="BC149" i="8"/>
  <c r="AZ189" i="8"/>
  <c r="BB189" i="8"/>
  <c r="AS239" i="1"/>
  <c r="AV239" i="1"/>
  <c r="BB113" i="8"/>
  <c r="BC106" i="8"/>
  <c r="BC107" i="8"/>
  <c r="AT101" i="1"/>
  <c r="AV227" i="1"/>
  <c r="AV228" i="1"/>
  <c r="AS227" i="1"/>
  <c r="AU255" i="1"/>
  <c r="BB183" i="8"/>
  <c r="BB182" i="8"/>
  <c r="AZ206" i="8"/>
  <c r="AS268" i="1"/>
  <c r="BB160" i="8"/>
  <c r="BB161" i="8"/>
  <c r="AT107" i="1"/>
  <c r="AU239" i="1"/>
  <c r="AU238" i="1"/>
  <c r="BB100" i="8"/>
  <c r="AT141" i="1"/>
  <c r="AT109" i="1"/>
  <c r="BC76" i="8"/>
  <c r="BC77" i="8"/>
  <c r="AT105" i="1"/>
  <c r="AT140" i="1"/>
  <c r="AV220" i="1"/>
  <c r="AV221" i="1"/>
  <c r="AZ97" i="8"/>
  <c r="BB97" i="8"/>
  <c r="BB98" i="8"/>
  <c r="AZ100" i="8"/>
  <c r="AV257" i="1"/>
  <c r="AS257" i="1"/>
  <c r="BB170" i="8"/>
  <c r="AZ170" i="8"/>
  <c r="AT108" i="1"/>
  <c r="AU256" i="1"/>
  <c r="AZ132" i="8"/>
  <c r="BB132" i="8"/>
  <c r="BB133" i="8"/>
  <c r="AV258" i="1"/>
  <c r="BC86" i="8"/>
  <c r="AZ86" i="8"/>
  <c r="AV224" i="1"/>
  <c r="BC210" i="8"/>
  <c r="AV312" i="1"/>
  <c r="BC195" i="8"/>
  <c r="AZ194" i="8"/>
  <c r="BC181" i="8"/>
  <c r="AZ181" i="8"/>
  <c r="AS234" i="1"/>
  <c r="AV235" i="1"/>
  <c r="AV234" i="1"/>
  <c r="BC90" i="8"/>
  <c r="BC91" i="8"/>
  <c r="AZ90" i="8"/>
  <c r="AT106" i="1"/>
  <c r="AU262" i="1"/>
  <c r="AS261" i="1"/>
  <c r="AY157" i="8"/>
  <c r="W157" i="8"/>
  <c r="AZ79" i="8"/>
  <c r="BB80" i="8"/>
  <c r="AU241" i="1"/>
  <c r="AU240" i="1"/>
  <c r="AZ95" i="8"/>
  <c r="BB96" i="8"/>
  <c r="AS305" i="1"/>
  <c r="AV305" i="1"/>
  <c r="AU220" i="1"/>
  <c r="AU221" i="1"/>
  <c r="AS220" i="1"/>
  <c r="BC160" i="8"/>
  <c r="AZ160" i="8"/>
  <c r="AT136" i="1"/>
  <c r="AV245" i="1"/>
  <c r="AV244" i="1"/>
  <c r="BB112" i="8"/>
  <c r="BB111" i="8"/>
  <c r="AT120" i="1"/>
  <c r="AT150" i="1"/>
  <c r="AT135" i="1"/>
  <c r="AT144" i="1"/>
  <c r="AR157" i="1"/>
  <c r="V157" i="1"/>
  <c r="BC74" i="8"/>
  <c r="AZ74" i="8"/>
  <c r="BC75" i="8"/>
  <c r="AT113" i="1"/>
  <c r="AT124" i="1"/>
  <c r="AT130" i="1"/>
  <c r="AT119" i="1"/>
  <c r="AT118" i="1"/>
  <c r="AT134" i="1"/>
  <c r="BC145" i="8"/>
  <c r="AZ144" i="8"/>
  <c r="AT143" i="1"/>
  <c r="AT114" i="1"/>
  <c r="AT145" i="1"/>
  <c r="AV310" i="1"/>
  <c r="AS309" i="1"/>
  <c r="AT148" i="1"/>
  <c r="AT151" i="1"/>
  <c r="AT129" i="1"/>
  <c r="BC123" i="8"/>
  <c r="BB139" i="8"/>
  <c r="AZ139" i="8"/>
  <c r="AT152" i="1"/>
  <c r="AU308" i="1"/>
  <c r="BC71" i="8"/>
  <c r="AV313" i="1"/>
  <c r="BB208" i="8"/>
  <c r="BB207" i="8"/>
  <c r="AZ207" i="8"/>
  <c r="AZ111" i="8"/>
  <c r="BC111" i="8"/>
  <c r="BC83" i="8"/>
  <c r="BC84" i="8"/>
  <c r="AZ83" i="8"/>
  <c r="AT156" i="1"/>
  <c r="AV307" i="1"/>
  <c r="AZ96" i="8"/>
  <c r="BC97" i="8"/>
  <c r="AU228" i="1"/>
  <c r="AU229" i="1"/>
  <c r="AS228" i="1"/>
  <c r="AS306" i="1"/>
  <c r="AU310" i="1"/>
  <c r="AU260" i="1"/>
  <c r="AS259" i="1"/>
  <c r="AV254" i="1"/>
  <c r="AV253" i="1"/>
  <c r="AT154" i="1"/>
  <c r="BC72" i="8"/>
  <c r="AU286" i="1"/>
  <c r="AS285" i="1"/>
  <c r="AU285" i="1"/>
  <c r="BC101" i="8"/>
  <c r="AZ101" i="8"/>
  <c r="AZ76" i="8"/>
  <c r="BB77" i="8"/>
  <c r="BB83" i="8"/>
  <c r="BB84" i="8"/>
  <c r="AV262" i="1"/>
  <c r="AV263" i="1"/>
  <c r="AT155" i="1"/>
  <c r="AT153" i="1"/>
  <c r="AU244" i="1"/>
  <c r="AU245" i="1"/>
  <c r="AS244" i="1"/>
  <c r="BC102" i="8"/>
  <c r="AS240" i="1"/>
  <c r="AV241" i="1"/>
  <c r="AV240" i="1"/>
  <c r="AS235" i="1"/>
  <c r="AU235" i="1"/>
  <c r="AU232" i="1"/>
  <c r="AU231" i="1"/>
  <c r="BC216" i="8"/>
  <c r="AZ216" i="8"/>
  <c r="AZ80" i="8"/>
  <c r="BC80" i="8"/>
  <c r="AS242" i="1"/>
  <c r="AU243" i="1"/>
  <c r="AU242" i="1"/>
  <c r="AS253" i="1"/>
  <c r="AT123" i="1"/>
  <c r="AT142" i="1"/>
  <c r="AT137" i="1"/>
  <c r="AT111" i="1"/>
  <c r="AT128" i="1"/>
  <c r="AT103" i="1"/>
  <c r="AT110" i="1"/>
  <c r="AU268" i="1"/>
  <c r="AS267" i="1"/>
  <c r="AU267" i="1"/>
  <c r="AU281" i="1"/>
  <c r="AU282" i="1"/>
  <c r="AS303" i="1"/>
  <c r="AU304" i="1"/>
  <c r="AU303" i="1"/>
  <c r="AV271" i="1"/>
  <c r="AV272" i="1"/>
  <c r="AT138" i="1"/>
  <c r="AT115" i="1"/>
  <c r="AT146" i="1"/>
  <c r="AT121" i="1"/>
  <c r="AT126" i="1"/>
  <c r="AS275" i="1"/>
  <c r="AU276" i="1"/>
  <c r="AU275" i="1"/>
  <c r="AS310" i="1"/>
  <c r="AS271" i="1"/>
  <c r="AT117" i="1"/>
  <c r="AT127" i="1"/>
  <c r="AT139" i="1"/>
  <c r="AT125" i="1"/>
  <c r="AT132" i="1"/>
  <c r="AT122" i="1"/>
  <c r="AT116" i="1"/>
  <c r="AT112" i="1"/>
  <c r="AU309" i="1"/>
  <c r="AU311" i="1"/>
  <c r="AT100" i="1"/>
  <c r="AT99" i="1" s="1"/>
  <c r="AT98" i="1" s="1"/>
  <c r="AT97" i="1" s="1"/>
  <c r="AT96" i="1" s="1"/>
  <c r="AT95" i="1" s="1"/>
  <c r="AT94" i="1" s="1"/>
  <c r="AT93" i="1" s="1"/>
  <c r="AT92" i="1" s="1"/>
  <c r="AT91" i="1" s="1"/>
  <c r="AT90" i="1" s="1"/>
  <c r="AT89" i="1" s="1"/>
  <c r="AT88" i="1" s="1"/>
  <c r="AT87" i="1" s="1"/>
  <c r="AT86" i="1" s="1"/>
  <c r="AT85" i="1" s="1"/>
  <c r="AT84" i="1" s="1"/>
  <c r="AT83" i="1" s="1"/>
  <c r="AT82" i="1" s="1"/>
  <c r="AT81" i="1" s="1"/>
  <c r="AT80" i="1" s="1"/>
  <c r="AT79" i="1" s="1"/>
  <c r="AT78" i="1" s="1"/>
  <c r="AT77" i="1" s="1"/>
  <c r="AT76" i="1" s="1"/>
  <c r="AT75" i="1" s="1"/>
  <c r="AT74" i="1" s="1"/>
  <c r="AT73" i="1" s="1"/>
  <c r="AT72" i="1" s="1"/>
  <c r="AT71" i="1" s="1"/>
  <c r="AT70" i="1" s="1"/>
  <c r="AT69" i="1" s="1"/>
  <c r="AT68" i="1" s="1"/>
  <c r="AT67" i="1" s="1"/>
  <c r="AT66" i="1" s="1"/>
  <c r="AT65" i="1" s="1"/>
  <c r="AT64" i="1" s="1"/>
  <c r="AT63" i="1" s="1"/>
  <c r="AT62" i="1" s="1"/>
  <c r="AT61" i="1" s="1"/>
  <c r="AT60" i="1" s="1"/>
  <c r="AT59" i="1" s="1"/>
  <c r="AT58" i="1" s="1"/>
  <c r="AT57" i="1" s="1"/>
  <c r="AT56" i="1" s="1"/>
  <c r="AT55" i="1" s="1"/>
  <c r="AT54" i="1" s="1"/>
  <c r="AT53" i="1" s="1"/>
  <c r="AT52" i="1" s="1"/>
  <c r="AT51" i="1" s="1"/>
  <c r="AT50" i="1" s="1"/>
  <c r="AT49" i="1" s="1"/>
  <c r="AT48" i="1" s="1"/>
  <c r="AT47" i="1" s="1"/>
  <c r="AT46" i="1" s="1"/>
  <c r="AT45" i="1" s="1"/>
  <c r="AT44" i="1" s="1"/>
  <c r="AT43" i="1" s="1"/>
  <c r="AT42" i="1" s="1"/>
  <c r="AT41" i="1" s="1"/>
  <c r="AT40" i="1" s="1"/>
  <c r="AT39" i="1" s="1"/>
  <c r="AT38" i="1" s="1"/>
  <c r="AT37" i="1" s="1"/>
  <c r="AT36" i="1" s="1"/>
  <c r="AT35" i="1" s="1"/>
  <c r="AT34" i="1" s="1"/>
  <c r="AT33" i="1" s="1"/>
  <c r="AT32" i="1" s="1"/>
  <c r="AT31" i="1" s="1"/>
  <c r="AT30" i="1" s="1"/>
  <c r="AT29" i="1" s="1"/>
  <c r="AT28" i="1" s="1"/>
  <c r="AT27" i="1" s="1"/>
  <c r="AT26" i="1" s="1"/>
  <c r="AT25" i="1" s="1"/>
  <c r="AT24" i="1" s="1"/>
  <c r="AT23" i="1" s="1"/>
  <c r="AT22" i="1" s="1"/>
  <c r="AT21" i="1" s="1"/>
  <c r="AT20" i="1" s="1"/>
  <c r="AT19" i="1" s="1"/>
  <c r="AT18" i="1" s="1"/>
  <c r="AT17" i="1" s="1"/>
  <c r="AT16" i="1" s="1"/>
  <c r="AT15" i="1" s="1"/>
  <c r="AT14" i="1" s="1"/>
  <c r="AT13" i="1" s="1"/>
  <c r="AT12" i="1" s="1"/>
  <c r="AT11" i="1" s="1"/>
  <c r="AT10" i="1" s="1"/>
  <c r="AT9" i="1" s="1"/>
  <c r="AT8" i="1" s="1"/>
  <c r="AT7" i="1" s="1"/>
  <c r="AT6" i="1" s="1"/>
  <c r="AT5" i="1" s="1"/>
  <c r="AT4" i="1" s="1"/>
  <c r="AT3" i="1" s="1"/>
  <c r="AT2" i="1" s="1"/>
  <c r="AV301" i="1"/>
  <c r="AS301" i="1"/>
  <c r="AV302" i="1"/>
  <c r="AU307" i="1"/>
  <c r="AS307" i="1"/>
  <c r="AS311" i="1"/>
  <c r="AV311" i="1"/>
  <c r="AT133" i="1"/>
  <c r="AT147" i="1"/>
  <c r="AT102" i="1"/>
  <c r="AZ127" i="8"/>
  <c r="BC127" i="8"/>
  <c r="BC128" i="8"/>
  <c r="AV277" i="1"/>
  <c r="AS277" i="1"/>
  <c r="AV278" i="1"/>
  <c r="AS287" i="1"/>
  <c r="AU287" i="1"/>
  <c r="AU288" i="1"/>
  <c r="AS281" i="1"/>
  <c r="AV281" i="1"/>
  <c r="AV282" i="1"/>
  <c r="AU300" i="1"/>
  <c r="AU301" i="1"/>
  <c r="BB172" i="8"/>
  <c r="AZ171" i="8"/>
  <c r="BB171" i="8"/>
  <c r="BA102" i="8" l="1"/>
  <c r="BA108" i="8"/>
  <c r="BA128" i="8"/>
  <c r="BA126" i="8"/>
  <c r="BA141" i="8"/>
  <c r="BA100" i="8"/>
  <c r="BA99" i="8" s="1"/>
  <c r="BA98" i="8" s="1"/>
  <c r="BA97" i="8" s="1"/>
  <c r="BA96" i="8" s="1"/>
  <c r="BA95" i="8" s="1"/>
  <c r="BA94" i="8" s="1"/>
  <c r="BA93" i="8" s="1"/>
  <c r="BA92" i="8" s="1"/>
  <c r="BA91" i="8" s="1"/>
  <c r="BA90" i="8" s="1"/>
  <c r="BA89" i="8" s="1"/>
  <c r="BA88" i="8" s="1"/>
  <c r="BA87" i="8" s="1"/>
  <c r="BA86" i="8" s="1"/>
  <c r="BA85" i="8" s="1"/>
  <c r="BA84" i="8" s="1"/>
  <c r="BA83" i="8" s="1"/>
  <c r="BA82" i="8" s="1"/>
  <c r="BA81" i="8" s="1"/>
  <c r="BA80" i="8" s="1"/>
  <c r="BA79" i="8" s="1"/>
  <c r="BA78" i="8" s="1"/>
  <c r="BA77" i="8" s="1"/>
  <c r="BA76" i="8" s="1"/>
  <c r="BA75" i="8" s="1"/>
  <c r="BA74" i="8" s="1"/>
  <c r="BA73" i="8" s="1"/>
  <c r="BA72" i="8" s="1"/>
  <c r="BA71" i="8" s="1"/>
  <c r="BA70" i="8" s="1"/>
  <c r="BA69" i="8" s="1"/>
  <c r="BA68" i="8" s="1"/>
  <c r="BA67" i="8" s="1"/>
  <c r="BA66" i="8" s="1"/>
  <c r="BA65" i="8" s="1"/>
  <c r="BA64" i="8" s="1"/>
  <c r="BA63" i="8" s="1"/>
  <c r="BA62" i="8" s="1"/>
  <c r="BA61" i="8" s="1"/>
  <c r="BA60" i="8" s="1"/>
  <c r="BA59" i="8" s="1"/>
  <c r="BA58" i="8" s="1"/>
  <c r="BA57" i="8" s="1"/>
  <c r="BA56" i="8" s="1"/>
  <c r="BA55" i="8" s="1"/>
  <c r="BA54" i="8" s="1"/>
  <c r="BA53" i="8" s="1"/>
  <c r="BA52" i="8" s="1"/>
  <c r="BA51" i="8" s="1"/>
  <c r="BA50" i="8" s="1"/>
  <c r="BA49" i="8" s="1"/>
  <c r="BA48" i="8" s="1"/>
  <c r="BA47" i="8" s="1"/>
  <c r="BA46" i="8" s="1"/>
  <c r="BA45" i="8" s="1"/>
  <c r="BA44" i="8" s="1"/>
  <c r="BA43" i="8" s="1"/>
  <c r="BA42" i="8" s="1"/>
  <c r="BA41" i="8" s="1"/>
  <c r="BA40" i="8" s="1"/>
  <c r="BA39" i="8" s="1"/>
  <c r="BA38" i="8" s="1"/>
  <c r="BA37" i="8" s="1"/>
  <c r="BA36" i="8" s="1"/>
  <c r="BA35" i="8" s="1"/>
  <c r="BA34" i="8" s="1"/>
  <c r="BA33" i="8" s="1"/>
  <c r="BA32" i="8" s="1"/>
  <c r="BA31" i="8" s="1"/>
  <c r="BA30" i="8" s="1"/>
  <c r="BA29" i="8" s="1"/>
  <c r="BA28" i="8" s="1"/>
  <c r="BA27" i="8" s="1"/>
  <c r="BA26" i="8" s="1"/>
  <c r="BA25" i="8" s="1"/>
  <c r="BA24" i="8" s="1"/>
  <c r="BA23" i="8" s="1"/>
  <c r="BA22" i="8" s="1"/>
  <c r="BA21" i="8" s="1"/>
  <c r="BA20" i="8" s="1"/>
  <c r="BA19" i="8" s="1"/>
  <c r="BA18" i="8" s="1"/>
  <c r="BA17" i="8" s="1"/>
  <c r="BA16" i="8" s="1"/>
  <c r="BA15" i="8" s="1"/>
  <c r="BA14" i="8" s="1"/>
  <c r="BA13" i="8" s="1"/>
  <c r="BA12" i="8" s="1"/>
  <c r="BA11" i="8" s="1"/>
  <c r="BA10" i="8" s="1"/>
  <c r="BA9" i="8" s="1"/>
  <c r="BA8" i="8" s="1"/>
  <c r="BA7" i="8" s="1"/>
  <c r="BA6" i="8" s="1"/>
  <c r="BA5" i="8" s="1"/>
  <c r="BA4" i="8" s="1"/>
  <c r="BA3" i="8" s="1"/>
  <c r="BA2" i="8" s="1"/>
  <c r="BA105" i="8"/>
  <c r="BA104" i="8"/>
  <c r="BA130" i="8"/>
  <c r="BA131" i="8"/>
  <c r="BA144" i="8"/>
  <c r="BA124" i="8"/>
  <c r="BC157" i="8"/>
  <c r="AZ157" i="8"/>
  <c r="BA157" i="8" s="1"/>
  <c r="BC158" i="8"/>
  <c r="BA149" i="8"/>
  <c r="BA127" i="8"/>
  <c r="BA112" i="8"/>
  <c r="BA132" i="8"/>
  <c r="BA117" i="8"/>
  <c r="BA155" i="8"/>
  <c r="BA212" i="8"/>
  <c r="BA103" i="8"/>
  <c r="BA119" i="8"/>
  <c r="BA107" i="8"/>
  <c r="BA135" i="8"/>
  <c r="BA138" i="8"/>
  <c r="BA140" i="8"/>
  <c r="BA147" i="8"/>
  <c r="BA136" i="8"/>
  <c r="BA111" i="8"/>
  <c r="BA106" i="8"/>
  <c r="BA153" i="8"/>
  <c r="BA133" i="8"/>
  <c r="BA125" i="8"/>
  <c r="BA118" i="8"/>
  <c r="BA156" i="8"/>
  <c r="BA134" i="8"/>
  <c r="BA110" i="8"/>
  <c r="BA114" i="8"/>
  <c r="BA151" i="8"/>
  <c r="AS157" i="1"/>
  <c r="AV157" i="1"/>
  <c r="AV158" i="1"/>
  <c r="BA148" i="8"/>
  <c r="BA139" i="8"/>
  <c r="BA143" i="8"/>
  <c r="BA113" i="8"/>
  <c r="BA137" i="8"/>
  <c r="BA152" i="8"/>
  <c r="BA154" i="8"/>
  <c r="BA129" i="8"/>
  <c r="BA150" i="8"/>
  <c r="BA122" i="8"/>
  <c r="BA109" i="8"/>
  <c r="BA209" i="8"/>
  <c r="AT233" i="1"/>
  <c r="BA145" i="8"/>
  <c r="BA116" i="8"/>
  <c r="BA115" i="8"/>
  <c r="BA120" i="8"/>
  <c r="BA123" i="8"/>
  <c r="AT258" i="1"/>
  <c r="BA142" i="8"/>
  <c r="BA121" i="8"/>
  <c r="BA146" i="8"/>
  <c r="BA101" i="8"/>
  <c r="AT254" i="1"/>
  <c r="AT265" i="1"/>
  <c r="AT301" i="1"/>
  <c r="BA216" i="8"/>
  <c r="AT267" i="1"/>
  <c r="AT298" i="1"/>
  <c r="BA195" i="8"/>
  <c r="BA180" i="8"/>
  <c r="BA215" i="8"/>
  <c r="BA217" i="8"/>
  <c r="AT305" i="1"/>
  <c r="BA201" i="8"/>
  <c r="AT275" i="1"/>
  <c r="AT271" i="1"/>
  <c r="BA184" i="8"/>
  <c r="BA204" i="8"/>
  <c r="AT273" i="1"/>
  <c r="AT312" i="1"/>
  <c r="BA185" i="8"/>
  <c r="BA186" i="8"/>
  <c r="AT293" i="1"/>
  <c r="AT287" i="1"/>
  <c r="BA191" i="8"/>
  <c r="BA198" i="8"/>
  <c r="BA174" i="8"/>
  <c r="BA202" i="8"/>
  <c r="AT303" i="1"/>
  <c r="AT281" i="1"/>
  <c r="AT294" i="1"/>
  <c r="BA172" i="8"/>
  <c r="BA211" i="8"/>
  <c r="BA171" i="8"/>
  <c r="AT295" i="1"/>
  <c r="AT291" i="1"/>
  <c r="AT288" i="1"/>
  <c r="BA206" i="8"/>
  <c r="BA177" i="8"/>
  <c r="AT282" i="1"/>
  <c r="BA158" i="8" l="1"/>
  <c r="AT321" i="1"/>
  <c r="AT322" i="1"/>
  <c r="BA165" i="8"/>
  <c r="AT256" i="1"/>
  <c r="AT320" i="1"/>
  <c r="AT248" i="1"/>
  <c r="AT314" i="1"/>
  <c r="AT253" i="1"/>
  <c r="BA196" i="8"/>
  <c r="AT292" i="1"/>
  <c r="BA205" i="8"/>
  <c r="BA173" i="8"/>
  <c r="BA199" i="8"/>
  <c r="BA193" i="8"/>
  <c r="BA187" i="8"/>
  <c r="AT306" i="1"/>
  <c r="AT311" i="1"/>
  <c r="AT279" i="1"/>
  <c r="AT313" i="1"/>
  <c r="AT240" i="1"/>
  <c r="AT252" i="1"/>
  <c r="BA179" i="8"/>
  <c r="AT229" i="1"/>
  <c r="AT249" i="1"/>
  <c r="AT286" i="1"/>
  <c r="BA181" i="8"/>
  <c r="AT308" i="1"/>
  <c r="AT250" i="1"/>
  <c r="AT228" i="1"/>
  <c r="AT302" i="1"/>
  <c r="BA213" i="8"/>
  <c r="BA178" i="8"/>
  <c r="AT264" i="1"/>
  <c r="BA214" i="8"/>
  <c r="BA208" i="8"/>
  <c r="BA192" i="8"/>
  <c r="AT280" i="1"/>
  <c r="AT284" i="1"/>
  <c r="BA190" i="8"/>
  <c r="BA183" i="8"/>
  <c r="AT309" i="1"/>
  <c r="AT247" i="1"/>
  <c r="BA167" i="8"/>
  <c r="AT246" i="1"/>
  <c r="BA182" i="8"/>
  <c r="AT297" i="1"/>
  <c r="BA176" i="8"/>
  <c r="AT290" i="1"/>
  <c r="AT299" i="1"/>
  <c r="AT304" i="1"/>
  <c r="AT285" i="1"/>
  <c r="BA210" i="8"/>
  <c r="AT296" i="1"/>
  <c r="BA188" i="8"/>
  <c r="AT276" i="1"/>
  <c r="AT283" i="1"/>
  <c r="BA197" i="8"/>
  <c r="BA207" i="8"/>
  <c r="AT272" i="1"/>
  <c r="AT262" i="1"/>
  <c r="AT259" i="1"/>
  <c r="AT319" i="1"/>
  <c r="AT310" i="1"/>
  <c r="AT289" i="1"/>
  <c r="BA200" i="8"/>
  <c r="AT243" i="1"/>
  <c r="BA162" i="8"/>
  <c r="BA169" i="8"/>
  <c r="AT234" i="1"/>
  <c r="BA194" i="8"/>
  <c r="AT317" i="1"/>
  <c r="AT318" i="1"/>
  <c r="AT230" i="1"/>
  <c r="AT236" i="1"/>
  <c r="AT232" i="1"/>
  <c r="AT235" i="1"/>
  <c r="AT261" i="1"/>
  <c r="AT238" i="1"/>
  <c r="AT237" i="1"/>
  <c r="BA189" i="8"/>
  <c r="AT239" i="1"/>
  <c r="AT244" i="1"/>
  <c r="AT241" i="1"/>
  <c r="BA166" i="8"/>
  <c r="AT266" i="1"/>
  <c r="AT251" i="1"/>
  <c r="AT260" i="1"/>
  <c r="AT278" i="1"/>
  <c r="AT263" i="1"/>
  <c r="AT257" i="1"/>
  <c r="BA161" i="8"/>
  <c r="AT245" i="1"/>
  <c r="AT242" i="1"/>
  <c r="BA175" i="8"/>
  <c r="BA160" i="8"/>
  <c r="BA159" i="8"/>
  <c r="BA163" i="8"/>
  <c r="BA203" i="8"/>
  <c r="BA164" i="8"/>
  <c r="AT315" i="1"/>
  <c r="AT316" i="1"/>
  <c r="BA170" i="8"/>
  <c r="BA168" i="8"/>
  <c r="AT193" i="1"/>
  <c r="AT177" i="1"/>
  <c r="AT206" i="1"/>
  <c r="AT188" i="1"/>
  <c r="AT199" i="1"/>
  <c r="AT182" i="1"/>
  <c r="AT203" i="1"/>
  <c r="AT192" i="1"/>
  <c r="AT224" i="1"/>
  <c r="AT171" i="1"/>
  <c r="AT166" i="1"/>
  <c r="AT185" i="1"/>
  <c r="AT216" i="1"/>
  <c r="AT202" i="1"/>
  <c r="AT165" i="1"/>
  <c r="AT194" i="1"/>
  <c r="AT184" i="1"/>
  <c r="AT190" i="1"/>
  <c r="AT217" i="1"/>
  <c r="AT269" i="1"/>
  <c r="AT163" i="1"/>
  <c r="AT197" i="1"/>
  <c r="AT213" i="1"/>
  <c r="AT167" i="1"/>
  <c r="AT162" i="1"/>
  <c r="AT187" i="1"/>
  <c r="AT218" i="1"/>
  <c r="AT226" i="1"/>
  <c r="AT175" i="1"/>
  <c r="AT210" i="1"/>
  <c r="AT274" i="1"/>
  <c r="AT183" i="1"/>
  <c r="AT268" i="1"/>
  <c r="AT307" i="1"/>
  <c r="AT200" i="1"/>
  <c r="AT191" i="1"/>
  <c r="AT204" i="1"/>
  <c r="AT225" i="1"/>
  <c r="AT214" i="1"/>
  <c r="AT180" i="1"/>
  <c r="AT212" i="1"/>
  <c r="AT174" i="1"/>
  <c r="AT173" i="1"/>
  <c r="AT172" i="1"/>
  <c r="AT277" i="1"/>
  <c r="AT209" i="1"/>
  <c r="AT170" i="1"/>
  <c r="AT189" i="1"/>
  <c r="AT159" i="1"/>
  <c r="AT215" i="1"/>
  <c r="AT168" i="1"/>
  <c r="AT222" i="1"/>
  <c r="AT198" i="1"/>
  <c r="AT270" i="1"/>
  <c r="AT211" i="1"/>
  <c r="AT201" i="1"/>
  <c r="AT178" i="1"/>
  <c r="AT161" i="1"/>
  <c r="AT181" i="1"/>
  <c r="AT207" i="1"/>
  <c r="AT195" i="1"/>
  <c r="AT179" i="1"/>
  <c r="AT231" i="1"/>
  <c r="AT300" i="1"/>
  <c r="AT186" i="1"/>
  <c r="AT221" i="1"/>
  <c r="AT169" i="1"/>
  <c r="AT176" i="1"/>
  <c r="AT220" i="1"/>
  <c r="AT196" i="1"/>
  <c r="AT160" i="1"/>
  <c r="AT164" i="1"/>
  <c r="AT158" i="1"/>
  <c r="AT223" i="1"/>
  <c r="AT208" i="1"/>
  <c r="AT227" i="1"/>
  <c r="AT205" i="1"/>
  <c r="AT219" i="1"/>
  <c r="AT157" i="1"/>
  <c r="AT255" i="1"/>
  <c r="AJ36" i="8"/>
  <c r="E37" i="1"/>
  <c r="L37" i="9"/>
  <c r="E52" i="1"/>
  <c r="L52" i="9"/>
  <c r="AJ51" i="8"/>
  <c r="AJ67" i="8"/>
  <c r="E68" i="1"/>
  <c r="L68" i="9"/>
  <c r="AJ55" i="8"/>
  <c r="L56" i="9"/>
  <c r="E56" i="1"/>
  <c r="AJ80" i="8"/>
  <c r="E81" i="1"/>
  <c r="L81" i="9"/>
  <c r="E84" i="1"/>
  <c r="L84" i="9"/>
  <c r="AJ83" i="8"/>
  <c r="L90" i="9"/>
  <c r="E90" i="1"/>
  <c r="AJ89" i="8"/>
  <c r="E46" i="1"/>
  <c r="L46" i="9"/>
  <c r="AJ45" i="8"/>
  <c r="L73" i="9"/>
  <c r="AJ72" i="8"/>
  <c r="E73" i="1"/>
  <c r="L57" i="9"/>
  <c r="AJ56" i="8"/>
  <c r="E57" i="1"/>
  <c r="AJ81" i="8"/>
  <c r="E82" i="1"/>
  <c r="L82" i="9"/>
  <c r="E85" i="1"/>
  <c r="L85" i="9"/>
  <c r="AJ84" i="8"/>
  <c r="E86" i="1"/>
  <c r="L86" i="9"/>
  <c r="AJ85" i="8"/>
  <c r="L91" i="9"/>
  <c r="AJ90" i="8"/>
  <c r="E91" i="1"/>
  <c r="L93" i="9"/>
  <c r="AJ92" i="8"/>
  <c r="E93" i="1"/>
  <c r="L94" i="9"/>
  <c r="E94" i="1"/>
  <c r="AJ93" i="8"/>
  <c r="L99" i="9"/>
  <c r="E99" i="1"/>
  <c r="AJ98" i="8"/>
  <c r="E41" i="1"/>
  <c r="L41" i="9"/>
  <c r="AJ40" i="8"/>
  <c r="L47" i="9"/>
  <c r="E47" i="1"/>
  <c r="AJ46" i="8"/>
  <c r="E58" i="1"/>
  <c r="AJ57" i="8"/>
  <c r="L58" i="9"/>
  <c r="L87" i="9"/>
  <c r="E87" i="1"/>
  <c r="AJ86" i="8"/>
  <c r="AJ91" i="8"/>
  <c r="E92" i="1"/>
  <c r="L92" i="9"/>
  <c r="L96" i="9"/>
  <c r="E96" i="1"/>
  <c r="AJ95" i="8"/>
  <c r="AJ97" i="8"/>
  <c r="L98" i="9"/>
  <c r="E98" i="1"/>
  <c r="L100" i="9"/>
  <c r="AJ99" i="8"/>
  <c r="E100" i="1"/>
  <c r="L42" i="9"/>
  <c r="E42" i="1"/>
  <c r="AJ41" i="8"/>
  <c r="AJ58" i="8"/>
  <c r="L59" i="9"/>
  <c r="E59" i="1"/>
  <c r="AJ42" i="8"/>
  <c r="L43" i="9"/>
  <c r="E43" i="1"/>
  <c r="E50" i="1"/>
  <c r="L50" i="9"/>
  <c r="AJ49" i="8"/>
  <c r="L66" i="9"/>
  <c r="AJ65" i="8"/>
  <c r="E66" i="1"/>
  <c r="AJ69" i="8"/>
  <c r="L70" i="9"/>
  <c r="E70" i="1"/>
  <c r="AJ71" i="8"/>
  <c r="E72" i="1"/>
  <c r="L72" i="9"/>
  <c r="L77" i="9"/>
  <c r="E77" i="1"/>
  <c r="AJ76" i="8"/>
  <c r="L79" i="9"/>
  <c r="E79" i="1"/>
  <c r="AJ78" i="8"/>
  <c r="E60" i="1"/>
  <c r="AJ59" i="8"/>
  <c r="L60" i="9"/>
  <c r="AJ39" i="8"/>
  <c r="E40" i="1"/>
  <c r="L40" i="9"/>
  <c r="E44" i="1"/>
  <c r="L44" i="9"/>
  <c r="AJ43" i="8"/>
  <c r="AJ47" i="8"/>
  <c r="L48" i="9"/>
  <c r="E48" i="1"/>
  <c r="E51" i="1"/>
  <c r="L51" i="9"/>
  <c r="AJ50" i="8"/>
  <c r="AJ52" i="8"/>
  <c r="E53" i="1"/>
  <c r="L53" i="9"/>
  <c r="E62" i="1"/>
  <c r="AJ61" i="8"/>
  <c r="L62" i="9"/>
  <c r="L75" i="9"/>
  <c r="E75" i="1"/>
  <c r="AJ74" i="8"/>
  <c r="E63" i="1"/>
  <c r="L63" i="9"/>
  <c r="AJ62" i="8"/>
  <c r="E78" i="1"/>
  <c r="L78" i="9"/>
  <c r="AJ77" i="8"/>
  <c r="E71" i="1"/>
  <c r="L71" i="9"/>
  <c r="AJ70" i="8"/>
  <c r="AJ79" i="8"/>
  <c r="L80" i="9"/>
  <c r="E80" i="1"/>
  <c r="AJ38" i="8"/>
  <c r="L39" i="9"/>
  <c r="E39" i="1"/>
  <c r="L45" i="9"/>
  <c r="AJ44" i="8"/>
  <c r="E45" i="1"/>
  <c r="L49" i="9"/>
  <c r="E49" i="1"/>
  <c r="AJ48" i="8"/>
  <c r="E65" i="1"/>
  <c r="L65" i="9"/>
  <c r="AJ64" i="8"/>
  <c r="E74" i="1"/>
  <c r="AJ73" i="8"/>
  <c r="L74" i="9"/>
  <c r="E76" i="1"/>
  <c r="AJ75" i="8"/>
  <c r="L76" i="9"/>
  <c r="E67" i="1"/>
  <c r="L67" i="9"/>
  <c r="AJ66" i="8"/>
  <c r="E88" i="1"/>
  <c r="L88" i="9"/>
  <c r="AJ87" i="8"/>
  <c r="E95" i="1"/>
  <c r="AJ94" i="8"/>
  <c r="L95" i="9"/>
  <c r="E38" i="1"/>
  <c r="AJ37" i="8"/>
  <c r="L38" i="9"/>
  <c r="L61" i="9"/>
  <c r="E61" i="1"/>
  <c r="AJ60" i="8"/>
  <c r="E64" i="1"/>
  <c r="L64" i="9"/>
  <c r="AJ63" i="8"/>
  <c r="E69" i="1"/>
  <c r="AJ68" i="8"/>
  <c r="L69" i="9"/>
  <c r="L55" i="9"/>
  <c r="AJ54" i="8"/>
  <c r="E55" i="1"/>
  <c r="AJ82" i="8"/>
  <c r="E83" i="1"/>
  <c r="L83" i="9"/>
  <c r="AJ88" i="8"/>
  <c r="E89" i="1"/>
  <c r="L89" i="9"/>
  <c r="E97" i="1"/>
  <c r="L97" i="9"/>
  <c r="AJ9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Falk, Miriam (UK)</author>
    <author>Yunda, Alona (UK)</author>
  </authors>
  <commentList>
    <comment ref="A1" authorId="0" shapeId="0" xr:uid="{3A3AB1F2-1478-49BF-A762-EE72FBC4ABBF}">
      <text>
        <r>
          <rPr>
            <b/>
            <sz val="9"/>
            <color indexed="81"/>
            <rFont val="Tahoma"/>
            <family val="2"/>
          </rPr>
          <t xml:space="preserve">Falk, Miriam (UK):
</t>
        </r>
        <r>
          <rPr>
            <b/>
            <i/>
            <u/>
            <sz val="9"/>
            <color indexed="81"/>
            <rFont val="Tahoma"/>
            <family val="2"/>
          </rPr>
          <t xml:space="preserve">A </t>
        </r>
        <r>
          <rPr>
            <b/>
            <sz val="9"/>
            <color indexed="81"/>
            <rFont val="Tahoma"/>
            <family val="2"/>
          </rPr>
          <t xml:space="preserve">
To simplify freight chart process: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Tahoma"/>
            <family val="2"/>
          </rPr>
          <t xml:space="preserve"> Drag down rows in columns A-I 
    to update prices
</t>
        </r>
        <r>
          <rPr>
            <b/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Tahoma"/>
            <family val="2"/>
          </rPr>
          <t xml:space="preserve"> Chart data will update automatically
</t>
        </r>
        <r>
          <rPr>
            <b/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Tahoma"/>
            <family val="2"/>
          </rPr>
          <t xml:space="preserve"> Choose chart template 1 or 2 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Tahoma"/>
            <family val="2"/>
          </rPr>
          <t xml:space="preserve"> Amend start dates for the chart in "Axis Option" (Jan-17 is earliest date)
</t>
        </r>
        <r>
          <rPr>
            <i/>
            <sz val="9"/>
            <color indexed="81"/>
            <rFont val="Tahoma"/>
            <family val="2"/>
          </rPr>
          <t>OR...</t>
        </r>
        <r>
          <rPr>
            <b/>
            <i/>
            <u/>
            <sz val="9"/>
            <color indexed="81"/>
            <rFont val="Tahoma"/>
            <family val="2"/>
          </rPr>
          <t xml:space="preserve">
B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Create your own chart as you see fit! :)
(keep same chart size)</t>
        </r>
      </text>
    </comment>
    <comment ref="A156" authorId="1" shapeId="0" xr:uid="{72A60437-AA48-4D2C-B913-30A641977197}">
      <text>
        <r>
          <rPr>
            <b/>
            <sz val="9"/>
            <color indexed="81"/>
            <rFont val="Tahoma"/>
            <family val="2"/>
          </rPr>
          <t>Yunda, Alona (UK):</t>
        </r>
        <r>
          <rPr>
            <sz val="9"/>
            <color indexed="81"/>
            <rFont val="Tahoma"/>
            <family val="2"/>
          </rPr>
          <t xml:space="preserve">
week(s) missing in the underlying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Falk, Miriam (UK)</author>
    <author>Yunda, Alona (UK)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Falk, Miriam (UK):
</t>
        </r>
        <r>
          <rPr>
            <b/>
            <i/>
            <u/>
            <sz val="9"/>
            <color indexed="81"/>
            <rFont val="Tahoma"/>
            <family val="2"/>
          </rPr>
          <t xml:space="preserve">A </t>
        </r>
        <r>
          <rPr>
            <b/>
            <sz val="9"/>
            <color indexed="81"/>
            <rFont val="Tahoma"/>
            <family val="2"/>
          </rPr>
          <t xml:space="preserve">
To simplify freight chart process: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Tahoma"/>
            <family val="2"/>
          </rPr>
          <t xml:space="preserve"> Drag down rows in columns A-I 
    to update prices
</t>
        </r>
        <r>
          <rPr>
            <b/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Tahoma"/>
            <family val="2"/>
          </rPr>
          <t xml:space="preserve"> Chart data will update automatically
</t>
        </r>
        <r>
          <rPr>
            <b/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Tahoma"/>
            <family val="2"/>
          </rPr>
          <t xml:space="preserve"> Choose chart template 1 or 2 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Tahoma"/>
            <family val="2"/>
          </rPr>
          <t xml:space="preserve"> Amend start dates for the chart in "Axis Option" (Jan-17 is earliest date)
</t>
        </r>
        <r>
          <rPr>
            <i/>
            <sz val="9"/>
            <color indexed="81"/>
            <rFont val="Tahoma"/>
            <family val="2"/>
          </rPr>
          <t>OR...</t>
        </r>
        <r>
          <rPr>
            <b/>
            <i/>
            <u/>
            <sz val="9"/>
            <color indexed="81"/>
            <rFont val="Tahoma"/>
            <family val="2"/>
          </rPr>
          <t xml:space="preserve">
B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Create your own chart as you see fit! :)
(keep same chart size)</t>
        </r>
      </text>
    </comment>
    <comment ref="A156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Yunda, Alona (UK):</t>
        </r>
        <r>
          <rPr>
            <sz val="9"/>
            <color indexed="81"/>
            <rFont val="Tahoma"/>
            <family val="2"/>
          </rPr>
          <t xml:space="preserve">
week(s) missing in the underlying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Falk, Miriam (UK)</author>
    <author>Yunda, Alona (UK)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Falk, Miriam (UK):
</t>
        </r>
        <r>
          <rPr>
            <b/>
            <i/>
            <u/>
            <sz val="9"/>
            <color indexed="81"/>
            <rFont val="Tahoma"/>
            <family val="2"/>
          </rPr>
          <t xml:space="preserve">A </t>
        </r>
        <r>
          <rPr>
            <b/>
            <sz val="9"/>
            <color indexed="81"/>
            <rFont val="Tahoma"/>
            <family val="2"/>
          </rPr>
          <t xml:space="preserve">
To simplify freight chart process: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Tahoma"/>
            <family val="2"/>
          </rPr>
          <t xml:space="preserve"> Drag down rows in columns A-I 
    to update prices
</t>
        </r>
        <r>
          <rPr>
            <b/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Tahoma"/>
            <family val="2"/>
          </rPr>
          <t xml:space="preserve"> Chart data will update automatically
</t>
        </r>
        <r>
          <rPr>
            <b/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Tahoma"/>
            <family val="2"/>
          </rPr>
          <t xml:space="preserve"> Choose chart template 1 or 2 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Tahoma"/>
            <family val="2"/>
          </rPr>
          <t xml:space="preserve"> Amend start dates for the chart in "Axis Option" (Jan-17 is earliest date)
</t>
        </r>
        <r>
          <rPr>
            <i/>
            <sz val="9"/>
            <color indexed="81"/>
            <rFont val="Tahoma"/>
            <family val="2"/>
          </rPr>
          <t>OR...</t>
        </r>
        <r>
          <rPr>
            <b/>
            <i/>
            <u/>
            <sz val="9"/>
            <color indexed="81"/>
            <rFont val="Tahoma"/>
            <family val="2"/>
          </rPr>
          <t xml:space="preserve">
B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Create your own chart as you see fit! :)
(keep same chart size)</t>
        </r>
      </text>
    </comment>
    <comment ref="A156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Yunda, Alona (UK):</t>
        </r>
        <r>
          <rPr>
            <sz val="9"/>
            <color indexed="81"/>
            <rFont val="Tahoma"/>
            <family val="2"/>
          </rPr>
          <t xml:space="preserve">
week(s) missing in the underlying file</t>
        </r>
      </text>
    </comment>
  </commentList>
</comments>
</file>

<file path=xl/sharedStrings.xml><?xml version="1.0" encoding="utf-8"?>
<sst xmlns="http://schemas.openxmlformats.org/spreadsheetml/2006/main" count="577" uniqueCount="144">
  <si>
    <t>Date</t>
  </si>
  <si>
    <t>Black</t>
  </si>
  <si>
    <t>Dark purple</t>
  </si>
  <si>
    <t>Dark green</t>
  </si>
  <si>
    <t>Medium green</t>
  </si>
  <si>
    <t>Grey</t>
  </si>
  <si>
    <t>R</t>
  </si>
  <si>
    <t>G</t>
  </si>
  <si>
    <t>B</t>
  </si>
  <si>
    <t>Dark blue</t>
  </si>
  <si>
    <t>SRM Blue</t>
  </si>
  <si>
    <t>Medium blue</t>
  </si>
  <si>
    <t>Yellow</t>
  </si>
  <si>
    <t>White</t>
  </si>
  <si>
    <t>SOURCE: MBR, SSY</t>
  </si>
  <si>
    <t>Atlantic Capesize Index</t>
  </si>
  <si>
    <t>Pacific Capesize Index</t>
  </si>
  <si>
    <t>Bright purple</t>
  </si>
  <si>
    <t>Bright green</t>
  </si>
  <si>
    <t>Medium red</t>
  </si>
  <si>
    <t>Bright blue</t>
  </si>
  <si>
    <t>Month on month changes</t>
  </si>
  <si>
    <t>FREIGHT RATES</t>
  </si>
  <si>
    <t>CAPESIZE INDICES</t>
  </si>
  <si>
    <t>Average premium</t>
  </si>
  <si>
    <t>Australian 62% Fe fines fob price</t>
  </si>
  <si>
    <t>Brazilian 65% Fe fines fob price</t>
  </si>
  <si>
    <t>Brazilian 65% Fe fines fob Premium</t>
  </si>
  <si>
    <t>BRAZILIAN 65% FE FINES FOB PREMIUM OVER AUSTRALIAN 62% FE FINES</t>
  </si>
  <si>
    <t>SOURCE: MBR, MB INDICES, SSY</t>
  </si>
  <si>
    <t>Dampier-to-Qingdao</t>
  </si>
  <si>
    <t>Queensland-to-Rotterdam</t>
  </si>
  <si>
    <t>Saldanha Bay-to-Qingdao</t>
  </si>
  <si>
    <t>Tubarão-to-Rotterdam</t>
  </si>
  <si>
    <t>Paradip-to-Fangcheng</t>
  </si>
  <si>
    <t>gap points</t>
  </si>
  <si>
    <t>gap %</t>
  </si>
  <si>
    <t>Token 7#esnr7HxPVXRNY token</t>
  </si>
  <si>
    <t>Atlantic</t>
  </si>
  <si>
    <t>Pacific</t>
  </si>
  <si>
    <t>Atl avg</t>
  </si>
  <si>
    <t>Pac avg</t>
  </si>
  <si>
    <t>Gap</t>
  </si>
  <si>
    <t>Fe62% change</t>
  </si>
  <si>
    <t>Fe65% change</t>
  </si>
  <si>
    <t>CHINA-BOUND FREIGHT RATES VS IRON ORE PRICES</t>
  </si>
  <si>
    <t>SOURCE: MBR, MB, SSY</t>
  </si>
  <si>
    <t>Baltic Capesize Index (BCI)</t>
  </si>
  <si>
    <t>Baltic Handysize Index (BHI)</t>
  </si>
  <si>
    <t>Baltic Supramax Index (BSI)</t>
  </si>
  <si>
    <t>CAPESIZE, HANDYMAX, SUPRAMAX INDICES</t>
  </si>
  <si>
    <t>SOURCES: Baltic Exchange</t>
  </si>
  <si>
    <t>Tubarão-to-Japan</t>
  </si>
  <si>
    <t>Puerto Bolivar-to-Rotterdam</t>
  </si>
  <si>
    <t>Main</t>
  </si>
  <si>
    <t>Light Grey: R236 G236 B236</t>
  </si>
  <si>
    <t>236, 236, 236</t>
  </si>
  <si>
    <t>Dark Grey: R140 G140 B140</t>
  </si>
  <si>
    <t>140, 140, 140</t>
  </si>
  <si>
    <t>Off Black: R50 G50 B50</t>
  </si>
  <si>
    <t>50, 50, 50</t>
  </si>
  <si>
    <t>Purple: R111 G7 B145</t>
  </si>
  <si>
    <t>111, 7, 145</t>
  </si>
  <si>
    <t>Additional</t>
  </si>
  <si>
    <t xml:space="preserve">Light Purple: </t>
  </si>
  <si>
    <t>R158 G66 B255</t>
  </si>
  <si>
    <t>158, 66, 255</t>
  </si>
  <si>
    <t>R174 G98 B255</t>
  </si>
  <si>
    <t>174, 98, 255</t>
  </si>
  <si>
    <t>R189 G129 B255</t>
  </si>
  <si>
    <t>189, 129, 255</t>
  </si>
  <si>
    <t>Rubine:</t>
  </si>
  <si>
    <t>R207 G60 B94</t>
  </si>
  <si>
    <t>207, 60, 94</t>
  </si>
  <si>
    <t>R207 G101 B126</t>
  </si>
  <si>
    <t>207, 101, 126</t>
  </si>
  <si>
    <t>R207, G143, B156</t>
  </si>
  <si>
    <t>207, 143, 156</t>
  </si>
  <si>
    <t>Beige:</t>
  </si>
  <si>
    <t>R207 G136 B60</t>
  </si>
  <si>
    <t>207, 136, 60</t>
  </si>
  <si>
    <t>R207 G156 B101</t>
  </si>
  <si>
    <t>207, 156, 101</t>
  </si>
  <si>
    <t>R207 G176 B143</t>
  </si>
  <si>
    <t>207, 176, 143</t>
  </si>
  <si>
    <t>Red:</t>
  </si>
  <si>
    <t>R207 G60 B60</t>
  </si>
  <si>
    <t>207, 60, 60</t>
  </si>
  <si>
    <t>R207 G101 B101</t>
  </si>
  <si>
    <t>207, 101, 101</t>
  </si>
  <si>
    <t>R207 G143 B143</t>
  </si>
  <si>
    <t>207, 143, 143</t>
  </si>
  <si>
    <t>Gold:</t>
  </si>
  <si>
    <t>R207 G185 B60</t>
  </si>
  <si>
    <t>207, 185, 60</t>
  </si>
  <si>
    <t>R207 G191 B101</t>
  </si>
  <si>
    <t>207, 191, 101</t>
  </si>
  <si>
    <t>R207 G197 B143</t>
  </si>
  <si>
    <t>207, 197, 143</t>
  </si>
  <si>
    <r>
      <t xml:space="preserve">Avoid </t>
    </r>
    <r>
      <rPr>
        <sz val="11"/>
        <color rgb="FF00B050"/>
        <rFont val="Brown"/>
      </rPr>
      <t>Greens</t>
    </r>
    <r>
      <rPr>
        <sz val="11"/>
        <color theme="1"/>
        <rFont val="Brown"/>
      </rPr>
      <t xml:space="preserve"> and </t>
    </r>
    <r>
      <rPr>
        <sz val="11"/>
        <color rgb="FF00B0F0"/>
        <rFont val="Brown"/>
      </rPr>
      <t>Blues</t>
    </r>
  </si>
  <si>
    <t>Legend, axis titles:</t>
  </si>
  <si>
    <t>ARIAL 9</t>
  </si>
  <si>
    <t>Chart Area Size</t>
  </si>
  <si>
    <t>4.95x6.50</t>
  </si>
  <si>
    <t>White background, no border line</t>
  </si>
  <si>
    <t>Axis lines with outside tickmarks, labels low:</t>
  </si>
  <si>
    <t>Line width 1.5pt, not smoothed</t>
  </si>
  <si>
    <t>No Gridlines</t>
  </si>
  <si>
    <t>Column gap width 70%</t>
  </si>
  <si>
    <t>Sheet Zoom 140%</t>
  </si>
  <si>
    <t>SOURCE:  SSY</t>
  </si>
  <si>
    <t>Saldanha-to-Qingdao</t>
  </si>
  <si>
    <t>Cape Lambert-to-Rotterdam</t>
  </si>
  <si>
    <t>Differential [RHS]</t>
  </si>
  <si>
    <t>Tubarão-to-Qingdao</t>
  </si>
  <si>
    <t>Atlantic over Pacific diff</t>
  </si>
  <si>
    <t>Australia 62% Fe [RHS]</t>
  </si>
  <si>
    <t>Brazil 65% Fe [RHS]</t>
  </si>
  <si>
    <t>Richards Bay-to-Rotterdam</t>
  </si>
  <si>
    <t>Tub-Damp to Qing freight diff.</t>
  </si>
  <si>
    <t>Atlantic premium over Pacific</t>
  </si>
  <si>
    <t>Hampton Roads-to-Rotterdam</t>
  </si>
  <si>
    <t>Source: SSY</t>
  </si>
  <si>
    <t>Source: Baltic Exchange</t>
  </si>
  <si>
    <t>Capesize indices</t>
  </si>
  <si>
    <t>Year</t>
  </si>
  <si>
    <t>Grand Total</t>
  </si>
  <si>
    <t>Average of Paradip-to-Fangcheng</t>
  </si>
  <si>
    <t>Average of Tubarão-to-Rotterdam</t>
  </si>
  <si>
    <t>Average of Tubarão-to-Qingdao</t>
  </si>
  <si>
    <t>Average of Dampier-to-Qingdao</t>
  </si>
  <si>
    <t>Column Labels</t>
  </si>
  <si>
    <t>Values</t>
  </si>
  <si>
    <t>year</t>
  </si>
  <si>
    <t>trappa</t>
  </si>
  <si>
    <t>Capesize Pacific rates</t>
  </si>
  <si>
    <t>Capesize Atlantic rates</t>
  </si>
  <si>
    <t>Saldanha-to-Rotterdam</t>
  </si>
  <si>
    <t>quarter</t>
  </si>
  <si>
    <t>Q1</t>
  </si>
  <si>
    <t>Q2</t>
  </si>
  <si>
    <t>Q3</t>
  </si>
  <si>
    <t>Q4</t>
  </si>
  <si>
    <t>Capesize indicies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</si>
</sst>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/mm/yy;@"/>
    <numFmt numFmtId="166" formatCode="_-* #,##0_-;\-* #,##0_-;_-* &quot;-&quot;??_-;_-@_-"/>
    <numFmt numFmtId="167" formatCode="0.0%"/>
    <numFmt numFmtId="168" formatCode="_(* #,##0.000_);_(* \(#,##0.000\);_(* &quot;-&quot;??_);_(@_)"/>
    <numFmt numFmtId="169" formatCode="mm\-yyyy"/>
    <numFmt numFmtId="170" formatCode="_(* #,##0_);_(* \(#,##0\);_(* &quot;-&quot;??_);_(@_)"/>
    <numFmt numFmtId="171" formatCode="0.0"/>
    <numFmt numFmtId="172" formatCode="mmm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  <font>
      <i/>
      <sz val="9"/>
      <color indexed="81"/>
      <name val="Tahoma"/>
      <family val="2"/>
    </font>
    <font>
      <b/>
      <i/>
      <u/>
      <sz val="9"/>
      <color indexed="81"/>
      <name val="Tahoma"/>
      <family val="2"/>
    </font>
    <font>
      <b/>
      <i/>
      <u val="singleAccounting"/>
      <sz val="11"/>
      <color theme="1" tint="0.249977111117893"/>
      <name val="Calibri"/>
      <family val="2"/>
      <scheme val="minor"/>
    </font>
    <font>
      <b/>
      <i/>
      <u val="singleAccounting"/>
      <sz val="11"/>
      <color theme="5" tint="-0.249977111117893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1"/>
      <color theme="0" tint="-0.1499984740745262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"/>
      <color rgb="FFFFFFFF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Brown"/>
    </font>
    <font>
      <sz val="11"/>
      <color theme="1"/>
      <name val="Brown"/>
    </font>
    <font>
      <b/>
      <sz val="11"/>
      <name val="Brown"/>
    </font>
    <font>
      <sz val="11"/>
      <name val="Brown"/>
    </font>
    <font>
      <sz val="10"/>
      <name val="Brown"/>
    </font>
    <font>
      <sz val="11"/>
      <color theme="0" tint="-4.9989318521683403E-2"/>
      <name val="Brown"/>
    </font>
    <font>
      <sz val="11"/>
      <color theme="0"/>
      <name val="Brown"/>
    </font>
    <font>
      <sz val="11"/>
      <color rgb="FF00B050"/>
      <name val="Brown"/>
    </font>
    <font>
      <sz val="11"/>
      <color rgb="FF00B0F0"/>
      <name val="Brown"/>
    </font>
    <font>
      <sz val="11"/>
      <color rgb="FF323232"/>
      <name val="Brown"/>
    </font>
    <font>
      <b/>
      <sz val="9"/>
      <color rgb="FF323232"/>
      <name val="Arial"/>
      <family val="2"/>
    </font>
    <font>
      <sz val="6"/>
      <color theme="1"/>
      <name val="Brown"/>
    </font>
    <font>
      <sz val="9"/>
      <color rgb="FF323232"/>
      <name val="Brown"/>
    </font>
    <font>
      <sz val="11"/>
      <color rgb="FF6F0791"/>
      <name val="Brown"/>
    </font>
    <font>
      <sz val="11"/>
      <color rgb="FFBD81FF"/>
      <name val="Brown"/>
    </font>
    <font>
      <sz val="8"/>
      <color theme="1"/>
      <name val="Brown"/>
    </font>
    <font>
      <sz val="11"/>
      <color rgb="FF9C0006"/>
      <name val="Calibri"/>
      <family val="2"/>
      <scheme val="minor"/>
    </font>
    <font>
      <sz val="11"/>
      <color rgb="FF0070C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73C5C"/>
        <bgColor indexed="64"/>
      </patternFill>
    </fill>
    <fill>
      <patternFill patternType="solid">
        <fgColor rgb="FF2C606B"/>
        <bgColor indexed="64"/>
      </patternFill>
    </fill>
    <fill>
      <patternFill patternType="solid">
        <fgColor rgb="FF6FADBC"/>
        <bgColor indexed="64"/>
      </patternFill>
    </fill>
    <fill>
      <patternFill patternType="solid">
        <fgColor rgb="FFC9E2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2518A"/>
        <bgColor indexed="64"/>
      </patternFill>
    </fill>
    <fill>
      <patternFill patternType="solid">
        <fgColor rgb="FF2E92CE"/>
        <bgColor indexed="64"/>
      </patternFill>
    </fill>
    <fill>
      <patternFill patternType="solid">
        <fgColor rgb="FFA7D5F6"/>
        <bgColor indexed="64"/>
      </patternFill>
    </fill>
    <fill>
      <patternFill patternType="solid">
        <fgColor rgb="FFDDED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1C1"/>
        <bgColor indexed="64"/>
      </patternFill>
    </fill>
    <fill>
      <patternFill patternType="solid">
        <fgColor rgb="FF763A4B"/>
        <bgColor indexed="64"/>
      </patternFill>
    </fill>
    <fill>
      <patternFill patternType="solid">
        <fgColor rgb="FF938CA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6F0791"/>
        <bgColor indexed="64"/>
      </patternFill>
    </fill>
    <fill>
      <patternFill patternType="solid">
        <fgColor rgb="FF9E42FF"/>
        <bgColor indexed="64"/>
      </patternFill>
    </fill>
    <fill>
      <patternFill patternType="solid">
        <fgColor rgb="FFAE62FF"/>
        <bgColor indexed="64"/>
      </patternFill>
    </fill>
    <fill>
      <patternFill patternType="solid">
        <fgColor rgb="FFBD81FF"/>
        <bgColor indexed="64"/>
      </patternFill>
    </fill>
    <fill>
      <patternFill patternType="solid">
        <fgColor rgb="FFCF3C5E"/>
        <bgColor indexed="64"/>
      </patternFill>
    </fill>
    <fill>
      <patternFill patternType="solid">
        <fgColor rgb="FFCF657E"/>
        <bgColor indexed="64"/>
      </patternFill>
    </fill>
    <fill>
      <patternFill patternType="solid">
        <fgColor rgb="FFCF8F9C"/>
        <bgColor indexed="64"/>
      </patternFill>
    </fill>
    <fill>
      <patternFill patternType="solid">
        <fgColor rgb="FFCF883C"/>
        <bgColor indexed="64"/>
      </patternFill>
    </fill>
    <fill>
      <patternFill patternType="solid">
        <fgColor rgb="FFCF9C65"/>
        <bgColor indexed="64"/>
      </patternFill>
    </fill>
    <fill>
      <patternFill patternType="solid">
        <fgColor rgb="FFCFB08F"/>
        <bgColor indexed="64"/>
      </patternFill>
    </fill>
    <fill>
      <patternFill patternType="solid">
        <fgColor rgb="FFCF3C3C"/>
        <bgColor indexed="64"/>
      </patternFill>
    </fill>
    <fill>
      <patternFill patternType="solid">
        <fgColor rgb="FFCF6565"/>
        <bgColor indexed="64"/>
      </patternFill>
    </fill>
    <fill>
      <patternFill patternType="solid">
        <fgColor rgb="FFCF8F8F"/>
        <bgColor indexed="64"/>
      </patternFill>
    </fill>
    <fill>
      <patternFill patternType="solid">
        <fgColor rgb="FFCFB93C"/>
        <bgColor indexed="64"/>
      </patternFill>
    </fill>
    <fill>
      <patternFill patternType="solid">
        <fgColor rgb="FFCFBF65"/>
        <bgColor indexed="64"/>
      </patternFill>
    </fill>
    <fill>
      <patternFill patternType="solid">
        <fgColor rgb="FFCFC58F"/>
        <bgColor indexed="64"/>
      </patternFill>
    </fill>
    <fill>
      <patternFill patternType="solid">
        <fgColor rgb="FFFFC7CE"/>
      </patternFill>
    </fill>
    <fill>
      <patternFill patternType="solid">
        <fgColor rgb="FFB1DDE7"/>
        <bgColor indexed="64"/>
      </patternFill>
    </fill>
  </fills>
  <borders count="33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6" fillId="0" borderId="0"/>
    <xf numFmtId="0" fontId="17" fillId="0" borderId="0">
      <alignment wrapText="1"/>
    </xf>
    <xf numFmtId="0" fontId="19" fillId="0" borderId="0">
      <alignment wrapText="1"/>
    </xf>
    <xf numFmtId="0" fontId="19" fillId="0" borderId="10"/>
    <xf numFmtId="0" fontId="18" fillId="0" borderId="10">
      <alignment horizontal="center" vertical="center" wrapText="1"/>
    </xf>
    <xf numFmtId="0" fontId="19" fillId="0" borderId="0">
      <alignment wrapText="1"/>
    </xf>
    <xf numFmtId="0" fontId="17" fillId="0" borderId="0">
      <alignment wrapText="1"/>
    </xf>
    <xf numFmtId="0" fontId="19" fillId="0" borderId="0"/>
    <xf numFmtId="0" fontId="18" fillId="0" borderId="10">
      <alignment horizontal="center" vertical="center" wrapText="1"/>
    </xf>
    <xf numFmtId="16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>
      <alignment wrapText="1"/>
    </xf>
    <xf numFmtId="0" fontId="19" fillId="0" borderId="10"/>
    <xf numFmtId="0" fontId="19" fillId="0" borderId="0">
      <alignment wrapText="1"/>
    </xf>
    <xf numFmtId="0" fontId="19" fillId="0" borderId="0"/>
    <xf numFmtId="0" fontId="18" fillId="0" borderId="10">
      <alignment horizontal="center" vertical="center" wrapText="1"/>
    </xf>
    <xf numFmtId="0" fontId="1" fillId="0" borderId="0"/>
    <xf numFmtId="0" fontId="1" fillId="0" borderId="0"/>
    <xf numFmtId="0" fontId="29" fillId="19" borderId="16" applyNumberFormat="0" applyAlignment="0" applyProtection="0"/>
    <xf numFmtId="0" fontId="32" fillId="0" borderId="0"/>
    <xf numFmtId="0" fontId="32" fillId="0" borderId="0"/>
    <xf numFmtId="0" fontId="16" fillId="0" borderId="0"/>
    <xf numFmtId="0" fontId="16" fillId="0" borderId="0"/>
    <xf numFmtId="0" fontId="49" fillId="42" borderId="0" applyNumberFormat="0" applyBorder="0" applyAlignment="0" applyProtection="0"/>
  </cellStyleXfs>
  <cellXfs count="269">
    <xf numFmtId="0" fontId="0" fillId="0" borderId="0" xfId="0"/>
    <xf numFmtId="166" fontId="3" fillId="0" borderId="0" xfId="1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0" fillId="0" borderId="0" xfId="0" applyFill="1"/>
    <xf numFmtId="0" fontId="0" fillId="14" borderId="0" xfId="0" applyFill="1" applyBorder="1"/>
    <xf numFmtId="0" fontId="2" fillId="14" borderId="1" xfId="2" applyFont="1" applyFill="1" applyBorder="1"/>
    <xf numFmtId="0" fontId="0" fillId="14" borderId="2" xfId="0" applyFill="1" applyBorder="1"/>
    <xf numFmtId="0" fontId="0" fillId="14" borderId="3" xfId="0" applyFill="1" applyBorder="1"/>
    <xf numFmtId="0" fontId="1" fillId="14" borderId="4" xfId="2" applyFill="1" applyBorder="1"/>
    <xf numFmtId="0" fontId="0" fillId="14" borderId="5" xfId="0" applyFill="1" applyBorder="1"/>
    <xf numFmtId="0" fontId="2" fillId="14" borderId="6" xfId="2" applyFont="1" applyFill="1" applyBorder="1"/>
    <xf numFmtId="0" fontId="0" fillId="14" borderId="7" xfId="0" applyFill="1" applyBorder="1"/>
    <xf numFmtId="0" fontId="0" fillId="14" borderId="8" xfId="0" applyFill="1" applyBorder="1"/>
    <xf numFmtId="166" fontId="14" fillId="0" borderId="0" xfId="1" applyNumberFormat="1" applyFont="1"/>
    <xf numFmtId="2" fontId="15" fillId="0" borderId="0" xfId="0" applyNumberFormat="1" applyFont="1"/>
    <xf numFmtId="0" fontId="19" fillId="0" borderId="0" xfId="18"/>
    <xf numFmtId="0" fontId="9" fillId="0" borderId="0" xfId="20" applyFont="1" applyBorder="1"/>
    <xf numFmtId="0" fontId="10" fillId="0" borderId="0" xfId="20" applyFont="1" applyBorder="1"/>
    <xf numFmtId="0" fontId="11" fillId="3" borderId="0" xfId="20" applyFont="1" applyFill="1" applyBorder="1"/>
    <xf numFmtId="0" fontId="11" fillId="4" borderId="0" xfId="20" applyFont="1" applyFill="1" applyBorder="1"/>
    <xf numFmtId="0" fontId="11" fillId="5" borderId="0" xfId="20" applyFont="1" applyFill="1" applyBorder="1"/>
    <xf numFmtId="0" fontId="9" fillId="6" borderId="0" xfId="20" applyFont="1" applyFill="1" applyBorder="1"/>
    <xf numFmtId="0" fontId="9" fillId="7" borderId="0" xfId="20" applyFont="1" applyFill="1" applyBorder="1"/>
    <xf numFmtId="0" fontId="9" fillId="8" borderId="0" xfId="20" applyFont="1" applyFill="1" applyBorder="1"/>
    <xf numFmtId="0" fontId="11" fillId="9" borderId="0" xfId="20" applyFont="1" applyFill="1" applyBorder="1"/>
    <xf numFmtId="0" fontId="9" fillId="10" borderId="0" xfId="20" applyFont="1" applyFill="1" applyBorder="1"/>
    <xf numFmtId="0" fontId="9" fillId="11" borderId="0" xfId="20" applyFont="1" applyFill="1" applyBorder="1"/>
    <xf numFmtId="0" fontId="9" fillId="12" borderId="0" xfId="20" applyFont="1" applyFill="1" applyBorder="1"/>
    <xf numFmtId="0" fontId="9" fillId="15" borderId="0" xfId="20" applyFont="1" applyFill="1" applyBorder="1"/>
    <xf numFmtId="0" fontId="9" fillId="13" borderId="0" xfId="20" applyFont="1" applyFill="1" applyBorder="1"/>
    <xf numFmtId="0" fontId="18" fillId="0" borderId="0" xfId="18" applyFont="1"/>
    <xf numFmtId="0" fontId="20" fillId="16" borderId="0" xfId="18" applyFont="1" applyFill="1"/>
    <xf numFmtId="0" fontId="11" fillId="17" borderId="0" xfId="20" applyFont="1" applyFill="1" applyBorder="1"/>
    <xf numFmtId="0" fontId="9" fillId="0" borderId="0" xfId="20" applyFont="1" applyBorder="1" applyAlignment="1">
      <alignment horizontal="center"/>
    </xf>
    <xf numFmtId="17" fontId="0" fillId="0" borderId="0" xfId="0" applyNumberFormat="1"/>
    <xf numFmtId="0" fontId="21" fillId="0" borderId="0" xfId="0" applyFont="1"/>
    <xf numFmtId="0" fontId="0" fillId="0" borderId="0" xfId="0" applyFill="1" applyBorder="1"/>
    <xf numFmtId="0" fontId="2" fillId="0" borderId="0" xfId="2" applyFont="1" applyFill="1" applyBorder="1"/>
    <xf numFmtId="0" fontId="1" fillId="0" borderId="0" xfId="2" applyFill="1" applyBorder="1"/>
    <xf numFmtId="9" fontId="0" fillId="0" borderId="0" xfId="3" applyFont="1"/>
    <xf numFmtId="0" fontId="22" fillId="2" borderId="0" xfId="0" applyFont="1" applyFill="1"/>
    <xf numFmtId="165" fontId="23" fillId="0" borderId="0" xfId="0" applyNumberFormat="1" applyFont="1"/>
    <xf numFmtId="0" fontId="23" fillId="0" borderId="0" xfId="0" applyFont="1"/>
    <xf numFmtId="166" fontId="3" fillId="2" borderId="0" xfId="1" applyNumberFormat="1" applyFont="1" applyFill="1"/>
    <xf numFmtId="166" fontId="0" fillId="0" borderId="0" xfId="3" applyNumberFormat="1" applyFont="1"/>
    <xf numFmtId="9" fontId="0" fillId="0" borderId="0" xfId="0" applyNumberFormat="1"/>
    <xf numFmtId="0" fontId="24" fillId="0" borderId="0" xfId="0" applyFont="1"/>
    <xf numFmtId="0" fontId="25" fillId="0" borderId="13" xfId="0" applyFont="1" applyBorder="1"/>
    <xf numFmtId="0" fontId="25" fillId="0" borderId="11" xfId="0" applyFont="1" applyBorder="1"/>
    <xf numFmtId="0" fontId="26" fillId="0" borderId="11" xfId="0" applyFont="1" applyBorder="1"/>
    <xf numFmtId="0" fontId="27" fillId="0" borderId="15" xfId="0" applyFont="1" applyBorder="1"/>
    <xf numFmtId="0" fontId="25" fillId="0" borderId="14" xfId="0" applyFont="1" applyBorder="1"/>
    <xf numFmtId="0" fontId="25" fillId="0" borderId="12" xfId="0" applyFont="1" applyBorder="1"/>
    <xf numFmtId="0" fontId="26" fillId="0" borderId="0" xfId="0" applyFont="1" applyBorder="1"/>
    <xf numFmtId="0" fontId="26" fillId="0" borderId="12" xfId="0" applyFont="1" applyBorder="1"/>
    <xf numFmtId="0" fontId="27" fillId="0" borderId="0" xfId="0" applyFont="1" applyBorder="1"/>
    <xf numFmtId="0" fontId="27" fillId="0" borderId="12" xfId="0" applyFont="1" applyBorder="1"/>
    <xf numFmtId="9" fontId="25" fillId="0" borderId="14" xfId="3" applyFont="1" applyBorder="1"/>
    <xf numFmtId="9" fontId="25" fillId="0" borderId="12" xfId="3" applyFont="1" applyBorder="1"/>
    <xf numFmtId="9" fontId="26" fillId="0" borderId="0" xfId="3" applyFont="1" applyBorder="1"/>
    <xf numFmtId="9" fontId="26" fillId="0" borderId="12" xfId="3" applyFont="1" applyBorder="1"/>
    <xf numFmtId="9" fontId="27" fillId="0" borderId="0" xfId="3" applyFont="1" applyBorder="1"/>
    <xf numFmtId="9" fontId="27" fillId="0" borderId="12" xfId="3" applyFont="1" applyBorder="1"/>
    <xf numFmtId="167" fontId="25" fillId="0" borderId="14" xfId="3" applyNumberFormat="1" applyFont="1" applyBorder="1"/>
    <xf numFmtId="167" fontId="25" fillId="0" borderId="12" xfId="3" applyNumberFormat="1" applyFont="1" applyBorder="1"/>
    <xf numFmtId="9" fontId="25" fillId="2" borderId="14" xfId="3" applyFont="1" applyFill="1" applyBorder="1"/>
    <xf numFmtId="9" fontId="25" fillId="2" borderId="12" xfId="3" applyFont="1" applyFill="1" applyBorder="1"/>
    <xf numFmtId="9" fontId="26" fillId="2" borderId="0" xfId="3" applyFont="1" applyFill="1" applyBorder="1"/>
    <xf numFmtId="10" fontId="25" fillId="0" borderId="12" xfId="3" applyNumberFormat="1" applyFont="1" applyFill="1" applyBorder="1"/>
    <xf numFmtId="9" fontId="26" fillId="2" borderId="12" xfId="3" applyFont="1" applyFill="1" applyBorder="1"/>
    <xf numFmtId="9" fontId="27" fillId="2" borderId="12" xfId="3" applyFont="1" applyFill="1" applyBorder="1"/>
    <xf numFmtId="9" fontId="26" fillId="0" borderId="0" xfId="3" applyNumberFormat="1" applyFont="1" applyBorder="1"/>
    <xf numFmtId="9" fontId="26" fillId="0" borderId="0" xfId="3" applyNumberFormat="1" applyFont="1" applyFill="1" applyBorder="1"/>
    <xf numFmtId="9" fontId="26" fillId="0" borderId="0" xfId="3" applyFont="1" applyFill="1" applyBorder="1"/>
    <xf numFmtId="9" fontId="26" fillId="0" borderId="12" xfId="3" applyFont="1" applyFill="1" applyBorder="1"/>
    <xf numFmtId="9" fontId="27" fillId="0" borderId="0" xfId="3" applyFont="1" applyFill="1" applyBorder="1"/>
    <xf numFmtId="9" fontId="27" fillId="0" borderId="12" xfId="3" applyFont="1" applyFill="1" applyBorder="1"/>
    <xf numFmtId="9" fontId="25" fillId="0" borderId="12" xfId="3" applyNumberFormat="1" applyFont="1" applyBorder="1"/>
    <xf numFmtId="9" fontId="26" fillId="0" borderId="14" xfId="3" applyFont="1" applyBorder="1"/>
    <xf numFmtId="9" fontId="26" fillId="0" borderId="0" xfId="3" applyFont="1"/>
    <xf numFmtId="168" fontId="26" fillId="0" borderId="0" xfId="1" applyNumberFormat="1" applyFont="1"/>
    <xf numFmtId="167" fontId="26" fillId="0" borderId="14" xfId="3" applyNumberFormat="1" applyFont="1" applyBorder="1"/>
    <xf numFmtId="167" fontId="26" fillId="0" borderId="12" xfId="3" applyNumberFormat="1" applyFont="1" applyBorder="1"/>
    <xf numFmtId="167" fontId="26" fillId="0" borderId="0" xfId="3" applyNumberFormat="1" applyFont="1" applyFill="1" applyBorder="1"/>
    <xf numFmtId="167" fontId="26" fillId="0" borderId="12" xfId="3" applyNumberFormat="1" applyFont="1" applyFill="1" applyBorder="1"/>
    <xf numFmtId="0" fontId="0" fillId="2" borderId="0" xfId="0" applyFill="1" applyAlignment="1">
      <alignment horizontal="right"/>
    </xf>
    <xf numFmtId="169" fontId="0" fillId="2" borderId="0" xfId="0" applyNumberFormat="1" applyFill="1" applyAlignment="1">
      <alignment horizontal="right"/>
    </xf>
    <xf numFmtId="169" fontId="0" fillId="0" borderId="0" xfId="0" applyNumberFormat="1"/>
    <xf numFmtId="170" fontId="0" fillId="2" borderId="0" xfId="1" applyNumberFormat="1" applyFont="1" applyFill="1" applyAlignment="1">
      <alignment horizontal="right"/>
    </xf>
    <xf numFmtId="170" fontId="0" fillId="0" borderId="0" xfId="1" applyNumberFormat="1" applyFont="1"/>
    <xf numFmtId="170" fontId="0" fillId="0" borderId="0" xfId="0" applyNumberFormat="1"/>
    <xf numFmtId="167" fontId="28" fillId="0" borderId="0" xfId="3" applyNumberFormat="1" applyFont="1" applyFill="1" applyBorder="1"/>
    <xf numFmtId="167" fontId="26" fillId="2" borderId="12" xfId="3" applyNumberFormat="1" applyFont="1" applyFill="1" applyBorder="1"/>
    <xf numFmtId="9" fontId="25" fillId="2" borderId="12" xfId="3" applyNumberFormat="1" applyFont="1" applyFill="1" applyBorder="1"/>
    <xf numFmtId="9" fontId="26" fillId="2" borderId="0" xfId="3" applyNumberFormat="1" applyFont="1" applyFill="1" applyBorder="1"/>
    <xf numFmtId="2" fontId="6" fillId="0" borderId="0" xfId="0" applyNumberFormat="1" applyFont="1" applyFill="1"/>
    <xf numFmtId="9" fontId="25" fillId="0" borderId="12" xfId="3" applyFont="1" applyFill="1" applyBorder="1"/>
    <xf numFmtId="167" fontId="26" fillId="2" borderId="0" xfId="3" applyNumberFormat="1" applyFont="1" applyFill="1" applyBorder="1"/>
    <xf numFmtId="167" fontId="28" fillId="2" borderId="0" xfId="3" applyNumberFormat="1" applyFont="1" applyFill="1" applyBorder="1"/>
    <xf numFmtId="167" fontId="26" fillId="0" borderId="0" xfId="3" applyNumberFormat="1" applyFont="1" applyBorder="1"/>
    <xf numFmtId="166" fontId="3" fillId="18" borderId="0" xfId="1" applyNumberFormat="1" applyFont="1" applyFill="1"/>
    <xf numFmtId="0" fontId="0" fillId="14" borderId="4" xfId="2" applyFont="1" applyFill="1" applyBorder="1"/>
    <xf numFmtId="9" fontId="0" fillId="0" borderId="0" xfId="3" applyNumberFormat="1" applyFont="1"/>
    <xf numFmtId="2" fontId="0" fillId="0" borderId="0" xfId="0" applyNumberFormat="1"/>
    <xf numFmtId="2" fontId="29" fillId="19" borderId="16" xfId="22" applyNumberFormat="1"/>
    <xf numFmtId="0" fontId="30" fillId="0" borderId="0" xfId="0" applyFont="1" applyAlignment="1">
      <alignment horizontal="center" vertical="center" wrapText="1"/>
    </xf>
    <xf numFmtId="2" fontId="29" fillId="19" borderId="18" xfId="22" applyNumberFormat="1" applyBorder="1"/>
    <xf numFmtId="0" fontId="0" fillId="0" borderId="17" xfId="0" applyBorder="1"/>
    <xf numFmtId="2" fontId="29" fillId="19" borderId="19" xfId="22" applyNumberFormat="1" applyBorder="1"/>
    <xf numFmtId="2" fontId="0" fillId="0" borderId="17" xfId="0" applyNumberFormat="1" applyBorder="1"/>
    <xf numFmtId="0" fontId="4" fillId="20" borderId="0" xfId="0" applyFont="1" applyFill="1"/>
    <xf numFmtId="0" fontId="5" fillId="20" borderId="0" xfId="0" applyFont="1" applyFill="1"/>
    <xf numFmtId="0" fontId="26" fillId="20" borderId="15" xfId="0" applyFont="1" applyFill="1" applyBorder="1"/>
    <xf numFmtId="0" fontId="27" fillId="20" borderId="11" xfId="0" applyFont="1" applyFill="1" applyBorder="1"/>
    <xf numFmtId="2" fontId="6" fillId="2" borderId="0" xfId="0" applyNumberFormat="1" applyFont="1" applyFill="1"/>
    <xf numFmtId="0" fontId="0" fillId="0" borderId="7" xfId="0" applyFill="1" applyBorder="1" applyAlignment="1"/>
    <xf numFmtId="0" fontId="0" fillId="0" borderId="9" xfId="0" applyFill="1" applyBorder="1" applyAlignment="1"/>
    <xf numFmtId="0" fontId="31" fillId="0" borderId="0" xfId="0" applyFont="1"/>
    <xf numFmtId="9" fontId="31" fillId="0" borderId="0" xfId="3" applyFont="1"/>
    <xf numFmtId="166" fontId="3" fillId="21" borderId="0" xfId="1" applyNumberFormat="1" applyFont="1" applyFill="1"/>
    <xf numFmtId="0" fontId="2" fillId="14" borderId="4" xfId="2" applyFont="1" applyFill="1" applyBorder="1"/>
    <xf numFmtId="0" fontId="4" fillId="22" borderId="0" xfId="0" applyFont="1" applyFill="1"/>
    <xf numFmtId="0" fontId="26" fillId="22" borderId="15" xfId="0" applyFont="1" applyFill="1" applyBorder="1"/>
    <xf numFmtId="0" fontId="33" fillId="0" borderId="0" xfId="0" applyFont="1" applyAlignment="1">
      <alignment vertical="center"/>
    </xf>
    <xf numFmtId="0" fontId="34" fillId="0" borderId="0" xfId="0" applyFont="1"/>
    <xf numFmtId="0" fontId="35" fillId="0" borderId="21" xfId="24" applyFont="1" applyBorder="1" applyAlignment="1">
      <alignment horizontal="right"/>
    </xf>
    <xf numFmtId="0" fontId="34" fillId="0" borderId="17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4" fillId="0" borderId="21" xfId="0" applyFont="1" applyBorder="1" applyAlignment="1">
      <alignment vertical="center"/>
    </xf>
    <xf numFmtId="0" fontId="42" fillId="0" borderId="17" xfId="0" applyFont="1" applyBorder="1" applyAlignment="1">
      <alignment vertical="center"/>
    </xf>
    <xf numFmtId="0" fontId="38" fillId="25" borderId="17" xfId="24" applyFont="1" applyFill="1" applyBorder="1" applyAlignment="1">
      <alignment horizontal="left" vertical="center"/>
    </xf>
    <xf numFmtId="0" fontId="43" fillId="0" borderId="23" xfId="0" applyFont="1" applyBorder="1"/>
    <xf numFmtId="0" fontId="42" fillId="0" borderId="0" xfId="0" applyFont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44" fillId="0" borderId="24" xfId="0" applyFont="1" applyBorder="1" applyAlignment="1">
      <alignment vertical="center" wrapText="1"/>
    </xf>
    <xf numFmtId="0" fontId="45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8" fillId="24" borderId="24" xfId="24" applyFont="1" applyFill="1" applyBorder="1" applyAlignment="1">
      <alignment horizontal="left" vertical="center"/>
    </xf>
    <xf numFmtId="0" fontId="46" fillId="0" borderId="0" xfId="0" applyFont="1" applyAlignment="1">
      <alignment vertical="center"/>
    </xf>
    <xf numFmtId="0" fontId="46" fillId="0" borderId="0" xfId="0" applyFont="1" applyAlignment="1">
      <alignment horizontal="left" vertical="center"/>
    </xf>
    <xf numFmtId="0" fontId="42" fillId="0" borderId="24" xfId="0" applyFont="1" applyBorder="1" applyAlignment="1">
      <alignment horizontal="left" vertical="center"/>
    </xf>
    <xf numFmtId="0" fontId="47" fillId="0" borderId="26" xfId="0" applyFont="1" applyBorder="1"/>
    <xf numFmtId="0" fontId="34" fillId="0" borderId="21" xfId="0" applyFont="1" applyBorder="1" applyAlignment="1">
      <alignment horizontal="left" vertical="center"/>
    </xf>
    <xf numFmtId="0" fontId="48" fillId="0" borderId="26" xfId="0" applyFont="1" applyBorder="1"/>
    <xf numFmtId="0" fontId="34" fillId="0" borderId="22" xfId="0" applyFont="1" applyBorder="1" applyAlignment="1">
      <alignment horizontal="center" vertical="center" wrapText="1"/>
    </xf>
    <xf numFmtId="0" fontId="34" fillId="0" borderId="20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0" fillId="14" borderId="20" xfId="0" applyFill="1" applyBorder="1"/>
    <xf numFmtId="0" fontId="1" fillId="14" borderId="20" xfId="2" applyFill="1" applyBorder="1"/>
    <xf numFmtId="0" fontId="0" fillId="14" borderId="20" xfId="2" applyFont="1" applyFill="1" applyBorder="1"/>
    <xf numFmtId="0" fontId="0" fillId="14" borderId="25" xfId="0" applyFill="1" applyBorder="1"/>
    <xf numFmtId="0" fontId="0" fillId="14" borderId="0" xfId="0" applyFill="1" applyBorder="1" applyAlignment="1"/>
    <xf numFmtId="164" fontId="0" fillId="0" borderId="0" xfId="1" applyFont="1"/>
    <xf numFmtId="0" fontId="2" fillId="14" borderId="13" xfId="0" applyFont="1" applyFill="1" applyBorder="1"/>
    <xf numFmtId="0" fontId="0" fillId="14" borderId="12" xfId="0" applyFill="1" applyBorder="1"/>
    <xf numFmtId="0" fontId="0" fillId="14" borderId="14" xfId="0" applyFill="1" applyBorder="1" applyAlignment="1"/>
    <xf numFmtId="0" fontId="0" fillId="14" borderId="29" xfId="0" applyFill="1" applyBorder="1"/>
    <xf numFmtId="165" fontId="49" fillId="42" borderId="0" xfId="27" applyNumberFormat="1"/>
    <xf numFmtId="166" fontId="3" fillId="0" borderId="0" xfId="1" applyNumberFormat="1" applyFont="1" applyAlignment="1">
      <alignment wrapText="1"/>
    </xf>
    <xf numFmtId="166" fontId="49" fillId="42" borderId="0" xfId="27" applyNumberFormat="1"/>
    <xf numFmtId="2" fontId="49" fillId="42" borderId="0" xfId="27" applyNumberFormat="1"/>
    <xf numFmtId="0" fontId="31" fillId="0" borderId="0" xfId="0" applyFont="1" applyAlignment="1">
      <alignment wrapText="1"/>
    </xf>
    <xf numFmtId="0" fontId="49" fillId="0" borderId="0" xfId="27" applyFill="1"/>
    <xf numFmtId="0" fontId="0" fillId="14" borderId="11" xfId="0" applyFill="1" applyBorder="1" applyAlignment="1"/>
    <xf numFmtId="0" fontId="0" fillId="14" borderId="12" xfId="0" applyFill="1" applyBorder="1" applyAlignment="1"/>
    <xf numFmtId="0" fontId="2" fillId="14" borderId="15" xfId="0" applyFont="1" applyFill="1" applyBorder="1" applyAlignment="1"/>
    <xf numFmtId="0" fontId="2" fillId="14" borderId="0" xfId="0" applyFont="1" applyFill="1" applyBorder="1" applyAlignment="1"/>
    <xf numFmtId="9" fontId="5" fillId="0" borderId="0" xfId="3" applyFont="1"/>
    <xf numFmtId="167" fontId="5" fillId="0" borderId="0" xfId="3" applyNumberFormat="1" applyFont="1"/>
    <xf numFmtId="9" fontId="4" fillId="0" borderId="0" xfId="3" applyFont="1"/>
    <xf numFmtId="0" fontId="2" fillId="14" borderId="14" xfId="0" applyFont="1" applyFill="1" applyBorder="1"/>
    <xf numFmtId="0" fontId="0" fillId="0" borderId="15" xfId="0" applyBorder="1"/>
    <xf numFmtId="0" fontId="2" fillId="14" borderId="0" xfId="0" applyFont="1" applyFill="1" applyBorder="1"/>
    <xf numFmtId="170" fontId="23" fillId="0" borderId="0" xfId="1" applyNumberFormat="1" applyFont="1"/>
    <xf numFmtId="170" fontId="22" fillId="2" borderId="0" xfId="1" applyNumberFormat="1" applyFont="1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71" fontId="31" fillId="0" borderId="0" xfId="0" applyNumberFormat="1" applyFont="1"/>
    <xf numFmtId="0" fontId="0" fillId="14" borderId="17" xfId="0" applyFill="1" applyBorder="1"/>
    <xf numFmtId="0" fontId="2" fillId="14" borderId="17" xfId="0" applyFont="1" applyFill="1" applyBorder="1"/>
    <xf numFmtId="0" fontId="2" fillId="14" borderId="23" xfId="0" applyFont="1" applyFill="1" applyBorder="1"/>
    <xf numFmtId="0" fontId="50" fillId="14" borderId="20" xfId="0" applyFont="1" applyFill="1" applyBorder="1"/>
    <xf numFmtId="0" fontId="0" fillId="14" borderId="24" xfId="0" applyFill="1" applyBorder="1"/>
    <xf numFmtId="0" fontId="2" fillId="14" borderId="31" xfId="2" applyFont="1" applyFill="1" applyBorder="1"/>
    <xf numFmtId="0" fontId="0" fillId="14" borderId="32" xfId="0" applyFill="1" applyBorder="1"/>
    <xf numFmtId="0" fontId="50" fillId="14" borderId="20" xfId="2" applyFont="1" applyFill="1" applyBorder="1"/>
    <xf numFmtId="0" fontId="2" fillId="14" borderId="24" xfId="0" applyFont="1" applyFill="1" applyBorder="1"/>
    <xf numFmtId="0" fontId="2" fillId="14" borderId="25" xfId="2" applyFont="1" applyFill="1" applyBorder="1"/>
    <xf numFmtId="0" fontId="0" fillId="0" borderId="21" xfId="0" applyBorder="1"/>
    <xf numFmtId="0" fontId="0" fillId="14" borderId="21" xfId="0" applyFill="1" applyBorder="1"/>
    <xf numFmtId="0" fontId="0" fillId="14" borderId="26" xfId="0" applyFill="1" applyBorder="1"/>
    <xf numFmtId="2" fontId="0" fillId="0" borderId="0" xfId="0" applyNumberFormat="1" applyFill="1"/>
    <xf numFmtId="0" fontId="4" fillId="43" borderId="0" xfId="0" applyFont="1" applyFill="1"/>
    <xf numFmtId="2" fontId="4" fillId="43" borderId="0" xfId="0" applyNumberFormat="1" applyFont="1" applyFill="1"/>
    <xf numFmtId="2" fontId="49" fillId="43" borderId="0" xfId="27" applyNumberFormat="1" applyFill="1"/>
    <xf numFmtId="0" fontId="5" fillId="43" borderId="0" xfId="0" applyFont="1" applyFill="1"/>
    <xf numFmtId="2" fontId="5" fillId="43" borderId="0" xfId="0" applyNumberFormat="1" applyFont="1" applyFill="1"/>
    <xf numFmtId="0" fontId="6" fillId="43" borderId="0" xfId="0" applyFont="1" applyFill="1"/>
    <xf numFmtId="2" fontId="6" fillId="43" borderId="0" xfId="0" applyNumberFormat="1" applyFont="1" applyFill="1"/>
    <xf numFmtId="2" fontId="15" fillId="43" borderId="0" xfId="0" applyNumberFormat="1" applyFont="1" applyFill="1"/>
    <xf numFmtId="0" fontId="23" fillId="0" borderId="0" xfId="1" applyNumberFormat="1" applyFont="1"/>
    <xf numFmtId="172" fontId="23" fillId="0" borderId="0" xfId="0" applyNumberFormat="1" applyFont="1"/>
    <xf numFmtId="0" fontId="34" fillId="0" borderId="22" xfId="0" applyFont="1" applyBorder="1" applyAlignment="1">
      <alignment horizontal="left" vertical="center" wrapText="1"/>
    </xf>
    <xf numFmtId="0" fontId="34" fillId="0" borderId="20" xfId="0" applyFont="1" applyBorder="1" applyAlignment="1">
      <alignment horizontal="left" vertical="center" wrapText="1"/>
    </xf>
    <xf numFmtId="0" fontId="34" fillId="0" borderId="25" xfId="0" applyFont="1" applyBorder="1" applyAlignment="1">
      <alignment horizontal="left" vertical="center" wrapText="1"/>
    </xf>
    <xf numFmtId="0" fontId="36" fillId="29" borderId="21" xfId="24" applyFont="1" applyFill="1" applyBorder="1" applyAlignment="1">
      <alignment horizontal="center" vertical="center"/>
    </xf>
    <xf numFmtId="0" fontId="38" fillId="30" borderId="17" xfId="0" applyFont="1" applyFill="1" applyBorder="1" applyAlignment="1">
      <alignment horizontal="center" vertical="center"/>
    </xf>
    <xf numFmtId="0" fontId="34" fillId="31" borderId="0" xfId="0" applyFont="1" applyFill="1" applyAlignment="1">
      <alignment horizontal="center" vertical="center"/>
    </xf>
    <xf numFmtId="0" fontId="34" fillId="31" borderId="0" xfId="0" applyFont="1" applyFill="1" applyBorder="1" applyAlignment="1">
      <alignment horizontal="center" vertical="center"/>
    </xf>
    <xf numFmtId="0" fontId="34" fillId="32" borderId="21" xfId="0" applyFont="1" applyFill="1" applyBorder="1" applyAlignment="1">
      <alignment horizontal="center" vertical="center"/>
    </xf>
    <xf numFmtId="0" fontId="38" fillId="39" borderId="17" xfId="0" applyFont="1" applyFill="1" applyBorder="1" applyAlignment="1">
      <alignment horizontal="center" vertical="center"/>
    </xf>
    <xf numFmtId="0" fontId="38" fillId="39" borderId="23" xfId="0" applyFont="1" applyFill="1" applyBorder="1" applyAlignment="1">
      <alignment horizontal="center" vertical="center"/>
    </xf>
    <xf numFmtId="0" fontId="34" fillId="40" borderId="0" xfId="0" applyFont="1" applyFill="1" applyAlignment="1">
      <alignment horizontal="center" vertical="center"/>
    </xf>
    <xf numFmtId="0" fontId="34" fillId="40" borderId="24" xfId="0" applyFont="1" applyFill="1" applyBorder="1" applyAlignment="1">
      <alignment horizontal="center" vertical="center"/>
    </xf>
    <xf numFmtId="0" fontId="34" fillId="41" borderId="21" xfId="0" applyFont="1" applyFill="1" applyBorder="1" applyAlignment="1">
      <alignment horizontal="center" vertical="center"/>
    </xf>
    <xf numFmtId="0" fontId="34" fillId="41" borderId="26" xfId="0" applyFont="1" applyFill="1" applyBorder="1" applyAlignment="1">
      <alignment horizontal="center" vertical="center"/>
    </xf>
    <xf numFmtId="0" fontId="38" fillId="33" borderId="17" xfId="0" applyFont="1" applyFill="1" applyBorder="1" applyAlignment="1">
      <alignment horizontal="center" vertical="center"/>
    </xf>
    <xf numFmtId="0" fontId="34" fillId="34" borderId="0" xfId="0" applyFont="1" applyFill="1" applyAlignment="1">
      <alignment horizontal="center" vertical="center"/>
    </xf>
    <xf numFmtId="0" fontId="34" fillId="34" borderId="0" xfId="0" applyFont="1" applyFill="1" applyBorder="1" applyAlignment="1">
      <alignment horizontal="center" vertical="center"/>
    </xf>
    <xf numFmtId="0" fontId="34" fillId="35" borderId="21" xfId="0" applyFont="1" applyFill="1" applyBorder="1" applyAlignment="1">
      <alignment horizontal="center" vertical="center"/>
    </xf>
    <xf numFmtId="0" fontId="39" fillId="36" borderId="17" xfId="24" applyFont="1" applyFill="1" applyBorder="1" applyAlignment="1">
      <alignment horizontal="center" vertical="center"/>
    </xf>
    <xf numFmtId="0" fontId="39" fillId="36" borderId="23" xfId="24" applyFont="1" applyFill="1" applyBorder="1" applyAlignment="1">
      <alignment horizontal="center" vertical="center"/>
    </xf>
    <xf numFmtId="0" fontId="34" fillId="37" borderId="0" xfId="0" applyFont="1" applyFill="1" applyAlignment="1">
      <alignment horizontal="center" vertical="center"/>
    </xf>
    <xf numFmtId="0" fontId="34" fillId="37" borderId="24" xfId="0" applyFont="1" applyFill="1" applyBorder="1" applyAlignment="1">
      <alignment horizontal="center" vertical="center"/>
    </xf>
    <xf numFmtId="0" fontId="34" fillId="38" borderId="21" xfId="0" applyFont="1" applyFill="1" applyBorder="1" applyAlignment="1">
      <alignment horizontal="center" vertical="center"/>
    </xf>
    <xf numFmtId="0" fontId="34" fillId="38" borderId="26" xfId="0" applyFont="1" applyFill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34" fillId="28" borderId="0" xfId="0" applyFont="1" applyFill="1" applyAlignment="1">
      <alignment horizontal="center" vertical="center"/>
    </xf>
    <xf numFmtId="0" fontId="34" fillId="28" borderId="0" xfId="0" applyFont="1" applyFill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0" fontId="37" fillId="0" borderId="27" xfId="24" applyFont="1" applyBorder="1" applyAlignment="1">
      <alignment horizontal="center"/>
    </xf>
    <xf numFmtId="0" fontId="37" fillId="0" borderId="28" xfId="24" applyFont="1" applyBorder="1" applyAlignment="1">
      <alignment horizontal="center"/>
    </xf>
    <xf numFmtId="0" fontId="36" fillId="23" borderId="17" xfId="24" applyFont="1" applyFill="1" applyBorder="1" applyAlignment="1">
      <alignment horizontal="center" vertical="center"/>
    </xf>
    <xf numFmtId="0" fontId="38" fillId="24" borderId="0" xfId="24" applyFont="1" applyFill="1" applyAlignment="1">
      <alignment horizontal="center" vertical="center"/>
    </xf>
    <xf numFmtId="0" fontId="38" fillId="24" borderId="0" xfId="24" applyFont="1" applyFill="1" applyBorder="1" applyAlignment="1">
      <alignment horizontal="center" vertical="center"/>
    </xf>
    <xf numFmtId="0" fontId="38" fillId="25" borderId="0" xfId="24" applyFont="1" applyFill="1" applyAlignment="1">
      <alignment horizontal="center" vertical="center"/>
    </xf>
    <xf numFmtId="0" fontId="38" fillId="25" borderId="0" xfId="24" applyFont="1" applyFill="1" applyBorder="1" applyAlignment="1">
      <alignment horizontal="center" vertical="center"/>
    </xf>
    <xf numFmtId="0" fontId="38" fillId="26" borderId="21" xfId="24" applyFont="1" applyFill="1" applyBorder="1" applyAlignment="1">
      <alignment horizontal="center" vertical="center"/>
    </xf>
    <xf numFmtId="0" fontId="38" fillId="27" borderId="17" xfId="0" applyFont="1" applyFill="1" applyBorder="1" applyAlignment="1">
      <alignment horizontal="center" vertical="center"/>
    </xf>
    <xf numFmtId="0" fontId="34" fillId="0" borderId="22" xfId="0" applyFont="1" applyBorder="1" applyAlignment="1">
      <alignment horizontal="center" vertical="center" wrapText="1"/>
    </xf>
    <xf numFmtId="0" fontId="34" fillId="0" borderId="20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38" fillId="30" borderId="23" xfId="0" applyFont="1" applyFill="1" applyBorder="1" applyAlignment="1">
      <alignment horizontal="center" vertical="center"/>
    </xf>
    <xf numFmtId="0" fontId="34" fillId="31" borderId="24" xfId="0" applyFont="1" applyFill="1" applyBorder="1" applyAlignment="1">
      <alignment horizontal="center" vertical="center"/>
    </xf>
    <xf numFmtId="0" fontId="34" fillId="32" borderId="26" xfId="0" applyFont="1" applyFill="1" applyBorder="1" applyAlignment="1">
      <alignment horizontal="center" vertical="center"/>
    </xf>
    <xf numFmtId="0" fontId="38" fillId="33" borderId="23" xfId="0" applyFont="1" applyFill="1" applyBorder="1" applyAlignment="1">
      <alignment horizontal="center" vertical="center"/>
    </xf>
    <xf numFmtId="0" fontId="34" fillId="34" borderId="24" xfId="0" applyFont="1" applyFill="1" applyBorder="1" applyAlignment="1">
      <alignment horizontal="center" vertical="center"/>
    </xf>
    <xf numFmtId="0" fontId="34" fillId="35" borderId="26" xfId="0" applyFont="1" applyFill="1" applyBorder="1" applyAlignment="1">
      <alignment horizontal="center" vertical="center"/>
    </xf>
    <xf numFmtId="0" fontId="38" fillId="26" borderId="26" xfId="24" applyFont="1" applyFill="1" applyBorder="1" applyAlignment="1">
      <alignment horizontal="center" vertical="center"/>
    </xf>
    <xf numFmtId="0" fontId="37" fillId="0" borderId="30" xfId="24" applyFont="1" applyBorder="1" applyAlignment="1">
      <alignment horizontal="center"/>
    </xf>
    <xf numFmtId="0" fontId="38" fillId="27" borderId="23" xfId="0" applyFont="1" applyFill="1" applyBorder="1" applyAlignment="1">
      <alignment horizontal="center" vertical="center"/>
    </xf>
    <xf numFmtId="0" fontId="34" fillId="28" borderId="24" xfId="0" applyFont="1" applyFill="1" applyBorder="1" applyAlignment="1">
      <alignment horizontal="center" vertical="center"/>
    </xf>
    <xf numFmtId="0" fontId="36" fillId="29" borderId="26" xfId="24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8" fillId="25" borderId="24" xfId="24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36" fillId="23" borderId="23" xfId="24" applyFont="1" applyFill="1" applyBorder="1" applyAlignment="1">
      <alignment horizontal="center" vertical="center"/>
    </xf>
    <xf numFmtId="0" fontId="38" fillId="24" borderId="24" xfId="24" applyFont="1" applyFill="1" applyBorder="1" applyAlignment="1">
      <alignment horizontal="center" vertical="center"/>
    </xf>
  </cellXfs>
  <cellStyles count="28">
    <cellStyle name="Bad" xfId="27" builtinId="27"/>
    <cellStyle name="Calculation" xfId="22" builtinId="22"/>
    <cellStyle name="Comma" xfId="1" builtinId="3"/>
    <cellStyle name="Comma 2" xfId="13" xr:uid="{00000000-0005-0000-0000-000003000000}"/>
    <cellStyle name="DataCellStyle" xfId="7" xr:uid="{00000000-0005-0000-0000-000004000000}"/>
    <cellStyle name="DataCellStyle 2" xfId="16" xr:uid="{00000000-0005-0000-0000-000005000000}"/>
    <cellStyle name="FooterCellStyle" xfId="9" xr:uid="{00000000-0005-0000-0000-000006000000}"/>
    <cellStyle name="FooterCellStyle 2" xfId="17" xr:uid="{00000000-0005-0000-0000-000007000000}"/>
    <cellStyle name="HeaderCellStyle" xfId="5" xr:uid="{00000000-0005-0000-0000-000008000000}"/>
    <cellStyle name="HeaderCellStyle 2" xfId="10" xr:uid="{00000000-0005-0000-0000-000009000000}"/>
    <cellStyle name="Normal" xfId="0" builtinId="0"/>
    <cellStyle name="Normal 2" xfId="2" xr:uid="{00000000-0005-0000-0000-00000B000000}"/>
    <cellStyle name="Normal 2 2" xfId="18" xr:uid="{00000000-0005-0000-0000-00000C000000}"/>
    <cellStyle name="Normal 2 2 2" xfId="26" xr:uid="{00000000-0005-0000-0000-00000D000000}"/>
    <cellStyle name="Normal 2 3" xfId="21" xr:uid="{00000000-0005-0000-0000-00000E000000}"/>
    <cellStyle name="Normal 2 4" xfId="11" xr:uid="{00000000-0005-0000-0000-00000F000000}"/>
    <cellStyle name="Normal 2 5" xfId="23" xr:uid="{00000000-0005-0000-0000-000010000000}"/>
    <cellStyle name="Normal 3" xfId="20" xr:uid="{00000000-0005-0000-0000-000011000000}"/>
    <cellStyle name="Normal 3 2" xfId="25" xr:uid="{00000000-0005-0000-0000-000012000000}"/>
    <cellStyle name="Normal 3 3" xfId="24" xr:uid="{00000000-0005-0000-0000-000013000000}"/>
    <cellStyle name="Normal 4" xfId="4" xr:uid="{00000000-0005-0000-0000-000014000000}"/>
    <cellStyle name="Percent" xfId="3" builtinId="5"/>
    <cellStyle name="Percent 2" xfId="14" xr:uid="{00000000-0005-0000-0000-000016000000}"/>
    <cellStyle name="SubHeaderCellStyle" xfId="6" xr:uid="{00000000-0005-0000-0000-000017000000}"/>
    <cellStyle name="SubHeaderCellStyle 2" xfId="15" xr:uid="{00000000-0005-0000-0000-000018000000}"/>
    <cellStyle name="TableHeaderCellStyle" xfId="8" xr:uid="{00000000-0005-0000-0000-000019000000}"/>
    <cellStyle name="TableHeaderCellStyle 2" xfId="12" xr:uid="{00000000-0005-0000-0000-00001A000000}"/>
    <cellStyle name="TableHeaderCellStyle 2 2" xfId="19" xr:uid="{00000000-0005-0000-0000-00001B000000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F3C5E"/>
      <color rgb="FF323232"/>
      <color rgb="FF6F0791"/>
      <color rgb="FF8C8C96"/>
      <color rgb="FF8C8C8C"/>
      <color rgb="FFECECEC"/>
      <color rgb="FFAE62FF"/>
      <color rgb="FF2E92CE"/>
      <color rgb="FF473C5C"/>
      <color rgb="FF025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7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8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9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1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3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4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5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8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9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2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5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6829109122742891"/>
          <c:y val="0.12133860638000837"/>
          <c:w val="0.79939710067248415"/>
          <c:h val="0.68941358805668018"/>
        </c:manualLayout>
      </c:layout>
      <c:lineChart>
        <c:grouping val="standard"/>
        <c:varyColors val="0"/>
        <c:ser>
          <c:idx val="3"/>
          <c:order val="0"/>
          <c:tx>
            <c:strRef>
              <c:f>'3 Routes PIVOT'!$E$1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'3 Routes PIVOT'!$A$2:$A$219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'3 Routes PIVOT'!$E$2:$E$219</c:f>
              <c:numCache>
                <c:formatCode>0.00</c:formatCode>
                <c:ptCount val="218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  <c:pt idx="216">
                  <c:v>8.9499999999999993</c:v>
                </c:pt>
                <c:pt idx="217">
                  <c:v>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6-4F81-A49F-1016AE40EE85}"/>
            </c:ext>
          </c:extLst>
        </c:ser>
        <c:ser>
          <c:idx val="0"/>
          <c:order val="1"/>
          <c:tx>
            <c:strRef>
              <c:f>'3 Routes PIVOT'!$Q$1</c:f>
              <c:strCache>
                <c:ptCount val="1"/>
                <c:pt idx="0">
                  <c:v>Saldanha-to-Qingdao</c:v>
                </c:pt>
              </c:strCache>
            </c:strRef>
          </c:tx>
          <c:marker>
            <c:symbol val="none"/>
          </c:marker>
          <c:val>
            <c:numRef>
              <c:f>'3 Routes PIVOT'!$Q$2:$Q$189</c:f>
            </c:numRef>
          </c:val>
          <c:smooth val="0"/>
          <c:extLst>
            <c:ext xmlns:c16="http://schemas.microsoft.com/office/drawing/2014/chart" uri="{C3380CC4-5D6E-409C-BE32-E72D297353CC}">
              <c16:uniqueId val="{00000001-A226-4F81-A49F-1016AE40EE85}"/>
            </c:ext>
          </c:extLst>
        </c:ser>
        <c:ser>
          <c:idx val="2"/>
          <c:order val="2"/>
          <c:tx>
            <c:strRef>
              <c:f>'3 Routes PIVOT'!$S$1</c:f>
              <c:strCache>
                <c:ptCount val="1"/>
                <c:pt idx="0">
                  <c:v>Puerto Bolivar-to-Rotterdam</c:v>
                </c:pt>
              </c:strCache>
            </c:strRef>
          </c:tx>
          <c:marker>
            <c:symbol val="none"/>
          </c:marker>
          <c:cat>
            <c:numRef>
              <c:f>'3 Routes PIVOT'!$A$2:$A$219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'3 Routes PIVOT'!$S$2:$S$189</c:f>
            </c:numRef>
          </c:val>
          <c:smooth val="0"/>
          <c:extLst>
            <c:ext xmlns:c16="http://schemas.microsoft.com/office/drawing/2014/chart" uri="{C3380CC4-5D6E-409C-BE32-E72D297353CC}">
              <c16:uniqueId val="{00000002-A226-4F81-A49F-1016AE40EE85}"/>
            </c:ext>
          </c:extLst>
        </c:ser>
        <c:ser>
          <c:idx val="1"/>
          <c:order val="3"/>
          <c:tx>
            <c:strRef>
              <c:f>'3 Routes PIVOT'!$G$1</c:f>
              <c:strCache>
                <c:ptCount val="1"/>
                <c:pt idx="0">
                  <c:v>Tubarão-to-Rotterdam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val>
            <c:numRef>
              <c:f>'3 Routes PIVOT'!$G$2:$G$189</c:f>
              <c:numCache>
                <c:formatCode>0.00</c:formatCode>
                <c:ptCount val="188"/>
                <c:pt idx="0">
                  <c:v>7.45</c:v>
                </c:pt>
                <c:pt idx="1">
                  <c:v>7.75</c:v>
                </c:pt>
                <c:pt idx="2">
                  <c:v>7.3</c:v>
                </c:pt>
                <c:pt idx="3">
                  <c:v>8</c:v>
                </c:pt>
                <c:pt idx="4">
                  <c:v>6.85</c:v>
                </c:pt>
                <c:pt idx="5">
                  <c:v>6</c:v>
                </c:pt>
                <c:pt idx="6">
                  <c:v>5.35</c:v>
                </c:pt>
                <c:pt idx="7">
                  <c:v>5.3</c:v>
                </c:pt>
                <c:pt idx="8">
                  <c:v>6</c:v>
                </c:pt>
                <c:pt idx="9">
                  <c:v>5.85</c:v>
                </c:pt>
                <c:pt idx="10">
                  <c:v>6.95</c:v>
                </c:pt>
                <c:pt idx="11">
                  <c:v>8.1999999999999993</c:v>
                </c:pt>
                <c:pt idx="12">
                  <c:v>8.4499999999999993</c:v>
                </c:pt>
                <c:pt idx="13">
                  <c:v>8.6</c:v>
                </c:pt>
                <c:pt idx="14">
                  <c:v>7.6</c:v>
                </c:pt>
                <c:pt idx="15">
                  <c:v>7.8</c:v>
                </c:pt>
                <c:pt idx="16">
                  <c:v>6.25</c:v>
                </c:pt>
                <c:pt idx="17">
                  <c:v>6.4</c:v>
                </c:pt>
                <c:pt idx="18">
                  <c:v>6</c:v>
                </c:pt>
                <c:pt idx="19">
                  <c:v>6.3</c:v>
                </c:pt>
                <c:pt idx="20">
                  <c:v>6.1</c:v>
                </c:pt>
                <c:pt idx="21">
                  <c:v>6</c:v>
                </c:pt>
                <c:pt idx="22">
                  <c:v>5.55</c:v>
                </c:pt>
                <c:pt idx="23">
                  <c:v>5.75</c:v>
                </c:pt>
                <c:pt idx="24">
                  <c:v>5.55</c:v>
                </c:pt>
                <c:pt idx="25">
                  <c:v>5.0999999999999996</c:v>
                </c:pt>
                <c:pt idx="26">
                  <c:v>5.0999999999999996</c:v>
                </c:pt>
                <c:pt idx="27">
                  <c:v>4.6500000000000004</c:v>
                </c:pt>
                <c:pt idx="28">
                  <c:v>4.8499999999999996</c:v>
                </c:pt>
                <c:pt idx="29">
                  <c:v>5.15</c:v>
                </c:pt>
                <c:pt idx="30">
                  <c:v>5.15</c:v>
                </c:pt>
                <c:pt idx="31">
                  <c:v>6.3</c:v>
                </c:pt>
                <c:pt idx="32">
                  <c:v>7.35</c:v>
                </c:pt>
                <c:pt idx="33">
                  <c:v>8.15</c:v>
                </c:pt>
                <c:pt idx="34">
                  <c:v>7.8</c:v>
                </c:pt>
                <c:pt idx="35">
                  <c:v>7.5</c:v>
                </c:pt>
                <c:pt idx="36">
                  <c:v>8.6</c:v>
                </c:pt>
                <c:pt idx="37">
                  <c:v>8.35</c:v>
                </c:pt>
                <c:pt idx="38">
                  <c:v>9.5500000000000007</c:v>
                </c:pt>
                <c:pt idx="39">
                  <c:v>8.9499999999999993</c:v>
                </c:pt>
                <c:pt idx="40">
                  <c:v>9.3000000000000007</c:v>
                </c:pt>
                <c:pt idx="41">
                  <c:v>9.4</c:v>
                </c:pt>
                <c:pt idx="42">
                  <c:v>10</c:v>
                </c:pt>
                <c:pt idx="43">
                  <c:v>10.4</c:v>
                </c:pt>
                <c:pt idx="44">
                  <c:v>10.25</c:v>
                </c:pt>
                <c:pt idx="45">
                  <c:v>11.35</c:v>
                </c:pt>
                <c:pt idx="46">
                  <c:v>11.2</c:v>
                </c:pt>
                <c:pt idx="47">
                  <c:v>11.7</c:v>
                </c:pt>
                <c:pt idx="48">
                  <c:v>13</c:v>
                </c:pt>
                <c:pt idx="49">
                  <c:v>13.65</c:v>
                </c:pt>
                <c:pt idx="50">
                  <c:v>11.8</c:v>
                </c:pt>
                <c:pt idx="51">
                  <c:v>10.75</c:v>
                </c:pt>
                <c:pt idx="52">
                  <c:v>10.6</c:v>
                </c:pt>
                <c:pt idx="53">
                  <c:v>9.9499999999999993</c:v>
                </c:pt>
                <c:pt idx="54">
                  <c:v>8</c:v>
                </c:pt>
                <c:pt idx="55">
                  <c:v>8.15</c:v>
                </c:pt>
                <c:pt idx="56">
                  <c:v>7.45</c:v>
                </c:pt>
                <c:pt idx="57">
                  <c:v>8.1999999999999993</c:v>
                </c:pt>
                <c:pt idx="58">
                  <c:v>7.5</c:v>
                </c:pt>
                <c:pt idx="59">
                  <c:v>7.45</c:v>
                </c:pt>
                <c:pt idx="60">
                  <c:v>7.05</c:v>
                </c:pt>
                <c:pt idx="61">
                  <c:v>6.75</c:v>
                </c:pt>
                <c:pt idx="62">
                  <c:v>6.15</c:v>
                </c:pt>
                <c:pt idx="63">
                  <c:v>5.8</c:v>
                </c:pt>
                <c:pt idx="64">
                  <c:v>5.5</c:v>
                </c:pt>
                <c:pt idx="65">
                  <c:v>5.2</c:v>
                </c:pt>
                <c:pt idx="66">
                  <c:v>5.5</c:v>
                </c:pt>
                <c:pt idx="67">
                  <c:v>7.7</c:v>
                </c:pt>
                <c:pt idx="68">
                  <c:v>9</c:v>
                </c:pt>
                <c:pt idx="69">
                  <c:v>9.1</c:v>
                </c:pt>
                <c:pt idx="70">
                  <c:v>9.6999999999999993</c:v>
                </c:pt>
                <c:pt idx="71">
                  <c:v>8.5</c:v>
                </c:pt>
                <c:pt idx="72">
                  <c:v>7.3</c:v>
                </c:pt>
                <c:pt idx="73">
                  <c:v>7.2</c:v>
                </c:pt>
                <c:pt idx="74">
                  <c:v>8.65</c:v>
                </c:pt>
                <c:pt idx="75">
                  <c:v>8.85</c:v>
                </c:pt>
                <c:pt idx="76">
                  <c:v>8.4</c:v>
                </c:pt>
                <c:pt idx="77">
                  <c:v>8.8000000000000007</c:v>
                </c:pt>
                <c:pt idx="78">
                  <c:v>10.95</c:v>
                </c:pt>
                <c:pt idx="79">
                  <c:v>11.45</c:v>
                </c:pt>
                <c:pt idx="80">
                  <c:v>11.3</c:v>
                </c:pt>
                <c:pt idx="81">
                  <c:v>11.05</c:v>
                </c:pt>
                <c:pt idx="82">
                  <c:v>11.7</c:v>
                </c:pt>
                <c:pt idx="83">
                  <c:v>11.4</c:v>
                </c:pt>
                <c:pt idx="84">
                  <c:v>11.25</c:v>
                </c:pt>
                <c:pt idx="85">
                  <c:v>10.5</c:v>
                </c:pt>
                <c:pt idx="86">
                  <c:v>9.4</c:v>
                </c:pt>
                <c:pt idx="87">
                  <c:v>8.85</c:v>
                </c:pt>
                <c:pt idx="88">
                  <c:v>7.75</c:v>
                </c:pt>
                <c:pt idx="89">
                  <c:v>7.35</c:v>
                </c:pt>
                <c:pt idx="90">
                  <c:v>7.85</c:v>
                </c:pt>
                <c:pt idx="91">
                  <c:v>7.65</c:v>
                </c:pt>
                <c:pt idx="92">
                  <c:v>7.85</c:v>
                </c:pt>
                <c:pt idx="93">
                  <c:v>8</c:v>
                </c:pt>
                <c:pt idx="94">
                  <c:v>10</c:v>
                </c:pt>
                <c:pt idx="95">
                  <c:v>10.25</c:v>
                </c:pt>
                <c:pt idx="96">
                  <c:v>8.5500000000000007</c:v>
                </c:pt>
                <c:pt idx="97">
                  <c:v>7.55</c:v>
                </c:pt>
                <c:pt idx="98">
                  <c:v>7.75</c:v>
                </c:pt>
                <c:pt idx="99">
                  <c:v>8</c:v>
                </c:pt>
                <c:pt idx="100">
                  <c:v>8.9499999999999993</c:v>
                </c:pt>
                <c:pt idx="101">
                  <c:v>8.8000000000000007</c:v>
                </c:pt>
                <c:pt idx="102">
                  <c:v>8.15</c:v>
                </c:pt>
                <c:pt idx="103">
                  <c:v>8.15</c:v>
                </c:pt>
                <c:pt idx="104">
                  <c:v>8.35</c:v>
                </c:pt>
                <c:pt idx="105">
                  <c:v>8.5</c:v>
                </c:pt>
                <c:pt idx="106">
                  <c:v>8.5</c:v>
                </c:pt>
                <c:pt idx="107">
                  <c:v>7.75</c:v>
                </c:pt>
                <c:pt idx="108">
                  <c:v>6.4</c:v>
                </c:pt>
                <c:pt idx="109">
                  <c:v>6</c:v>
                </c:pt>
                <c:pt idx="110">
                  <c:v>5.85</c:v>
                </c:pt>
                <c:pt idx="111">
                  <c:v>5.65</c:v>
                </c:pt>
                <c:pt idx="112">
                  <c:v>5.05</c:v>
                </c:pt>
                <c:pt idx="113">
                  <c:v>4.6500000000000004</c:v>
                </c:pt>
                <c:pt idx="114">
                  <c:v>4.8499999999999996</c:v>
                </c:pt>
                <c:pt idx="115">
                  <c:v>4.55</c:v>
                </c:pt>
                <c:pt idx="116">
                  <c:v>4.3</c:v>
                </c:pt>
                <c:pt idx="117">
                  <c:v>4.4000000000000004</c:v>
                </c:pt>
                <c:pt idx="118">
                  <c:v>4.5999999999999996</c:v>
                </c:pt>
                <c:pt idx="119">
                  <c:v>4.75</c:v>
                </c:pt>
                <c:pt idx="120">
                  <c:v>5.15</c:v>
                </c:pt>
                <c:pt idx="121">
                  <c:v>5.85</c:v>
                </c:pt>
                <c:pt idx="122">
                  <c:v>6.25</c:v>
                </c:pt>
                <c:pt idx="123">
                  <c:v>6.45</c:v>
                </c:pt>
                <c:pt idx="124">
                  <c:v>6.6</c:v>
                </c:pt>
                <c:pt idx="125">
                  <c:v>6.7</c:v>
                </c:pt>
                <c:pt idx="126">
                  <c:v>7.05</c:v>
                </c:pt>
                <c:pt idx="127">
                  <c:v>7.1</c:v>
                </c:pt>
                <c:pt idx="128">
                  <c:v>8.1999999999999993</c:v>
                </c:pt>
                <c:pt idx="129">
                  <c:v>8.8000000000000007</c:v>
                </c:pt>
                <c:pt idx="130">
                  <c:v>10.3</c:v>
                </c:pt>
                <c:pt idx="131">
                  <c:v>10.9</c:v>
                </c:pt>
                <c:pt idx="132">
                  <c:v>13</c:v>
                </c:pt>
                <c:pt idx="133">
                  <c:v>11.5</c:v>
                </c:pt>
                <c:pt idx="134">
                  <c:v>10.75</c:v>
                </c:pt>
                <c:pt idx="135">
                  <c:v>9</c:v>
                </c:pt>
                <c:pt idx="136">
                  <c:v>10.45</c:v>
                </c:pt>
                <c:pt idx="137">
                  <c:v>10.65</c:v>
                </c:pt>
                <c:pt idx="138">
                  <c:v>11.8</c:v>
                </c:pt>
                <c:pt idx="139">
                  <c:v>13</c:v>
                </c:pt>
                <c:pt idx="140">
                  <c:v>12.5</c:v>
                </c:pt>
                <c:pt idx="141">
                  <c:v>11.9</c:v>
                </c:pt>
                <c:pt idx="142">
                  <c:v>10.35</c:v>
                </c:pt>
                <c:pt idx="143">
                  <c:v>8.9</c:v>
                </c:pt>
                <c:pt idx="144">
                  <c:v>8.9</c:v>
                </c:pt>
                <c:pt idx="145">
                  <c:v>8.6</c:v>
                </c:pt>
                <c:pt idx="146">
                  <c:v>8.75</c:v>
                </c:pt>
                <c:pt idx="147">
                  <c:v>8.5</c:v>
                </c:pt>
                <c:pt idx="148">
                  <c:v>7.8</c:v>
                </c:pt>
                <c:pt idx="149">
                  <c:v>8.15</c:v>
                </c:pt>
                <c:pt idx="150">
                  <c:v>8.1999999999999993</c:v>
                </c:pt>
                <c:pt idx="151">
                  <c:v>9.5</c:v>
                </c:pt>
                <c:pt idx="152">
                  <c:v>9.8000000000000007</c:v>
                </c:pt>
                <c:pt idx="153">
                  <c:v>9.0500000000000007</c:v>
                </c:pt>
                <c:pt idx="154">
                  <c:v>8.9499999999999993</c:v>
                </c:pt>
                <c:pt idx="155">
                  <c:v>8.9499999999999993</c:v>
                </c:pt>
                <c:pt idx="156">
                  <c:v>8.75</c:v>
                </c:pt>
                <c:pt idx="157">
                  <c:v>8.1</c:v>
                </c:pt>
                <c:pt idx="158">
                  <c:v>7.7</c:v>
                </c:pt>
                <c:pt idx="159">
                  <c:v>7</c:v>
                </c:pt>
                <c:pt idx="160">
                  <c:v>5.85</c:v>
                </c:pt>
                <c:pt idx="161">
                  <c:v>5.05</c:v>
                </c:pt>
                <c:pt idx="162">
                  <c:v>4.75</c:v>
                </c:pt>
                <c:pt idx="163">
                  <c:v>4.5999999999999996</c:v>
                </c:pt>
                <c:pt idx="164">
                  <c:v>4.3</c:v>
                </c:pt>
                <c:pt idx="165">
                  <c:v>4</c:v>
                </c:pt>
                <c:pt idx="166">
                  <c:v>3.7</c:v>
                </c:pt>
                <c:pt idx="167">
                  <c:v>3.55</c:v>
                </c:pt>
                <c:pt idx="168">
                  <c:v>3.3</c:v>
                </c:pt>
                <c:pt idx="169">
                  <c:v>3.5</c:v>
                </c:pt>
                <c:pt idx="170">
                  <c:v>3.65</c:v>
                </c:pt>
                <c:pt idx="171">
                  <c:v>4.25</c:v>
                </c:pt>
                <c:pt idx="172">
                  <c:v>4.4000000000000004</c:v>
                </c:pt>
                <c:pt idx="173">
                  <c:v>3.9</c:v>
                </c:pt>
                <c:pt idx="174">
                  <c:v>3.45</c:v>
                </c:pt>
                <c:pt idx="175">
                  <c:v>2.9</c:v>
                </c:pt>
                <c:pt idx="176">
                  <c:v>3</c:v>
                </c:pt>
                <c:pt idx="177">
                  <c:v>3.05</c:v>
                </c:pt>
                <c:pt idx="178">
                  <c:v>3.9</c:v>
                </c:pt>
                <c:pt idx="179">
                  <c:v>4.8</c:v>
                </c:pt>
                <c:pt idx="180">
                  <c:v>10.4</c:v>
                </c:pt>
                <c:pt idx="181">
                  <c:v>11.2</c:v>
                </c:pt>
                <c:pt idx="182">
                  <c:v>11.5</c:v>
                </c:pt>
                <c:pt idx="183">
                  <c:v>10.9</c:v>
                </c:pt>
                <c:pt idx="184">
                  <c:v>10.25</c:v>
                </c:pt>
                <c:pt idx="185">
                  <c:v>8.75</c:v>
                </c:pt>
                <c:pt idx="186">
                  <c:v>8.4499999999999993</c:v>
                </c:pt>
                <c:pt idx="187">
                  <c:v>8.5500000000000007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26-4F81-A49F-1016AE40E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922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2619357941853972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310916345068063"/>
          <c:y val="3.3369491884169176E-3"/>
          <c:w val="0.74594607659594669"/>
          <c:h val="0.3289419150495602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7222806363542184"/>
          <c:y val="0.31646551279087254"/>
          <c:w val="0.80705281987991073"/>
          <c:h val="0.48688702686565827"/>
        </c:manualLayout>
      </c:layout>
      <c:lineChart>
        <c:grouping val="standard"/>
        <c:varyColors val="0"/>
        <c:ser>
          <c:idx val="2"/>
          <c:order val="0"/>
          <c:tx>
            <c:strRef>
              <c:f>'3 Routes PIVOT'!$H$1</c:f>
              <c:strCache>
                <c:ptCount val="1"/>
                <c:pt idx="0">
                  <c:v>Tubarão-to-Qingdao</c:v>
                </c:pt>
              </c:strCache>
            </c:strRef>
          </c:tx>
          <c:marker>
            <c:symbol val="none"/>
          </c:marker>
          <c:cat>
            <c:numRef>
              <c:f>'3 Routes PIVOT'!$A$2:$A$219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'3 Routes PIVOT'!$H$2:$H$219</c:f>
              <c:numCache>
                <c:formatCode>0.00</c:formatCode>
                <c:ptCount val="218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  <c:pt idx="202">
                  <c:v>13.45</c:v>
                </c:pt>
                <c:pt idx="203">
                  <c:v>13.8</c:v>
                </c:pt>
                <c:pt idx="204">
                  <c:v>12.35</c:v>
                </c:pt>
                <c:pt idx="205">
                  <c:v>13.05</c:v>
                </c:pt>
                <c:pt idx="206">
                  <c:v>15.65</c:v>
                </c:pt>
                <c:pt idx="207">
                  <c:v>16.100000000000001</c:v>
                </c:pt>
                <c:pt idx="208">
                  <c:v>17.350000000000001</c:v>
                </c:pt>
                <c:pt idx="209">
                  <c:v>19.55</c:v>
                </c:pt>
                <c:pt idx="210">
                  <c:v>19.25</c:v>
                </c:pt>
                <c:pt idx="211">
                  <c:v>17.25</c:v>
                </c:pt>
                <c:pt idx="212">
                  <c:v>16.5</c:v>
                </c:pt>
                <c:pt idx="213">
                  <c:v>14.9</c:v>
                </c:pt>
                <c:pt idx="214">
                  <c:v>17.399999999999999</c:v>
                </c:pt>
                <c:pt idx="215">
                  <c:v>15.5</c:v>
                </c:pt>
                <c:pt idx="216">
                  <c:v>16.8</c:v>
                </c:pt>
                <c:pt idx="217">
                  <c:v>18.55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9-4793-8BBC-4C088F4F8B5D}"/>
            </c:ext>
          </c:extLst>
        </c:ser>
        <c:ser>
          <c:idx val="3"/>
          <c:order val="1"/>
          <c:tx>
            <c:strRef>
              <c:f>'3 Routes PIVOT'!$E$1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'3 Routes PIVOT'!$A$2:$A$219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'3 Routes PIVOT'!$E$2:$E$219</c:f>
              <c:numCache>
                <c:formatCode>0.00</c:formatCode>
                <c:ptCount val="218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  <c:pt idx="216">
                  <c:v>8.9499999999999993</c:v>
                </c:pt>
                <c:pt idx="217">
                  <c:v>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9-4793-8BBC-4C088F4F8B5D}"/>
            </c:ext>
          </c:extLst>
        </c:ser>
        <c:ser>
          <c:idx val="0"/>
          <c:order val="2"/>
          <c:tx>
            <c:strRef>
              <c:f>'3 Routes PIVOT'!$Y$1</c:f>
              <c:strCache>
                <c:ptCount val="1"/>
                <c:pt idx="0">
                  <c:v>Tub-Damp to Qing freight diff.</c:v>
                </c:pt>
              </c:strCache>
            </c:strRef>
          </c:tx>
          <c:marker>
            <c:symbol val="none"/>
          </c:marker>
          <c:val>
            <c:numRef>
              <c:f>'3 Routes PIVOT'!$Y$2:$Y$186</c:f>
            </c:numRef>
          </c:val>
          <c:smooth val="0"/>
          <c:extLst>
            <c:ext xmlns:c16="http://schemas.microsoft.com/office/drawing/2014/chart" uri="{C3380CC4-5D6E-409C-BE32-E72D297353CC}">
              <c16:uniqueId val="{00000002-FF09-4793-8BBC-4C088F4F8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101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6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3.3371641231569001E-3"/>
          <c:w val="1"/>
          <c:h val="0.27865633930711881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7019980924803929"/>
          <c:y val="0.27173274797800595"/>
          <c:w val="0.66504676167669596"/>
          <c:h val="0.49873243773345027"/>
        </c:manualLayout>
      </c:layout>
      <c:areaChart>
        <c:grouping val="standard"/>
        <c:varyColors val="0"/>
        <c:ser>
          <c:idx val="0"/>
          <c:order val="2"/>
          <c:tx>
            <c:strRef>
              <c:f>'3 Routes PIVOT'!$Z$1</c:f>
              <c:strCache>
                <c:ptCount val="1"/>
                <c:pt idx="0">
                  <c:v>Differential [RHS]</c:v>
                </c:pt>
              </c:strCache>
            </c:strRef>
          </c:tx>
          <c:val>
            <c:numRef>
              <c:f>'3 Routes PIVOT'!$Z$2:$Z$186</c:f>
            </c:numRef>
          </c:val>
          <c:extLst>
            <c:ext xmlns:c16="http://schemas.microsoft.com/office/drawing/2014/chart" uri="{C3380CC4-5D6E-409C-BE32-E72D297353CC}">
              <c16:uniqueId val="{00000000-57E6-4AEC-A563-BCABD43B2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851272"/>
        <c:axId val="862843728"/>
      </c:areaChart>
      <c:lineChart>
        <c:grouping val="standard"/>
        <c:varyColors val="0"/>
        <c:ser>
          <c:idx val="2"/>
          <c:order val="0"/>
          <c:tx>
            <c:strRef>
              <c:f>'3 Routes PIVOT'!$O$1</c:f>
              <c:strCache>
                <c:ptCount val="1"/>
                <c:pt idx="0">
                  <c:v>Cape Lambert-to-Rotterdam</c:v>
                </c:pt>
              </c:strCache>
            </c:strRef>
          </c:tx>
          <c:marker>
            <c:symbol val="none"/>
          </c:marker>
          <c:cat>
            <c:numRef>
              <c:f>'3 Routes PIVOT'!$A$2:$A$219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'3 Routes PIVOT'!$O$2:$O$219</c:f>
            </c:numRef>
          </c:val>
          <c:smooth val="0"/>
          <c:extLst>
            <c:ext xmlns:c16="http://schemas.microsoft.com/office/drawing/2014/chart" uri="{C3380CC4-5D6E-409C-BE32-E72D297353CC}">
              <c16:uniqueId val="{00000001-57E6-4AEC-A563-BCABD43B2123}"/>
            </c:ext>
          </c:extLst>
        </c:ser>
        <c:ser>
          <c:idx val="3"/>
          <c:order val="1"/>
          <c:tx>
            <c:strRef>
              <c:f>'3 Routes PIVOT'!$E$1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'3 Routes PIVOT'!$A$2:$A$219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'3 Routes PIVOT'!$E$2:$E$219</c:f>
              <c:numCache>
                <c:formatCode>0.00</c:formatCode>
                <c:ptCount val="218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  <c:pt idx="216">
                  <c:v>8.9499999999999993</c:v>
                </c:pt>
                <c:pt idx="217">
                  <c:v>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E6-4AEC-A563-BCABD43B2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00136"/>
        <c:axId val="156906560"/>
      </c:lineChart>
      <c:dateAx>
        <c:axId val="99500136"/>
        <c:scaling>
          <c:orientation val="minMax"/>
          <c:min val="43647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  <a:prstDash val="solid"/>
          </a:ln>
        </c:spPr>
        <c:txPr>
          <a:bodyPr rot="0" vert="horz"/>
          <a:lstStyle/>
          <a:p>
            <a:pPr>
              <a:defRPr sz="900">
                <a:solidFill>
                  <a:srgbClr val="32323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2"/>
        <c:majorTimeUnit val="months"/>
      </c:dateAx>
      <c:valAx>
        <c:axId val="156906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>
                    <a:latin typeface="Arial" panose="020B0604020202020204" pitchFamily="34" charset="0"/>
                  </a:defRPr>
                </a:pPr>
                <a:r>
                  <a:rPr lang="en-GB" sz="900">
                    <a:latin typeface="Arial" panose="020B0604020202020204" pitchFamily="34" charset="0"/>
                  </a:rPr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5049887717103956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  <a:prstDash val="solid"/>
          </a:ln>
        </c:spPr>
        <c:txPr>
          <a:bodyPr rot="0" vert="horz"/>
          <a:lstStyle/>
          <a:p>
            <a:pPr>
              <a:defRPr sz="900">
                <a:solidFill>
                  <a:srgbClr val="32323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500136"/>
        <c:crosses val="autoZero"/>
        <c:crossBetween val="between"/>
      </c:valAx>
      <c:valAx>
        <c:axId val="8628437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8C8C8C"/>
            </a:solidFill>
            <a:prstDash val="solid"/>
          </a:ln>
        </c:spPr>
        <c:txPr>
          <a:bodyPr/>
          <a:lstStyle/>
          <a:p>
            <a:pPr>
              <a:defRPr sz="900">
                <a:solidFill>
                  <a:srgbClr val="32323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851272"/>
        <c:crosses val="max"/>
        <c:crossBetween val="between"/>
        <c:majorUnit val="2"/>
      </c:valAx>
      <c:catAx>
        <c:axId val="862851272"/>
        <c:scaling>
          <c:orientation val="minMax"/>
        </c:scaling>
        <c:delete val="1"/>
        <c:axPos val="b"/>
        <c:majorTickMark val="out"/>
        <c:minorTickMark val="none"/>
        <c:tickLblPos val="nextTo"/>
        <c:crossAx val="86284372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13028430287202702"/>
          <c:y val="2.1660649819494584E-2"/>
          <c:w val="0.79359000820481684"/>
          <c:h val="0.25522442366184372"/>
        </c:manualLayout>
      </c:layout>
      <c:overlay val="0"/>
      <c:txPr>
        <a:bodyPr/>
        <a:lstStyle/>
        <a:p>
          <a:pPr>
            <a:defRPr sz="900" b="0">
              <a:solidFill>
                <a:srgbClr val="323232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chemeClr val="tx1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214074803149606"/>
          <c:y val="0.21086705476869733"/>
          <c:w val="0.76528620431308025"/>
          <c:h val="0.6249901292255079"/>
        </c:manualLayout>
      </c:layout>
      <c:lineChart>
        <c:grouping val="standard"/>
        <c:varyColors val="0"/>
        <c:ser>
          <c:idx val="6"/>
          <c:order val="0"/>
          <c:tx>
            <c:strRef>
              <c:f>ChartData!$E$1</c:f>
              <c:strCache>
                <c:ptCount val="1"/>
                <c:pt idx="0">
                  <c:v> Baltic Capesize Index (BCI) 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ChartData!$E$2:$E$500</c:f>
              <c:numCache>
                <c:formatCode>_-* #,##0_-;\-* #,##0_-;_-* "-"??_-;_-@_-</c:formatCode>
                <c:ptCount val="499"/>
                <c:pt idx="0">
                  <c:v>1538</c:v>
                </c:pt>
                <c:pt idx="1">
                  <c:v>1658</c:v>
                </c:pt>
                <c:pt idx="2">
                  <c:v>1383</c:v>
                </c:pt>
                <c:pt idx="3">
                  <c:v>1610</c:v>
                </c:pt>
                <c:pt idx="4">
                  <c:v>1239</c:v>
                </c:pt>
                <c:pt idx="5">
                  <c:v>981</c:v>
                </c:pt>
                <c:pt idx="6">
                  <c:v>687</c:v>
                </c:pt>
                <c:pt idx="7">
                  <c:v>739</c:v>
                </c:pt>
                <c:pt idx="8">
                  <c:v>1165</c:v>
                </c:pt>
                <c:pt idx="9">
                  <c:v>1227</c:v>
                </c:pt>
                <c:pt idx="10">
                  <c:v>1789</c:v>
                </c:pt>
                <c:pt idx="11">
                  <c:v>2413</c:v>
                </c:pt>
                <c:pt idx="12">
                  <c:v>2482</c:v>
                </c:pt>
                <c:pt idx="13">
                  <c:v>2597</c:v>
                </c:pt>
                <c:pt idx="14">
                  <c:v>2173</c:v>
                </c:pt>
                <c:pt idx="15">
                  <c:v>2249</c:v>
                </c:pt>
                <c:pt idx="16">
                  <c:v>1830</c:v>
                </c:pt>
                <c:pt idx="17">
                  <c:v>1779</c:v>
                </c:pt>
                <c:pt idx="18">
                  <c:v>1480</c:v>
                </c:pt>
                <c:pt idx="19">
                  <c:v>1725</c:v>
                </c:pt>
                <c:pt idx="20">
                  <c:v>1668</c:v>
                </c:pt>
                <c:pt idx="21">
                  <c:v>1591</c:v>
                </c:pt>
                <c:pt idx="22">
                  <c:v>1374</c:v>
                </c:pt>
                <c:pt idx="23">
                  <c:v>1438</c:v>
                </c:pt>
                <c:pt idx="24">
                  <c:v>1213</c:v>
                </c:pt>
                <c:pt idx="25">
                  <c:v>987</c:v>
                </c:pt>
                <c:pt idx="26">
                  <c:v>1086</c:v>
                </c:pt>
                <c:pt idx="27">
                  <c:v>753</c:v>
                </c:pt>
                <c:pt idx="28">
                  <c:v>933</c:v>
                </c:pt>
                <c:pt idx="29">
                  <c:v>1154</c:v>
                </c:pt>
                <c:pt idx="30">
                  <c:v>1139</c:v>
                </c:pt>
                <c:pt idx="31">
                  <c:v>1637</c:v>
                </c:pt>
                <c:pt idx="32">
                  <c:v>2013</c:v>
                </c:pt>
                <c:pt idx="33">
                  <c:v>2574</c:v>
                </c:pt>
                <c:pt idx="34">
                  <c:v>2406</c:v>
                </c:pt>
                <c:pt idx="35">
                  <c:v>2264</c:v>
                </c:pt>
                <c:pt idx="36">
                  <c:v>2767</c:v>
                </c:pt>
                <c:pt idx="37">
                  <c:v>2685</c:v>
                </c:pt>
                <c:pt idx="38">
                  <c:v>3147</c:v>
                </c:pt>
                <c:pt idx="39">
                  <c:v>2738</c:v>
                </c:pt>
                <c:pt idx="40">
                  <c:v>2929</c:v>
                </c:pt>
                <c:pt idx="41">
                  <c:v>2871</c:v>
                </c:pt>
                <c:pt idx="42">
                  <c:v>3145</c:v>
                </c:pt>
                <c:pt idx="43">
                  <c:v>3220</c:v>
                </c:pt>
                <c:pt idx="44">
                  <c:v>3036</c:v>
                </c:pt>
                <c:pt idx="45">
                  <c:v>3360</c:v>
                </c:pt>
                <c:pt idx="46">
                  <c:v>3153</c:v>
                </c:pt>
                <c:pt idx="47">
                  <c:v>3453</c:v>
                </c:pt>
                <c:pt idx="48">
                  <c:v>4025</c:v>
                </c:pt>
                <c:pt idx="49">
                  <c:v>4193</c:v>
                </c:pt>
                <c:pt idx="50">
                  <c:v>3777</c:v>
                </c:pt>
                <c:pt idx="51">
                  <c:v>2830</c:v>
                </c:pt>
                <c:pt idx="52">
                  <c:v>2830</c:v>
                </c:pt>
                <c:pt idx="53">
                  <c:v>2791</c:v>
                </c:pt>
                <c:pt idx="54">
                  <c:v>2296</c:v>
                </c:pt>
                <c:pt idx="55">
                  <c:v>1493</c:v>
                </c:pt>
                <c:pt idx="56">
                  <c:v>1772</c:v>
                </c:pt>
                <c:pt idx="57">
                  <c:v>1470</c:v>
                </c:pt>
                <c:pt idx="58">
                  <c:v>1790</c:v>
                </c:pt>
                <c:pt idx="59">
                  <c:v>1608</c:v>
                </c:pt>
                <c:pt idx="60">
                  <c:v>1722</c:v>
                </c:pt>
                <c:pt idx="61">
                  <c:v>1592</c:v>
                </c:pt>
                <c:pt idx="62">
                  <c:v>1479</c:v>
                </c:pt>
                <c:pt idx="63">
                  <c:v>1203</c:v>
                </c:pt>
                <c:pt idx="64">
                  <c:v>1157</c:v>
                </c:pt>
                <c:pt idx="65">
                  <c:v>924</c:v>
                </c:pt>
                <c:pt idx="66">
                  <c:v>824</c:v>
                </c:pt>
                <c:pt idx="67">
                  <c:v>1038</c:v>
                </c:pt>
                <c:pt idx="68">
                  <c:v>1915</c:v>
                </c:pt>
                <c:pt idx="69">
                  <c:v>2251</c:v>
                </c:pt>
                <c:pt idx="70">
                  <c:v>2337</c:v>
                </c:pt>
                <c:pt idx="71">
                  <c:v>2630</c:v>
                </c:pt>
                <c:pt idx="72">
                  <c:v>2053</c:v>
                </c:pt>
                <c:pt idx="73">
                  <c:v>1395</c:v>
                </c:pt>
                <c:pt idx="74">
                  <c:v>1712</c:v>
                </c:pt>
                <c:pt idx="75">
                  <c:v>2091</c:v>
                </c:pt>
                <c:pt idx="76">
                  <c:v>2228</c:v>
                </c:pt>
                <c:pt idx="77">
                  <c:v>1986</c:v>
                </c:pt>
                <c:pt idx="78">
                  <c:v>2170</c:v>
                </c:pt>
                <c:pt idx="79">
                  <c:v>3086</c:v>
                </c:pt>
                <c:pt idx="80">
                  <c:v>3156</c:v>
                </c:pt>
                <c:pt idx="81">
                  <c:v>3205</c:v>
                </c:pt>
                <c:pt idx="82">
                  <c:v>3197</c:v>
                </c:pt>
                <c:pt idx="83">
                  <c:v>3632</c:v>
                </c:pt>
                <c:pt idx="84">
                  <c:v>3480</c:v>
                </c:pt>
                <c:pt idx="85">
                  <c:v>3454</c:v>
                </c:pt>
                <c:pt idx="86">
                  <c:v>3164</c:v>
                </c:pt>
                <c:pt idx="87">
                  <c:v>2732</c:v>
                </c:pt>
                <c:pt idx="88">
                  <c:v>2411</c:v>
                </c:pt>
                <c:pt idx="89">
                  <c:v>1900</c:v>
                </c:pt>
                <c:pt idx="90">
                  <c:v>1840</c:v>
                </c:pt>
                <c:pt idx="91">
                  <c:v>2000</c:v>
                </c:pt>
                <c:pt idx="92">
                  <c:v>2081</c:v>
                </c:pt>
                <c:pt idx="93">
                  <c:v>2169</c:v>
                </c:pt>
                <c:pt idx="94">
                  <c:v>2230</c:v>
                </c:pt>
                <c:pt idx="95">
                  <c:v>2526</c:v>
                </c:pt>
                <c:pt idx="96">
                  <c:v>2502</c:v>
                </c:pt>
                <c:pt idx="97">
                  <c:v>1461</c:v>
                </c:pt>
                <c:pt idx="98">
                  <c:v>1050</c:v>
                </c:pt>
                <c:pt idx="99">
                  <c:v>1056</c:v>
                </c:pt>
                <c:pt idx="100">
                  <c:v>1755</c:v>
                </c:pt>
                <c:pt idx="101">
                  <c:v>2197</c:v>
                </c:pt>
                <c:pt idx="102">
                  <c:v>2383</c:v>
                </c:pt>
                <c:pt idx="103">
                  <c:v>1913</c:v>
                </c:pt>
                <c:pt idx="104">
                  <c:v>1913</c:v>
                </c:pt>
                <c:pt idx="105">
                  <c:v>2003</c:v>
                </c:pt>
                <c:pt idx="106">
                  <c:v>1966</c:v>
                </c:pt>
                <c:pt idx="107">
                  <c:v>2037</c:v>
                </c:pt>
                <c:pt idx="108">
                  <c:v>1730</c:v>
                </c:pt>
                <c:pt idx="109">
                  <c:v>1014</c:v>
                </c:pt>
                <c:pt idx="110">
                  <c:v>792</c:v>
                </c:pt>
                <c:pt idx="111">
                  <c:v>727</c:v>
                </c:pt>
                <c:pt idx="112">
                  <c:v>545</c:v>
                </c:pt>
                <c:pt idx="113">
                  <c:v>383</c:v>
                </c:pt>
                <c:pt idx="114">
                  <c:v>235</c:v>
                </c:pt>
                <c:pt idx="115">
                  <c:v>520</c:v>
                </c:pt>
                <c:pt idx="116">
                  <c:v>251</c:v>
                </c:pt>
                <c:pt idx="117">
                  <c:v>150</c:v>
                </c:pt>
                <c:pt idx="118">
                  <c:v>276</c:v>
                </c:pt>
                <c:pt idx="119">
                  <c:v>418</c:v>
                </c:pt>
                <c:pt idx="120">
                  <c:v>490</c:v>
                </c:pt>
                <c:pt idx="121">
                  <c:v>783</c:v>
                </c:pt>
                <c:pt idx="122">
                  <c:v>1290</c:v>
                </c:pt>
                <c:pt idx="123">
                  <c:v>1371</c:v>
                </c:pt>
                <c:pt idx="124">
                  <c:v>1470</c:v>
                </c:pt>
                <c:pt idx="125">
                  <c:v>1545</c:v>
                </c:pt>
                <c:pt idx="126">
                  <c:v>1620</c:v>
                </c:pt>
                <c:pt idx="127">
                  <c:v>1862</c:v>
                </c:pt>
                <c:pt idx="128">
                  <c:v>1800</c:v>
                </c:pt>
                <c:pt idx="129">
                  <c:v>2278</c:v>
                </c:pt>
                <c:pt idx="130">
                  <c:v>1557</c:v>
                </c:pt>
                <c:pt idx="131">
                  <c:v>3346</c:v>
                </c:pt>
                <c:pt idx="132">
                  <c:v>3541</c:v>
                </c:pt>
                <c:pt idx="133">
                  <c:v>4379</c:v>
                </c:pt>
                <c:pt idx="134">
                  <c:v>3647</c:v>
                </c:pt>
                <c:pt idx="135">
                  <c:v>3492</c:v>
                </c:pt>
                <c:pt idx="136">
                  <c:v>3266</c:v>
                </c:pt>
                <c:pt idx="137">
                  <c:v>3826</c:v>
                </c:pt>
                <c:pt idx="138">
                  <c:v>3991</c:v>
                </c:pt>
                <c:pt idx="139">
                  <c:v>4467</c:v>
                </c:pt>
                <c:pt idx="140">
                  <c:v>4949</c:v>
                </c:pt>
                <c:pt idx="141">
                  <c:v>4547</c:v>
                </c:pt>
                <c:pt idx="142">
                  <c:v>3952</c:v>
                </c:pt>
                <c:pt idx="143">
                  <c:v>3338</c:v>
                </c:pt>
                <c:pt idx="144">
                  <c:v>3021</c:v>
                </c:pt>
                <c:pt idx="145">
                  <c:v>3290</c:v>
                </c:pt>
                <c:pt idx="146">
                  <c:v>3064</c:v>
                </c:pt>
                <c:pt idx="147">
                  <c:v>3052</c:v>
                </c:pt>
                <c:pt idx="148">
                  <c:v>2950</c:v>
                </c:pt>
                <c:pt idx="149">
                  <c:v>2444</c:v>
                </c:pt>
                <c:pt idx="150">
                  <c:v>2635</c:v>
                </c:pt>
                <c:pt idx="151">
                  <c:v>2493</c:v>
                </c:pt>
                <c:pt idx="152">
                  <c:v>3131</c:v>
                </c:pt>
                <c:pt idx="153">
                  <c:v>3273</c:v>
                </c:pt>
                <c:pt idx="154">
                  <c:v>2455</c:v>
                </c:pt>
                <c:pt idx="155">
                  <c:v>1646</c:v>
                </c:pt>
                <c:pt idx="156">
                  <c:v>1066</c:v>
                </c:pt>
                <c:pt idx="157">
                  <c:v>712</c:v>
                </c:pt>
                <c:pt idx="158">
                  <c:v>135</c:v>
                </c:pt>
                <c:pt idx="159">
                  <c:v>-20</c:v>
                </c:pt>
                <c:pt idx="160">
                  <c:v>-234</c:v>
                </c:pt>
                <c:pt idx="161">
                  <c:v>-294</c:v>
                </c:pt>
                <c:pt idx="162">
                  <c:v>-226</c:v>
                </c:pt>
                <c:pt idx="163">
                  <c:v>-328</c:v>
                </c:pt>
                <c:pt idx="164">
                  <c:v>-312</c:v>
                </c:pt>
                <c:pt idx="165">
                  <c:v>-311</c:v>
                </c:pt>
                <c:pt idx="166">
                  <c:v>-121</c:v>
                </c:pt>
                <c:pt idx="167">
                  <c:v>-97</c:v>
                </c:pt>
                <c:pt idx="168">
                  <c:v>319</c:v>
                </c:pt>
                <c:pt idx="169">
                  <c:v>541</c:v>
                </c:pt>
                <c:pt idx="170">
                  <c:v>993</c:v>
                </c:pt>
                <c:pt idx="171">
                  <c:v>964</c:v>
                </c:pt>
                <c:pt idx="172">
                  <c:v>820</c:v>
                </c:pt>
                <c:pt idx="173">
                  <c:v>292</c:v>
                </c:pt>
                <c:pt idx="174">
                  <c:v>26</c:v>
                </c:pt>
                <c:pt idx="175">
                  <c:v>162</c:v>
                </c:pt>
                <c:pt idx="176">
                  <c:v>46</c:v>
                </c:pt>
                <c:pt idx="177">
                  <c:v>736</c:v>
                </c:pt>
                <c:pt idx="178">
                  <c:v>1523</c:v>
                </c:pt>
                <c:pt idx="179">
                  <c:v>3819</c:v>
                </c:pt>
                <c:pt idx="180">
                  <c:v>4219</c:v>
                </c:pt>
                <c:pt idx="181">
                  <c:v>4440</c:v>
                </c:pt>
                <c:pt idx="182">
                  <c:v>3333</c:v>
                </c:pt>
                <c:pt idx="183">
                  <c:v>3025</c:v>
                </c:pt>
                <c:pt idx="184">
                  <c:v>2084</c:v>
                </c:pt>
                <c:pt idx="185">
                  <c:v>2206</c:v>
                </c:pt>
                <c:pt idx="186">
                  <c:v>2357</c:v>
                </c:pt>
                <c:pt idx="187">
                  <c:v>2402</c:v>
                </c:pt>
                <c:pt idx="188">
                  <c:v>2160</c:v>
                </c:pt>
                <c:pt idx="189">
                  <c:v>2176</c:v>
                </c:pt>
                <c:pt idx="190">
                  <c:v>1960</c:v>
                </c:pt>
                <c:pt idx="191">
                  <c:v>1839</c:v>
                </c:pt>
                <c:pt idx="192">
                  <c:v>1900</c:v>
                </c:pt>
                <c:pt idx="193">
                  <c:v>2915</c:v>
                </c:pt>
                <c:pt idx="194">
                  <c:v>3987</c:v>
                </c:pt>
                <c:pt idx="195">
                  <c:v>3555</c:v>
                </c:pt>
                <c:pt idx="196">
                  <c:v>2406</c:v>
                </c:pt>
                <c:pt idx="197">
                  <c:v>2261</c:v>
                </c:pt>
                <c:pt idx="198">
                  <c:v>1895</c:v>
                </c:pt>
                <c:pt idx="199">
                  <c:v>1739</c:v>
                </c:pt>
                <c:pt idx="200">
                  <c:v>1507</c:v>
                </c:pt>
                <c:pt idx="201">
                  <c:v>1435</c:v>
                </c:pt>
                <c:pt idx="202">
                  <c:v>1533</c:v>
                </c:pt>
                <c:pt idx="203">
                  <c:v>1520</c:v>
                </c:pt>
                <c:pt idx="204">
                  <c:v>1434</c:v>
                </c:pt>
                <c:pt idx="205">
                  <c:v>1802</c:v>
                </c:pt>
                <c:pt idx="206">
                  <c:v>2006</c:v>
                </c:pt>
                <c:pt idx="207">
                  <c:v>2008</c:v>
                </c:pt>
                <c:pt idx="208">
                  <c:v>2548</c:v>
                </c:pt>
                <c:pt idx="209">
                  <c:v>2893</c:v>
                </c:pt>
                <c:pt idx="210">
                  <c:v>2970</c:v>
                </c:pt>
                <c:pt idx="211">
                  <c:v>1890</c:v>
                </c:pt>
                <c:pt idx="212">
                  <c:v>1527</c:v>
                </c:pt>
                <c:pt idx="213">
                  <c:v>1242</c:v>
                </c:pt>
                <c:pt idx="214">
                  <c:v>1715</c:v>
                </c:pt>
                <c:pt idx="215">
                  <c:v>1439</c:v>
                </c:pt>
                <c:pt idx="216">
                  <c:v>1784</c:v>
                </c:pt>
                <c:pt idx="217">
                  <c:v>2019</c:v>
                </c:pt>
                <c:pt idx="218">
                  <c:v>2344</c:v>
                </c:pt>
                <c:pt idx="219">
                  <c:v>2293</c:v>
                </c:pt>
                <c:pt idx="220">
                  <c:v>2394</c:v>
                </c:pt>
                <c:pt idx="221">
                  <c:v>2883</c:v>
                </c:pt>
                <c:pt idx="222">
                  <c:v>3439</c:v>
                </c:pt>
                <c:pt idx="223">
                  <c:v>4192</c:v>
                </c:pt>
                <c:pt idx="224">
                  <c:v>4896</c:v>
                </c:pt>
                <c:pt idx="225">
                  <c:v>5006</c:v>
                </c:pt>
                <c:pt idx="226">
                  <c:v>4165</c:v>
                </c:pt>
                <c:pt idx="227">
                  <c:v>3930</c:v>
                </c:pt>
                <c:pt idx="228">
                  <c:v>3089</c:v>
                </c:pt>
                <c:pt idx="229">
                  <c:v>2524</c:v>
                </c:pt>
                <c:pt idx="230">
                  <c:v>3346</c:v>
                </c:pt>
                <c:pt idx="231">
                  <c:v>4212</c:v>
                </c:pt>
                <c:pt idx="232">
                  <c:v>3987</c:v>
                </c:pt>
                <c:pt idx="233">
                  <c:v>3510</c:v>
                </c:pt>
                <c:pt idx="234">
                  <c:v>3735</c:v>
                </c:pt>
                <c:pt idx="235">
                  <c:v>3514</c:v>
                </c:pt>
                <c:pt idx="236">
                  <c:v>3915</c:v>
                </c:pt>
                <c:pt idx="237">
                  <c:v>4306</c:v>
                </c:pt>
                <c:pt idx="238">
                  <c:v>4414</c:v>
                </c:pt>
                <c:pt idx="239">
                  <c:v>4766</c:v>
                </c:pt>
                <c:pt idx="240">
                  <c:v>5997</c:v>
                </c:pt>
                <c:pt idx="241">
                  <c:v>6162</c:v>
                </c:pt>
                <c:pt idx="242">
                  <c:v>5716</c:v>
                </c:pt>
                <c:pt idx="243">
                  <c:v>5567</c:v>
                </c:pt>
                <c:pt idx="244">
                  <c:v>6487</c:v>
                </c:pt>
                <c:pt idx="245">
                  <c:v>7393</c:v>
                </c:pt>
                <c:pt idx="246">
                  <c:v>9289</c:v>
                </c:pt>
                <c:pt idx="247">
                  <c:v>10112</c:v>
                </c:pt>
                <c:pt idx="248">
                  <c:v>7767</c:v>
                </c:pt>
                <c:pt idx="249">
                  <c:v>6205</c:v>
                </c:pt>
                <c:pt idx="250">
                  <c:v>4349</c:v>
                </c:pt>
                <c:pt idx="251">
                  <c:v>3280</c:v>
                </c:pt>
                <c:pt idx="252">
                  <c:v>3836</c:v>
                </c:pt>
                <c:pt idx="253">
                  <c:v>3610</c:v>
                </c:pt>
                <c:pt idx="254">
                  <c:v>3906</c:v>
                </c:pt>
                <c:pt idx="255">
                  <c:v>4594</c:v>
                </c:pt>
                <c:pt idx="256">
                  <c:v>4827</c:v>
                </c:pt>
                <c:pt idx="257">
                  <c:v>2727</c:v>
                </c:pt>
                <c:pt idx="258">
                  <c:v>2432</c:v>
                </c:pt>
                <c:pt idx="259">
                  <c:v>1496</c:v>
                </c:pt>
                <c:pt idx="260">
                  <c:v>891</c:v>
                </c:pt>
                <c:pt idx="261">
                  <c:v>818</c:v>
                </c:pt>
                <c:pt idx="262">
                  <c:v>1242</c:v>
                </c:pt>
                <c:pt idx="263">
                  <c:v>1713</c:v>
                </c:pt>
                <c:pt idx="264">
                  <c:v>1849</c:v>
                </c:pt>
                <c:pt idx="265">
                  <c:v>2000</c:v>
                </c:pt>
                <c:pt idx="266">
                  <c:v>1749</c:v>
                </c:pt>
                <c:pt idx="267">
                  <c:v>2100</c:v>
                </c:pt>
                <c:pt idx="268">
                  <c:v>2100</c:v>
                </c:pt>
                <c:pt idx="269">
                  <c:v>1887</c:v>
                </c:pt>
                <c:pt idx="270">
                  <c:v>1864</c:v>
                </c:pt>
                <c:pt idx="271">
                  <c:v>1395</c:v>
                </c:pt>
                <c:pt idx="272">
                  <c:v>1363</c:v>
                </c:pt>
                <c:pt idx="273">
                  <c:v>2003</c:v>
                </c:pt>
                <c:pt idx="274">
                  <c:v>2147</c:v>
                </c:pt>
                <c:pt idx="275">
                  <c:v>3756</c:v>
                </c:pt>
                <c:pt idx="276">
                  <c:v>4164</c:v>
                </c:pt>
                <c:pt idx="277">
                  <c:v>3987</c:v>
                </c:pt>
                <c:pt idx="278">
                  <c:v>4995.5</c:v>
                </c:pt>
                <c:pt idx="279">
                  <c:v>2371</c:v>
                </c:pt>
                <c:pt idx="280">
                  <c:v>2246</c:v>
                </c:pt>
                <c:pt idx="281">
                  <c:v>3031</c:v>
                </c:pt>
                <c:pt idx="282">
                  <c:v>2332</c:v>
                </c:pt>
                <c:pt idx="283">
                  <c:v>2200</c:v>
                </c:pt>
                <c:pt idx="284">
                  <c:v>2249</c:v>
                </c:pt>
                <c:pt idx="285">
                  <c:v>2653</c:v>
                </c:pt>
                <c:pt idx="286">
                  <c:v>2455</c:v>
                </c:pt>
                <c:pt idx="287">
                  <c:v>1411</c:v>
                </c:pt>
                <c:pt idx="288">
                  <c:v>1510</c:v>
                </c:pt>
                <c:pt idx="289">
                  <c:v>1083</c:v>
                </c:pt>
                <c:pt idx="290">
                  <c:v>797</c:v>
                </c:pt>
                <c:pt idx="291">
                  <c:v>302</c:v>
                </c:pt>
                <c:pt idx="292">
                  <c:v>844</c:v>
                </c:pt>
                <c:pt idx="293">
                  <c:v>756</c:v>
                </c:pt>
                <c:pt idx="294">
                  <c:v>2023</c:v>
                </c:pt>
                <c:pt idx="295">
                  <c:v>2195</c:v>
                </c:pt>
                <c:pt idx="296">
                  <c:v>2553</c:v>
                </c:pt>
                <c:pt idx="297">
                  <c:v>2246</c:v>
                </c:pt>
                <c:pt idx="298">
                  <c:v>2186</c:v>
                </c:pt>
                <c:pt idx="299">
                  <c:v>2036</c:v>
                </c:pt>
                <c:pt idx="300">
                  <c:v>1388</c:v>
                </c:pt>
                <c:pt idx="301">
                  <c:v>1493</c:v>
                </c:pt>
                <c:pt idx="302">
                  <c:v>1446</c:v>
                </c:pt>
                <c:pt idx="303">
                  <c:v>1092</c:v>
                </c:pt>
                <c:pt idx="304">
                  <c:v>1643</c:v>
                </c:pt>
                <c:pt idx="305">
                  <c:v>1519</c:v>
                </c:pt>
                <c:pt idx="306">
                  <c:v>1619</c:v>
                </c:pt>
                <c:pt idx="307">
                  <c:v>2186</c:v>
                </c:pt>
                <c:pt idx="308">
                  <c:v>2261</c:v>
                </c:pt>
                <c:pt idx="309">
                  <c:v>1139</c:v>
                </c:pt>
                <c:pt idx="310">
                  <c:v>946</c:v>
                </c:pt>
                <c:pt idx="311">
                  <c:v>549</c:v>
                </c:pt>
                <c:pt idx="312">
                  <c:v>680</c:v>
                </c:pt>
                <c:pt idx="313">
                  <c:v>474</c:v>
                </c:pt>
                <c:pt idx="314">
                  <c:v>382</c:v>
                </c:pt>
                <c:pt idx="315">
                  <c:v>284</c:v>
                </c:pt>
                <c:pt idx="316">
                  <c:v>935</c:v>
                </c:pt>
                <c:pt idx="317">
                  <c:v>1471</c:v>
                </c:pt>
                <c:pt idx="318">
                  <c:v>1821</c:v>
                </c:pt>
                <c:pt idx="319">
                  <c:v>1945</c:v>
                </c:pt>
                <c:pt idx="320">
                  <c:v>1646</c:v>
                </c:pt>
                <c:pt idx="321">
                  <c:v>1867</c:v>
                </c:pt>
                <c:pt idx="322">
                  <c:v>1822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F-4497-94C1-6D7E8AB88AE2}"/>
            </c:ext>
          </c:extLst>
        </c:ser>
        <c:ser>
          <c:idx val="0"/>
          <c:order val="1"/>
          <c:tx>
            <c:strRef>
              <c:f>ChartData!$G$1</c:f>
              <c:strCache>
                <c:ptCount val="1"/>
                <c:pt idx="0">
                  <c:v> Baltic Supramax Index (BSI) 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ChartData!$G$2:$G$500</c:f>
              <c:numCache>
                <c:formatCode>_-* #,##0_-;\-* #,##0_-;_-* "-"??_-;_-@_-</c:formatCode>
                <c:ptCount val="499"/>
                <c:pt idx="0">
                  <c:v>843</c:v>
                </c:pt>
                <c:pt idx="1">
                  <c:v>783</c:v>
                </c:pt>
                <c:pt idx="2">
                  <c:v>739</c:v>
                </c:pt>
                <c:pt idx="3">
                  <c:v>718</c:v>
                </c:pt>
                <c:pt idx="4">
                  <c:v>692</c:v>
                </c:pt>
                <c:pt idx="5">
                  <c:v>667</c:v>
                </c:pt>
                <c:pt idx="6">
                  <c:v>672</c:v>
                </c:pt>
                <c:pt idx="7">
                  <c:v>729</c:v>
                </c:pt>
                <c:pt idx="8">
                  <c:v>809</c:v>
                </c:pt>
                <c:pt idx="9">
                  <c:v>846</c:v>
                </c:pt>
                <c:pt idx="10">
                  <c:v>874</c:v>
                </c:pt>
                <c:pt idx="11">
                  <c:v>879</c:v>
                </c:pt>
                <c:pt idx="12">
                  <c:v>896</c:v>
                </c:pt>
                <c:pt idx="13">
                  <c:v>881</c:v>
                </c:pt>
                <c:pt idx="14">
                  <c:v>886</c:v>
                </c:pt>
                <c:pt idx="15">
                  <c:v>898</c:v>
                </c:pt>
                <c:pt idx="16">
                  <c:v>895</c:v>
                </c:pt>
                <c:pt idx="17">
                  <c:v>861</c:v>
                </c:pt>
                <c:pt idx="18">
                  <c:v>811</c:v>
                </c:pt>
                <c:pt idx="19">
                  <c:v>784</c:v>
                </c:pt>
                <c:pt idx="20">
                  <c:v>759</c:v>
                </c:pt>
                <c:pt idx="21">
                  <c:v>721</c:v>
                </c:pt>
                <c:pt idx="22">
                  <c:v>674</c:v>
                </c:pt>
                <c:pt idx="23">
                  <c:v>654</c:v>
                </c:pt>
                <c:pt idx="24">
                  <c:v>701</c:v>
                </c:pt>
                <c:pt idx="25">
                  <c:v>744</c:v>
                </c:pt>
                <c:pt idx="26">
                  <c:v>754</c:v>
                </c:pt>
                <c:pt idx="27">
                  <c:v>732</c:v>
                </c:pt>
                <c:pt idx="28">
                  <c:v>769</c:v>
                </c:pt>
                <c:pt idx="29">
                  <c:v>812</c:v>
                </c:pt>
                <c:pt idx="30">
                  <c:v>789</c:v>
                </c:pt>
                <c:pt idx="31">
                  <c:v>764</c:v>
                </c:pt>
                <c:pt idx="32">
                  <c:v>759</c:v>
                </c:pt>
                <c:pt idx="33">
                  <c:v>806</c:v>
                </c:pt>
                <c:pt idx="34">
                  <c:v>845</c:v>
                </c:pt>
                <c:pt idx="35">
                  <c:v>856</c:v>
                </c:pt>
                <c:pt idx="36">
                  <c:v>888</c:v>
                </c:pt>
                <c:pt idx="37">
                  <c:v>977</c:v>
                </c:pt>
                <c:pt idx="38">
                  <c:v>1061</c:v>
                </c:pt>
                <c:pt idx="39">
                  <c:v>1021</c:v>
                </c:pt>
                <c:pt idx="40">
                  <c:v>971</c:v>
                </c:pt>
                <c:pt idx="41">
                  <c:v>1069</c:v>
                </c:pt>
                <c:pt idx="42">
                  <c:v>1126</c:v>
                </c:pt>
                <c:pt idx="43">
                  <c:v>1100</c:v>
                </c:pt>
                <c:pt idx="44">
                  <c:v>1014</c:v>
                </c:pt>
                <c:pt idx="45">
                  <c:v>912</c:v>
                </c:pt>
                <c:pt idx="46">
                  <c:v>845</c:v>
                </c:pt>
                <c:pt idx="47">
                  <c:v>914</c:v>
                </c:pt>
                <c:pt idx="48">
                  <c:v>944</c:v>
                </c:pt>
                <c:pt idx="49">
                  <c:v>943</c:v>
                </c:pt>
                <c:pt idx="50">
                  <c:v>942</c:v>
                </c:pt>
                <c:pt idx="51">
                  <c:v>914</c:v>
                </c:pt>
                <c:pt idx="52">
                  <c:v>901</c:v>
                </c:pt>
                <c:pt idx="53">
                  <c:v>884</c:v>
                </c:pt>
                <c:pt idx="54">
                  <c:v>907</c:v>
                </c:pt>
                <c:pt idx="55">
                  <c:v>911</c:v>
                </c:pt>
                <c:pt idx="56">
                  <c:v>900</c:v>
                </c:pt>
                <c:pt idx="57">
                  <c:v>872</c:v>
                </c:pt>
                <c:pt idx="58">
                  <c:v>825</c:v>
                </c:pt>
                <c:pt idx="59">
                  <c:v>837</c:v>
                </c:pt>
                <c:pt idx="60">
                  <c:v>892</c:v>
                </c:pt>
                <c:pt idx="61">
                  <c:v>1004</c:v>
                </c:pt>
                <c:pt idx="62">
                  <c:v>1032</c:v>
                </c:pt>
                <c:pt idx="63">
                  <c:v>1091</c:v>
                </c:pt>
                <c:pt idx="64">
                  <c:v>1121</c:v>
                </c:pt>
                <c:pt idx="65">
                  <c:v>1067</c:v>
                </c:pt>
                <c:pt idx="66">
                  <c:v>1032</c:v>
                </c:pt>
                <c:pt idx="67">
                  <c:v>1013</c:v>
                </c:pt>
                <c:pt idx="68">
                  <c:v>1025</c:v>
                </c:pt>
                <c:pt idx="69">
                  <c:v>1042</c:v>
                </c:pt>
                <c:pt idx="70">
                  <c:v>1050</c:v>
                </c:pt>
                <c:pt idx="71">
                  <c:v>1053</c:v>
                </c:pt>
                <c:pt idx="72">
                  <c:v>1069</c:v>
                </c:pt>
                <c:pt idx="73">
                  <c:v>1071</c:v>
                </c:pt>
                <c:pt idx="74">
                  <c:v>1061</c:v>
                </c:pt>
                <c:pt idx="75">
                  <c:v>1075</c:v>
                </c:pt>
                <c:pt idx="76">
                  <c:v>1091</c:v>
                </c:pt>
                <c:pt idx="77">
                  <c:v>1092</c:v>
                </c:pt>
                <c:pt idx="78">
                  <c:v>1042</c:v>
                </c:pt>
                <c:pt idx="79">
                  <c:v>999</c:v>
                </c:pt>
                <c:pt idx="80">
                  <c:v>995</c:v>
                </c:pt>
                <c:pt idx="81">
                  <c:v>1023</c:v>
                </c:pt>
                <c:pt idx="82">
                  <c:v>1035</c:v>
                </c:pt>
                <c:pt idx="83">
                  <c:v>1030</c:v>
                </c:pt>
                <c:pt idx="84">
                  <c:v>1039</c:v>
                </c:pt>
                <c:pt idx="85">
                  <c:v>1056</c:v>
                </c:pt>
                <c:pt idx="86">
                  <c:v>1095</c:v>
                </c:pt>
                <c:pt idx="87">
                  <c:v>1132</c:v>
                </c:pt>
                <c:pt idx="88">
                  <c:v>1134</c:v>
                </c:pt>
                <c:pt idx="89">
                  <c:v>1134</c:v>
                </c:pt>
                <c:pt idx="90">
                  <c:v>1175</c:v>
                </c:pt>
                <c:pt idx="91">
                  <c:v>1194</c:v>
                </c:pt>
                <c:pt idx="92">
                  <c:v>1197</c:v>
                </c:pt>
                <c:pt idx="93">
                  <c:v>1204</c:v>
                </c:pt>
                <c:pt idx="94">
                  <c:v>1170</c:v>
                </c:pt>
                <c:pt idx="95">
                  <c:v>1117</c:v>
                </c:pt>
                <c:pt idx="96">
                  <c:v>1051</c:v>
                </c:pt>
                <c:pt idx="97">
                  <c:v>1003</c:v>
                </c:pt>
                <c:pt idx="98">
                  <c:v>969</c:v>
                </c:pt>
                <c:pt idx="99">
                  <c:v>952</c:v>
                </c:pt>
                <c:pt idx="100">
                  <c:v>944</c:v>
                </c:pt>
                <c:pt idx="101">
                  <c:v>953</c:v>
                </c:pt>
                <c:pt idx="102">
                  <c:v>974</c:v>
                </c:pt>
                <c:pt idx="103">
                  <c:v>977</c:v>
                </c:pt>
                <c:pt idx="104">
                  <c:v>977</c:v>
                </c:pt>
                <c:pt idx="105">
                  <c:v>946</c:v>
                </c:pt>
                <c:pt idx="106">
                  <c:v>842</c:v>
                </c:pt>
                <c:pt idx="107">
                  <c:v>701</c:v>
                </c:pt>
                <c:pt idx="108">
                  <c:v>576</c:v>
                </c:pt>
                <c:pt idx="109">
                  <c:v>450</c:v>
                </c:pt>
                <c:pt idx="110">
                  <c:v>415</c:v>
                </c:pt>
                <c:pt idx="111">
                  <c:v>560</c:v>
                </c:pt>
                <c:pt idx="112">
                  <c:v>707</c:v>
                </c:pt>
                <c:pt idx="113">
                  <c:v>759</c:v>
                </c:pt>
                <c:pt idx="114">
                  <c:v>790</c:v>
                </c:pt>
                <c:pt idx="115">
                  <c:v>786</c:v>
                </c:pt>
                <c:pt idx="116">
                  <c:v>826</c:v>
                </c:pt>
                <c:pt idx="117">
                  <c:v>813</c:v>
                </c:pt>
                <c:pt idx="118">
                  <c:v>742</c:v>
                </c:pt>
                <c:pt idx="119">
                  <c:v>711</c:v>
                </c:pt>
                <c:pt idx="120">
                  <c:v>732</c:v>
                </c:pt>
                <c:pt idx="121">
                  <c:v>780</c:v>
                </c:pt>
                <c:pt idx="122">
                  <c:v>752</c:v>
                </c:pt>
                <c:pt idx="123">
                  <c:v>779</c:v>
                </c:pt>
                <c:pt idx="124">
                  <c:v>778</c:v>
                </c:pt>
                <c:pt idx="125">
                  <c:v>778</c:v>
                </c:pt>
                <c:pt idx="126">
                  <c:v>752</c:v>
                </c:pt>
                <c:pt idx="127">
                  <c:v>719</c:v>
                </c:pt>
                <c:pt idx="128">
                  <c:v>716</c:v>
                </c:pt>
                <c:pt idx="129">
                  <c:v>751</c:v>
                </c:pt>
                <c:pt idx="130">
                  <c:v>792</c:v>
                </c:pt>
                <c:pt idx="131">
                  <c:v>820</c:v>
                </c:pt>
                <c:pt idx="132">
                  <c:v>879</c:v>
                </c:pt>
                <c:pt idx="133">
                  <c:v>982</c:v>
                </c:pt>
                <c:pt idx="134">
                  <c:v>1005</c:v>
                </c:pt>
                <c:pt idx="135">
                  <c:v>968</c:v>
                </c:pt>
                <c:pt idx="136">
                  <c:v>975</c:v>
                </c:pt>
                <c:pt idx="137">
                  <c:v>1118</c:v>
                </c:pt>
                <c:pt idx="138">
                  <c:v>1249</c:v>
                </c:pt>
                <c:pt idx="139">
                  <c:v>1336</c:v>
                </c:pt>
                <c:pt idx="140">
                  <c:v>1338</c:v>
                </c:pt>
                <c:pt idx="141">
                  <c:v>1299</c:v>
                </c:pt>
                <c:pt idx="142">
                  <c:v>1300</c:v>
                </c:pt>
                <c:pt idx="143">
                  <c:v>1260</c:v>
                </c:pt>
                <c:pt idx="144">
                  <c:v>1199</c:v>
                </c:pt>
                <c:pt idx="145">
                  <c:v>1218</c:v>
                </c:pt>
                <c:pt idx="146">
                  <c:v>1222</c:v>
                </c:pt>
                <c:pt idx="147">
                  <c:v>1179</c:v>
                </c:pt>
                <c:pt idx="148">
                  <c:v>1045</c:v>
                </c:pt>
                <c:pt idx="149">
                  <c:v>824</c:v>
                </c:pt>
                <c:pt idx="150">
                  <c:v>735</c:v>
                </c:pt>
                <c:pt idx="151">
                  <c:v>747</c:v>
                </c:pt>
                <c:pt idx="152">
                  <c:v>816</c:v>
                </c:pt>
                <c:pt idx="153">
                  <c:v>835</c:v>
                </c:pt>
                <c:pt idx="154">
                  <c:v>823</c:v>
                </c:pt>
                <c:pt idx="155">
                  <c:v>685</c:v>
                </c:pt>
                <c:pt idx="156">
                  <c:v>570</c:v>
                </c:pt>
                <c:pt idx="157">
                  <c:v>560</c:v>
                </c:pt>
                <c:pt idx="158">
                  <c:v>542</c:v>
                </c:pt>
                <c:pt idx="159">
                  <c:v>524</c:v>
                </c:pt>
                <c:pt idx="160">
                  <c:v>491</c:v>
                </c:pt>
                <c:pt idx="161">
                  <c:v>470</c:v>
                </c:pt>
                <c:pt idx="162">
                  <c:v>524</c:v>
                </c:pt>
                <c:pt idx="163">
                  <c:v>606</c:v>
                </c:pt>
                <c:pt idx="164">
                  <c:v>688</c:v>
                </c:pt>
                <c:pt idx="165">
                  <c:v>750</c:v>
                </c:pt>
                <c:pt idx="166">
                  <c:v>741</c:v>
                </c:pt>
                <c:pt idx="167">
                  <c:v>641</c:v>
                </c:pt>
                <c:pt idx="168">
                  <c:v>495</c:v>
                </c:pt>
                <c:pt idx="169">
                  <c:v>441</c:v>
                </c:pt>
                <c:pt idx="170">
                  <c:v>404</c:v>
                </c:pt>
                <c:pt idx="171">
                  <c:v>388</c:v>
                </c:pt>
                <c:pt idx="172">
                  <c:v>413</c:v>
                </c:pt>
                <c:pt idx="173">
                  <c:v>431</c:v>
                </c:pt>
                <c:pt idx="174">
                  <c:v>450</c:v>
                </c:pt>
                <c:pt idx="175">
                  <c:v>486</c:v>
                </c:pt>
                <c:pt idx="176">
                  <c:v>500</c:v>
                </c:pt>
                <c:pt idx="177">
                  <c:v>507</c:v>
                </c:pt>
                <c:pt idx="178">
                  <c:v>597</c:v>
                </c:pt>
                <c:pt idx="179">
                  <c:v>657</c:v>
                </c:pt>
                <c:pt idx="180">
                  <c:v>678</c:v>
                </c:pt>
                <c:pt idx="181">
                  <c:v>701</c:v>
                </c:pt>
                <c:pt idx="182">
                  <c:v>835</c:v>
                </c:pt>
                <c:pt idx="183">
                  <c:v>910</c:v>
                </c:pt>
                <c:pt idx="184">
                  <c:v>915</c:v>
                </c:pt>
                <c:pt idx="185">
                  <c:v>870</c:v>
                </c:pt>
                <c:pt idx="186">
                  <c:v>867</c:v>
                </c:pt>
                <c:pt idx="187">
                  <c:v>927</c:v>
                </c:pt>
                <c:pt idx="188">
                  <c:v>962</c:v>
                </c:pt>
                <c:pt idx="189">
                  <c:v>958</c:v>
                </c:pt>
                <c:pt idx="190">
                  <c:v>953</c:v>
                </c:pt>
                <c:pt idx="191">
                  <c:v>917</c:v>
                </c:pt>
                <c:pt idx="192">
                  <c:v>941</c:v>
                </c:pt>
                <c:pt idx="193">
                  <c:v>992</c:v>
                </c:pt>
                <c:pt idx="194">
                  <c:v>991</c:v>
                </c:pt>
                <c:pt idx="195">
                  <c:v>982</c:v>
                </c:pt>
                <c:pt idx="196">
                  <c:v>976</c:v>
                </c:pt>
                <c:pt idx="197">
                  <c:v>972</c:v>
                </c:pt>
                <c:pt idx="198">
                  <c:v>943</c:v>
                </c:pt>
                <c:pt idx="199">
                  <c:v>901</c:v>
                </c:pt>
                <c:pt idx="200">
                  <c:v>884</c:v>
                </c:pt>
                <c:pt idx="201">
                  <c:v>930</c:v>
                </c:pt>
                <c:pt idx="202">
                  <c:v>1018</c:v>
                </c:pt>
                <c:pt idx="203">
                  <c:v>1011</c:v>
                </c:pt>
                <c:pt idx="204">
                  <c:v>1031</c:v>
                </c:pt>
                <c:pt idx="205">
                  <c:v>1057</c:v>
                </c:pt>
                <c:pt idx="206">
                  <c:v>1039</c:v>
                </c:pt>
                <c:pt idx="207">
                  <c:v>1028</c:v>
                </c:pt>
                <c:pt idx="208">
                  <c:v>1029</c:v>
                </c:pt>
                <c:pt idx="209">
                  <c:v>1086</c:v>
                </c:pt>
                <c:pt idx="210">
                  <c:v>1142</c:v>
                </c:pt>
                <c:pt idx="211">
                  <c:v>1165</c:v>
                </c:pt>
                <c:pt idx="212">
                  <c:v>1144</c:v>
                </c:pt>
                <c:pt idx="213">
                  <c:v>1217</c:v>
                </c:pt>
                <c:pt idx="214">
                  <c:v>1513</c:v>
                </c:pt>
                <c:pt idx="215">
                  <c:v>1878</c:v>
                </c:pt>
                <c:pt idx="216">
                  <c:v>1917</c:v>
                </c:pt>
                <c:pt idx="217">
                  <c:v>2077</c:v>
                </c:pt>
                <c:pt idx="218">
                  <c:v>2122</c:v>
                </c:pt>
                <c:pt idx="219">
                  <c:v>1983</c:v>
                </c:pt>
                <c:pt idx="220">
                  <c:v>1840</c:v>
                </c:pt>
                <c:pt idx="221">
                  <c:v>1780</c:v>
                </c:pt>
                <c:pt idx="222">
                  <c:v>1849</c:v>
                </c:pt>
                <c:pt idx="223">
                  <c:v>2085</c:v>
                </c:pt>
                <c:pt idx="224">
                  <c:v>2144</c:v>
                </c:pt>
                <c:pt idx="225">
                  <c:v>2196</c:v>
                </c:pt>
                <c:pt idx="226">
                  <c:v>2297</c:v>
                </c:pt>
                <c:pt idx="227">
                  <c:v>2408</c:v>
                </c:pt>
                <c:pt idx="228">
                  <c:v>2504</c:v>
                </c:pt>
                <c:pt idx="229">
                  <c:v>2449</c:v>
                </c:pt>
                <c:pt idx="230">
                  <c:v>2592</c:v>
                </c:pt>
                <c:pt idx="231">
                  <c:v>2754</c:v>
                </c:pt>
                <c:pt idx="232">
                  <c:v>2877</c:v>
                </c:pt>
                <c:pt idx="233">
                  <c:v>2935</c:v>
                </c:pt>
                <c:pt idx="234">
                  <c:v>2891</c:v>
                </c:pt>
                <c:pt idx="235">
                  <c:v>2774</c:v>
                </c:pt>
                <c:pt idx="236">
                  <c:v>2871</c:v>
                </c:pt>
                <c:pt idx="237">
                  <c:v>2945</c:v>
                </c:pt>
                <c:pt idx="238">
                  <c:v>2996</c:v>
                </c:pt>
                <c:pt idx="239">
                  <c:v>3098</c:v>
                </c:pt>
                <c:pt idx="240">
                  <c:v>3276</c:v>
                </c:pt>
                <c:pt idx="241">
                  <c:v>3470</c:v>
                </c:pt>
                <c:pt idx="242">
                  <c:v>3393</c:v>
                </c:pt>
                <c:pt idx="243">
                  <c:v>3170</c:v>
                </c:pt>
                <c:pt idx="244">
                  <c:v>3319</c:v>
                </c:pt>
                <c:pt idx="245">
                  <c:v>3359</c:v>
                </c:pt>
                <c:pt idx="246">
                  <c:v>3381</c:v>
                </c:pt>
                <c:pt idx="247">
                  <c:v>3417</c:v>
                </c:pt>
                <c:pt idx="248">
                  <c:v>3576</c:v>
                </c:pt>
                <c:pt idx="249">
                  <c:v>3584</c:v>
                </c:pt>
                <c:pt idx="250">
                  <c:v>3104</c:v>
                </c:pt>
                <c:pt idx="251">
                  <c:v>2416</c:v>
                </c:pt>
                <c:pt idx="252">
                  <c:v>2253</c:v>
                </c:pt>
                <c:pt idx="253">
                  <c:v>2237</c:v>
                </c:pt>
                <c:pt idx="254">
                  <c:v>2316</c:v>
                </c:pt>
                <c:pt idx="255">
                  <c:v>2431</c:v>
                </c:pt>
                <c:pt idx="256">
                  <c:v>2551</c:v>
                </c:pt>
                <c:pt idx="257">
                  <c:v>2469</c:v>
                </c:pt>
                <c:pt idx="258">
                  <c:v>2074</c:v>
                </c:pt>
                <c:pt idx="259">
                  <c:v>1897</c:v>
                </c:pt>
                <c:pt idx="260">
                  <c:v>1749</c:v>
                </c:pt>
                <c:pt idx="261">
                  <c:v>1613</c:v>
                </c:pt>
                <c:pt idx="262">
                  <c:v>1594</c:v>
                </c:pt>
                <c:pt idx="263">
                  <c:v>2277</c:v>
                </c:pt>
                <c:pt idx="264">
                  <c:v>2342</c:v>
                </c:pt>
                <c:pt idx="265">
                  <c:v>2415</c:v>
                </c:pt>
                <c:pt idx="266">
                  <c:v>2640</c:v>
                </c:pt>
                <c:pt idx="267">
                  <c:v>2922</c:v>
                </c:pt>
                <c:pt idx="268">
                  <c:v>2922</c:v>
                </c:pt>
                <c:pt idx="269">
                  <c:v>3020</c:v>
                </c:pt>
                <c:pt idx="270">
                  <c:v>2755</c:v>
                </c:pt>
                <c:pt idx="271">
                  <c:v>2473</c:v>
                </c:pt>
                <c:pt idx="272">
                  <c:v>2596</c:v>
                </c:pt>
                <c:pt idx="273">
                  <c:v>2699</c:v>
                </c:pt>
                <c:pt idx="274">
                  <c:v>2733</c:v>
                </c:pt>
                <c:pt idx="275">
                  <c:v>2759</c:v>
                </c:pt>
                <c:pt idx="276">
                  <c:v>2758</c:v>
                </c:pt>
                <c:pt idx="277">
                  <c:v>2833</c:v>
                </c:pt>
                <c:pt idx="278">
                  <c:v>2845.5</c:v>
                </c:pt>
                <c:pt idx="279">
                  <c:v>2495</c:v>
                </c:pt>
                <c:pt idx="280">
                  <c:v>2463</c:v>
                </c:pt>
                <c:pt idx="281">
                  <c:v>2470</c:v>
                </c:pt>
                <c:pt idx="282">
                  <c:v>2439</c:v>
                </c:pt>
                <c:pt idx="283">
                  <c:v>2359</c:v>
                </c:pt>
                <c:pt idx="284">
                  <c:v>2123</c:v>
                </c:pt>
                <c:pt idx="285">
                  <c:v>2057</c:v>
                </c:pt>
                <c:pt idx="286">
                  <c:v>2071</c:v>
                </c:pt>
                <c:pt idx="287">
                  <c:v>1747</c:v>
                </c:pt>
                <c:pt idx="288">
                  <c:v>1636</c:v>
                </c:pt>
                <c:pt idx="289">
                  <c:v>1659</c:v>
                </c:pt>
                <c:pt idx="290">
                  <c:v>1751</c:v>
                </c:pt>
                <c:pt idx="291">
                  <c:v>1626</c:v>
                </c:pt>
                <c:pt idx="292">
                  <c:v>1498</c:v>
                </c:pt>
                <c:pt idx="293">
                  <c:v>1473</c:v>
                </c:pt>
                <c:pt idx="294">
                  <c:v>921</c:v>
                </c:pt>
                <c:pt idx="295">
                  <c:v>1657</c:v>
                </c:pt>
                <c:pt idx="296">
                  <c:v>1676</c:v>
                </c:pt>
                <c:pt idx="297">
                  <c:v>1714</c:v>
                </c:pt>
                <c:pt idx="298">
                  <c:v>1678</c:v>
                </c:pt>
                <c:pt idx="299">
                  <c:v>1670</c:v>
                </c:pt>
                <c:pt idx="300">
                  <c:v>1389</c:v>
                </c:pt>
                <c:pt idx="301">
                  <c:v>1241</c:v>
                </c:pt>
                <c:pt idx="302">
                  <c:v>1213</c:v>
                </c:pt>
                <c:pt idx="303">
                  <c:v>1160</c:v>
                </c:pt>
                <c:pt idx="304">
                  <c:v>1172</c:v>
                </c:pt>
                <c:pt idx="305">
                  <c:v>1162</c:v>
                </c:pt>
                <c:pt idx="306">
                  <c:v>1153</c:v>
                </c:pt>
                <c:pt idx="307">
                  <c:v>1146</c:v>
                </c:pt>
                <c:pt idx="308">
                  <c:v>1062</c:v>
                </c:pt>
                <c:pt idx="309">
                  <c:v>825</c:v>
                </c:pt>
                <c:pt idx="310">
                  <c:v>673</c:v>
                </c:pt>
                <c:pt idx="311">
                  <c:v>645</c:v>
                </c:pt>
                <c:pt idx="312">
                  <c:v>658</c:v>
                </c:pt>
                <c:pt idx="313">
                  <c:v>651</c:v>
                </c:pt>
                <c:pt idx="314">
                  <c:v>627</c:v>
                </c:pt>
                <c:pt idx="315">
                  <c:v>727</c:v>
                </c:pt>
                <c:pt idx="316">
                  <c:v>1050</c:v>
                </c:pt>
                <c:pt idx="317">
                  <c:v>1180</c:v>
                </c:pt>
                <c:pt idx="318">
                  <c:v>1235</c:v>
                </c:pt>
                <c:pt idx="319">
                  <c:v>1329</c:v>
                </c:pt>
                <c:pt idx="320">
                  <c:v>1315</c:v>
                </c:pt>
                <c:pt idx="321">
                  <c:v>1187</c:v>
                </c:pt>
                <c:pt idx="322">
                  <c:v>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AF-4497-94C1-6D7E8AB88AE2}"/>
            </c:ext>
          </c:extLst>
        </c:ser>
        <c:ser>
          <c:idx val="2"/>
          <c:order val="2"/>
          <c:tx>
            <c:strRef>
              <c:f>ChartData!$F$1</c:f>
              <c:strCache>
                <c:ptCount val="1"/>
                <c:pt idx="0">
                  <c:v> Baltic Handysize Index (BHI) </c:v>
                </c:pt>
              </c:strCache>
            </c:strRef>
          </c:tx>
          <c:spPr>
            <a:ln>
              <a:solidFill>
                <a:srgbClr val="8C8C8C"/>
              </a:solidFill>
            </a:ln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ChartData!$F$2:$F$500</c:f>
              <c:numCache>
                <c:formatCode>_-* #,##0_-;\-* #,##0_-;_-* "-"??_-;_-@_-</c:formatCode>
                <c:ptCount val="499"/>
                <c:pt idx="0">
                  <c:v>559</c:v>
                </c:pt>
                <c:pt idx="1">
                  <c:v>508</c:v>
                </c:pt>
                <c:pt idx="2">
                  <c:v>459</c:v>
                </c:pt>
                <c:pt idx="3">
                  <c:v>441</c:v>
                </c:pt>
                <c:pt idx="4">
                  <c:v>419</c:v>
                </c:pt>
                <c:pt idx="5">
                  <c:v>382</c:v>
                </c:pt>
                <c:pt idx="6">
                  <c:v>377</c:v>
                </c:pt>
                <c:pt idx="7">
                  <c:v>391</c:v>
                </c:pt>
                <c:pt idx="8">
                  <c:v>428</c:v>
                </c:pt>
                <c:pt idx="9">
                  <c:v>462</c:v>
                </c:pt>
                <c:pt idx="10">
                  <c:v>495</c:v>
                </c:pt>
                <c:pt idx="11">
                  <c:v>508</c:v>
                </c:pt>
                <c:pt idx="12">
                  <c:v>526</c:v>
                </c:pt>
                <c:pt idx="13">
                  <c:v>540</c:v>
                </c:pt>
                <c:pt idx="14">
                  <c:v>547</c:v>
                </c:pt>
                <c:pt idx="15">
                  <c:v>563</c:v>
                </c:pt>
                <c:pt idx="16">
                  <c:v>575</c:v>
                </c:pt>
                <c:pt idx="17">
                  <c:v>559</c:v>
                </c:pt>
                <c:pt idx="18">
                  <c:v>523</c:v>
                </c:pt>
                <c:pt idx="19">
                  <c:v>509</c:v>
                </c:pt>
                <c:pt idx="20">
                  <c:v>502</c:v>
                </c:pt>
                <c:pt idx="21">
                  <c:v>469</c:v>
                </c:pt>
                <c:pt idx="22">
                  <c:v>446</c:v>
                </c:pt>
                <c:pt idx="23">
                  <c:v>425</c:v>
                </c:pt>
                <c:pt idx="24">
                  <c:v>435</c:v>
                </c:pt>
                <c:pt idx="25">
                  <c:v>451</c:v>
                </c:pt>
                <c:pt idx="26">
                  <c:v>467</c:v>
                </c:pt>
                <c:pt idx="27">
                  <c:v>471</c:v>
                </c:pt>
                <c:pt idx="28">
                  <c:v>486</c:v>
                </c:pt>
                <c:pt idx="29">
                  <c:v>499</c:v>
                </c:pt>
                <c:pt idx="30">
                  <c:v>498</c:v>
                </c:pt>
                <c:pt idx="31">
                  <c:v>478</c:v>
                </c:pt>
                <c:pt idx="32">
                  <c:v>466</c:v>
                </c:pt>
                <c:pt idx="33">
                  <c:v>465</c:v>
                </c:pt>
                <c:pt idx="34">
                  <c:v>474</c:v>
                </c:pt>
                <c:pt idx="35">
                  <c:v>486</c:v>
                </c:pt>
                <c:pt idx="36">
                  <c:v>504</c:v>
                </c:pt>
                <c:pt idx="37">
                  <c:v>536</c:v>
                </c:pt>
                <c:pt idx="38">
                  <c:v>596</c:v>
                </c:pt>
                <c:pt idx="39">
                  <c:v>616</c:v>
                </c:pt>
                <c:pt idx="40">
                  <c:v>610</c:v>
                </c:pt>
                <c:pt idx="41">
                  <c:v>649</c:v>
                </c:pt>
                <c:pt idx="42">
                  <c:v>679</c:v>
                </c:pt>
                <c:pt idx="43">
                  <c:v>687</c:v>
                </c:pt>
                <c:pt idx="44">
                  <c:v>664</c:v>
                </c:pt>
                <c:pt idx="45">
                  <c:v>644</c:v>
                </c:pt>
                <c:pt idx="46">
                  <c:v>630</c:v>
                </c:pt>
                <c:pt idx="47">
                  <c:v>620</c:v>
                </c:pt>
                <c:pt idx="48">
                  <c:v>626</c:v>
                </c:pt>
                <c:pt idx="49">
                  <c:v>631</c:v>
                </c:pt>
                <c:pt idx="50">
                  <c:v>636</c:v>
                </c:pt>
                <c:pt idx="51">
                  <c:v>625</c:v>
                </c:pt>
                <c:pt idx="52">
                  <c:v>612</c:v>
                </c:pt>
                <c:pt idx="53">
                  <c:v>600</c:v>
                </c:pt>
                <c:pt idx="54">
                  <c:v>587</c:v>
                </c:pt>
                <c:pt idx="55">
                  <c:v>584</c:v>
                </c:pt>
                <c:pt idx="56">
                  <c:v>577</c:v>
                </c:pt>
                <c:pt idx="57">
                  <c:v>547</c:v>
                </c:pt>
                <c:pt idx="58">
                  <c:v>526</c:v>
                </c:pt>
                <c:pt idx="59">
                  <c:v>515</c:v>
                </c:pt>
                <c:pt idx="60">
                  <c:v>534</c:v>
                </c:pt>
                <c:pt idx="61">
                  <c:v>586</c:v>
                </c:pt>
                <c:pt idx="62">
                  <c:v>611</c:v>
                </c:pt>
                <c:pt idx="63">
                  <c:v>627</c:v>
                </c:pt>
                <c:pt idx="64">
                  <c:v>641</c:v>
                </c:pt>
                <c:pt idx="65">
                  <c:v>650</c:v>
                </c:pt>
                <c:pt idx="66">
                  <c:v>643</c:v>
                </c:pt>
                <c:pt idx="67">
                  <c:v>628</c:v>
                </c:pt>
                <c:pt idx="68">
                  <c:v>621</c:v>
                </c:pt>
                <c:pt idx="69">
                  <c:v>605</c:v>
                </c:pt>
                <c:pt idx="70">
                  <c:v>589</c:v>
                </c:pt>
                <c:pt idx="71">
                  <c:v>584</c:v>
                </c:pt>
                <c:pt idx="72">
                  <c:v>590</c:v>
                </c:pt>
                <c:pt idx="73">
                  <c:v>587</c:v>
                </c:pt>
                <c:pt idx="74">
                  <c:v>583</c:v>
                </c:pt>
                <c:pt idx="75">
                  <c:v>584</c:v>
                </c:pt>
                <c:pt idx="76">
                  <c:v>593</c:v>
                </c:pt>
                <c:pt idx="77">
                  <c:v>593</c:v>
                </c:pt>
                <c:pt idx="78">
                  <c:v>581</c:v>
                </c:pt>
                <c:pt idx="79">
                  <c:v>563</c:v>
                </c:pt>
                <c:pt idx="80">
                  <c:v>559</c:v>
                </c:pt>
                <c:pt idx="81">
                  <c:v>560</c:v>
                </c:pt>
                <c:pt idx="82">
                  <c:v>553</c:v>
                </c:pt>
                <c:pt idx="83">
                  <c:v>543</c:v>
                </c:pt>
                <c:pt idx="84">
                  <c:v>542</c:v>
                </c:pt>
                <c:pt idx="85">
                  <c:v>545</c:v>
                </c:pt>
                <c:pt idx="86">
                  <c:v>551</c:v>
                </c:pt>
                <c:pt idx="87">
                  <c:v>562</c:v>
                </c:pt>
                <c:pt idx="88">
                  <c:v>568</c:v>
                </c:pt>
                <c:pt idx="89">
                  <c:v>588</c:v>
                </c:pt>
                <c:pt idx="90">
                  <c:v>617</c:v>
                </c:pt>
                <c:pt idx="91">
                  <c:v>629</c:v>
                </c:pt>
                <c:pt idx="92">
                  <c:v>637</c:v>
                </c:pt>
                <c:pt idx="93">
                  <c:v>657</c:v>
                </c:pt>
                <c:pt idx="94">
                  <c:v>670</c:v>
                </c:pt>
                <c:pt idx="95">
                  <c:v>675</c:v>
                </c:pt>
                <c:pt idx="96">
                  <c:v>666</c:v>
                </c:pt>
                <c:pt idx="97">
                  <c:v>656</c:v>
                </c:pt>
                <c:pt idx="98">
                  <c:v>646</c:v>
                </c:pt>
                <c:pt idx="99">
                  <c:v>635</c:v>
                </c:pt>
                <c:pt idx="100">
                  <c:v>626</c:v>
                </c:pt>
                <c:pt idx="101">
                  <c:v>625</c:v>
                </c:pt>
                <c:pt idx="102">
                  <c:v>617</c:v>
                </c:pt>
                <c:pt idx="103">
                  <c:v>571</c:v>
                </c:pt>
                <c:pt idx="104">
                  <c:v>571</c:v>
                </c:pt>
                <c:pt idx="105">
                  <c:v>571</c:v>
                </c:pt>
                <c:pt idx="106">
                  <c:v>524</c:v>
                </c:pt>
                <c:pt idx="107">
                  <c:v>451</c:v>
                </c:pt>
                <c:pt idx="108">
                  <c:v>395</c:v>
                </c:pt>
                <c:pt idx="109">
                  <c:v>311</c:v>
                </c:pt>
                <c:pt idx="110">
                  <c:v>290</c:v>
                </c:pt>
                <c:pt idx="111">
                  <c:v>315</c:v>
                </c:pt>
                <c:pt idx="112">
                  <c:v>359</c:v>
                </c:pt>
                <c:pt idx="113">
                  <c:v>393</c:v>
                </c:pt>
                <c:pt idx="114">
                  <c:v>421</c:v>
                </c:pt>
                <c:pt idx="115">
                  <c:v>437</c:v>
                </c:pt>
                <c:pt idx="116">
                  <c:v>455</c:v>
                </c:pt>
                <c:pt idx="117">
                  <c:v>464</c:v>
                </c:pt>
                <c:pt idx="118">
                  <c:v>432</c:v>
                </c:pt>
                <c:pt idx="119">
                  <c:v>403</c:v>
                </c:pt>
                <c:pt idx="120">
                  <c:v>390</c:v>
                </c:pt>
                <c:pt idx="121">
                  <c:v>389</c:v>
                </c:pt>
                <c:pt idx="122">
                  <c:v>382</c:v>
                </c:pt>
                <c:pt idx="123">
                  <c:v>382</c:v>
                </c:pt>
                <c:pt idx="124">
                  <c:v>386</c:v>
                </c:pt>
                <c:pt idx="125">
                  <c:v>393</c:v>
                </c:pt>
                <c:pt idx="126">
                  <c:v>398</c:v>
                </c:pt>
                <c:pt idx="127">
                  <c:v>412</c:v>
                </c:pt>
                <c:pt idx="128">
                  <c:v>420</c:v>
                </c:pt>
                <c:pt idx="129">
                  <c:v>440</c:v>
                </c:pt>
                <c:pt idx="130">
                  <c:v>441</c:v>
                </c:pt>
                <c:pt idx="131">
                  <c:v>448</c:v>
                </c:pt>
                <c:pt idx="132">
                  <c:v>472</c:v>
                </c:pt>
                <c:pt idx="133">
                  <c:v>492</c:v>
                </c:pt>
                <c:pt idx="134">
                  <c:v>515</c:v>
                </c:pt>
                <c:pt idx="135">
                  <c:v>517</c:v>
                </c:pt>
                <c:pt idx="136">
                  <c:v>524</c:v>
                </c:pt>
                <c:pt idx="137">
                  <c:v>560</c:v>
                </c:pt>
                <c:pt idx="138">
                  <c:v>619</c:v>
                </c:pt>
                <c:pt idx="139">
                  <c:v>665</c:v>
                </c:pt>
                <c:pt idx="140">
                  <c:v>689</c:v>
                </c:pt>
                <c:pt idx="141">
                  <c:v>691</c:v>
                </c:pt>
                <c:pt idx="142">
                  <c:v>692</c:v>
                </c:pt>
                <c:pt idx="143">
                  <c:v>690</c:v>
                </c:pt>
                <c:pt idx="144">
                  <c:v>670</c:v>
                </c:pt>
                <c:pt idx="145">
                  <c:v>658</c:v>
                </c:pt>
                <c:pt idx="146">
                  <c:v>651</c:v>
                </c:pt>
                <c:pt idx="147">
                  <c:v>626</c:v>
                </c:pt>
                <c:pt idx="148">
                  <c:v>580</c:v>
                </c:pt>
                <c:pt idx="149">
                  <c:v>539</c:v>
                </c:pt>
                <c:pt idx="150">
                  <c:v>509</c:v>
                </c:pt>
                <c:pt idx="151">
                  <c:v>494</c:v>
                </c:pt>
                <c:pt idx="152">
                  <c:v>505</c:v>
                </c:pt>
                <c:pt idx="153">
                  <c:v>507</c:v>
                </c:pt>
                <c:pt idx="154">
                  <c:v>509</c:v>
                </c:pt>
                <c:pt idx="155">
                  <c:v>465</c:v>
                </c:pt>
                <c:pt idx="156">
                  <c:v>408</c:v>
                </c:pt>
                <c:pt idx="157">
                  <c:v>379</c:v>
                </c:pt>
                <c:pt idx="158">
                  <c:v>355</c:v>
                </c:pt>
                <c:pt idx="159">
                  <c:v>332</c:v>
                </c:pt>
                <c:pt idx="160">
                  <c:v>304</c:v>
                </c:pt>
                <c:pt idx="161">
                  <c:v>291</c:v>
                </c:pt>
                <c:pt idx="162">
                  <c:v>304</c:v>
                </c:pt>
                <c:pt idx="163">
                  <c:v>324</c:v>
                </c:pt>
                <c:pt idx="164">
                  <c:v>350</c:v>
                </c:pt>
                <c:pt idx="165">
                  <c:v>395</c:v>
                </c:pt>
                <c:pt idx="166">
                  <c:v>423</c:v>
                </c:pt>
                <c:pt idx="167">
                  <c:v>401</c:v>
                </c:pt>
                <c:pt idx="168">
                  <c:v>340</c:v>
                </c:pt>
                <c:pt idx="169">
                  <c:v>306</c:v>
                </c:pt>
                <c:pt idx="170">
                  <c:v>275</c:v>
                </c:pt>
                <c:pt idx="171">
                  <c:v>247</c:v>
                </c:pt>
                <c:pt idx="172">
                  <c:v>239</c:v>
                </c:pt>
                <c:pt idx="173">
                  <c:v>230</c:v>
                </c:pt>
                <c:pt idx="174">
                  <c:v>230</c:v>
                </c:pt>
                <c:pt idx="175">
                  <c:v>249</c:v>
                </c:pt>
                <c:pt idx="176">
                  <c:v>271</c:v>
                </c:pt>
                <c:pt idx="177">
                  <c:v>292</c:v>
                </c:pt>
                <c:pt idx="178">
                  <c:v>321</c:v>
                </c:pt>
                <c:pt idx="179">
                  <c:v>363</c:v>
                </c:pt>
                <c:pt idx="180">
                  <c:v>389</c:v>
                </c:pt>
                <c:pt idx="181">
                  <c:v>412</c:v>
                </c:pt>
                <c:pt idx="182">
                  <c:v>435</c:v>
                </c:pt>
                <c:pt idx="183">
                  <c:v>457</c:v>
                </c:pt>
                <c:pt idx="184">
                  <c:v>471</c:v>
                </c:pt>
                <c:pt idx="185">
                  <c:v>474</c:v>
                </c:pt>
                <c:pt idx="186">
                  <c:v>473</c:v>
                </c:pt>
                <c:pt idx="187">
                  <c:v>491</c:v>
                </c:pt>
                <c:pt idx="188">
                  <c:v>546</c:v>
                </c:pt>
                <c:pt idx="189">
                  <c:v>571</c:v>
                </c:pt>
                <c:pt idx="190">
                  <c:v>569</c:v>
                </c:pt>
                <c:pt idx="191">
                  <c:v>560</c:v>
                </c:pt>
                <c:pt idx="192">
                  <c:v>558</c:v>
                </c:pt>
                <c:pt idx="193">
                  <c:v>585</c:v>
                </c:pt>
                <c:pt idx="194">
                  <c:v>593</c:v>
                </c:pt>
                <c:pt idx="195">
                  <c:v>595</c:v>
                </c:pt>
                <c:pt idx="196">
                  <c:v>599</c:v>
                </c:pt>
                <c:pt idx="197">
                  <c:v>597</c:v>
                </c:pt>
                <c:pt idx="198">
                  <c:v>590</c:v>
                </c:pt>
                <c:pt idx="199">
                  <c:v>583</c:v>
                </c:pt>
                <c:pt idx="200">
                  <c:v>586</c:v>
                </c:pt>
                <c:pt idx="201">
                  <c:v>602</c:v>
                </c:pt>
                <c:pt idx="202">
                  <c:v>649</c:v>
                </c:pt>
                <c:pt idx="203">
                  <c:v>664</c:v>
                </c:pt>
                <c:pt idx="204">
                  <c:v>668</c:v>
                </c:pt>
                <c:pt idx="205">
                  <c:v>678</c:v>
                </c:pt>
                <c:pt idx="206">
                  <c:v>677</c:v>
                </c:pt>
                <c:pt idx="207">
                  <c:v>669</c:v>
                </c:pt>
                <c:pt idx="208">
                  <c:v>656</c:v>
                </c:pt>
                <c:pt idx="209">
                  <c:v>653</c:v>
                </c:pt>
                <c:pt idx="210">
                  <c:v>670</c:v>
                </c:pt>
                <c:pt idx="211">
                  <c:v>701</c:v>
                </c:pt>
                <c:pt idx="212">
                  <c:v>719</c:v>
                </c:pt>
                <c:pt idx="213">
                  <c:v>751</c:v>
                </c:pt>
                <c:pt idx="214">
                  <c:v>901</c:v>
                </c:pt>
                <c:pt idx="215">
                  <c:v>1070</c:v>
                </c:pt>
                <c:pt idx="216">
                  <c:v>1131</c:v>
                </c:pt>
                <c:pt idx="217">
                  <c:v>1283</c:v>
                </c:pt>
                <c:pt idx="218">
                  <c:v>1360</c:v>
                </c:pt>
                <c:pt idx="219">
                  <c:v>1272</c:v>
                </c:pt>
                <c:pt idx="220">
                  <c:v>1137</c:v>
                </c:pt>
                <c:pt idx="221">
                  <c:v>1049</c:v>
                </c:pt>
                <c:pt idx="222">
                  <c:v>1006</c:v>
                </c:pt>
                <c:pt idx="223">
                  <c:v>1092</c:v>
                </c:pt>
                <c:pt idx="224">
                  <c:v>1145</c:v>
                </c:pt>
                <c:pt idx="225">
                  <c:v>1189</c:v>
                </c:pt>
                <c:pt idx="226">
                  <c:v>1269</c:v>
                </c:pt>
                <c:pt idx="227">
                  <c:v>1317</c:v>
                </c:pt>
                <c:pt idx="228">
                  <c:v>1343</c:v>
                </c:pt>
                <c:pt idx="229">
                  <c:v>1337</c:v>
                </c:pt>
                <c:pt idx="230">
                  <c:v>1361</c:v>
                </c:pt>
                <c:pt idx="231">
                  <c:v>1388</c:v>
                </c:pt>
                <c:pt idx="232">
                  <c:v>1503</c:v>
                </c:pt>
                <c:pt idx="233">
                  <c:v>1555</c:v>
                </c:pt>
                <c:pt idx="234">
                  <c:v>1651</c:v>
                </c:pt>
                <c:pt idx="235">
                  <c:v>1681</c:v>
                </c:pt>
                <c:pt idx="236">
                  <c:v>1736</c:v>
                </c:pt>
                <c:pt idx="237">
                  <c:v>1760</c:v>
                </c:pt>
                <c:pt idx="238">
                  <c:v>1766</c:v>
                </c:pt>
                <c:pt idx="239">
                  <c:v>1816</c:v>
                </c:pt>
                <c:pt idx="240">
                  <c:v>1878</c:v>
                </c:pt>
                <c:pt idx="241">
                  <c:v>1879</c:v>
                </c:pt>
                <c:pt idx="242">
                  <c:v>1843</c:v>
                </c:pt>
                <c:pt idx="243">
                  <c:v>1807</c:v>
                </c:pt>
                <c:pt idx="244">
                  <c:v>1876</c:v>
                </c:pt>
                <c:pt idx="245">
                  <c:v>1925</c:v>
                </c:pt>
                <c:pt idx="246">
                  <c:v>1992</c:v>
                </c:pt>
                <c:pt idx="247">
                  <c:v>2015</c:v>
                </c:pt>
                <c:pt idx="248">
                  <c:v>2021</c:v>
                </c:pt>
                <c:pt idx="249">
                  <c:v>2057</c:v>
                </c:pt>
                <c:pt idx="250">
                  <c:v>1972</c:v>
                </c:pt>
                <c:pt idx="251">
                  <c:v>1726</c:v>
                </c:pt>
                <c:pt idx="252">
                  <c:v>1613</c:v>
                </c:pt>
                <c:pt idx="253">
                  <c:v>1561</c:v>
                </c:pt>
                <c:pt idx="254">
                  <c:v>1539</c:v>
                </c:pt>
                <c:pt idx="255">
                  <c:v>1559</c:v>
                </c:pt>
                <c:pt idx="256">
                  <c:v>1572</c:v>
                </c:pt>
                <c:pt idx="257">
                  <c:v>1547</c:v>
                </c:pt>
                <c:pt idx="258">
                  <c:v>1300</c:v>
                </c:pt>
                <c:pt idx="259">
                  <c:v>1192</c:v>
                </c:pt>
                <c:pt idx="260">
                  <c:v>1103</c:v>
                </c:pt>
                <c:pt idx="261">
                  <c:v>1017</c:v>
                </c:pt>
                <c:pt idx="262">
                  <c:v>990</c:v>
                </c:pt>
                <c:pt idx="263">
                  <c:v>1221</c:v>
                </c:pt>
                <c:pt idx="264">
                  <c:v>1306</c:v>
                </c:pt>
                <c:pt idx="265">
                  <c:v>1384</c:v>
                </c:pt>
                <c:pt idx="266">
                  <c:v>1467</c:v>
                </c:pt>
                <c:pt idx="267">
                  <c:v>1662</c:v>
                </c:pt>
                <c:pt idx="268">
                  <c:v>1662</c:v>
                </c:pt>
                <c:pt idx="269">
                  <c:v>1782</c:v>
                </c:pt>
                <c:pt idx="270">
                  <c:v>1695</c:v>
                </c:pt>
                <c:pt idx="271">
                  <c:v>1520</c:v>
                </c:pt>
                <c:pt idx="272">
                  <c:v>1459</c:v>
                </c:pt>
                <c:pt idx="273">
                  <c:v>1538</c:v>
                </c:pt>
                <c:pt idx="274">
                  <c:v>1609</c:v>
                </c:pt>
                <c:pt idx="275">
                  <c:v>1665</c:v>
                </c:pt>
                <c:pt idx="276">
                  <c:v>1667</c:v>
                </c:pt>
                <c:pt idx="277">
                  <c:v>1656</c:v>
                </c:pt>
                <c:pt idx="278">
                  <c:v>1685</c:v>
                </c:pt>
                <c:pt idx="279">
                  <c:v>1417</c:v>
                </c:pt>
                <c:pt idx="280">
                  <c:v>1400</c:v>
                </c:pt>
                <c:pt idx="281">
                  <c:v>1336</c:v>
                </c:pt>
                <c:pt idx="282">
                  <c:v>1334</c:v>
                </c:pt>
                <c:pt idx="283">
                  <c:v>1297</c:v>
                </c:pt>
                <c:pt idx="284">
                  <c:v>1176</c:v>
                </c:pt>
                <c:pt idx="285">
                  <c:v>1206</c:v>
                </c:pt>
                <c:pt idx="286">
                  <c:v>1211</c:v>
                </c:pt>
                <c:pt idx="287">
                  <c:v>1095</c:v>
                </c:pt>
                <c:pt idx="288">
                  <c:v>1027</c:v>
                </c:pt>
                <c:pt idx="289">
                  <c:v>973</c:v>
                </c:pt>
                <c:pt idx="290">
                  <c:v>955</c:v>
                </c:pt>
                <c:pt idx="291">
                  <c:v>902</c:v>
                </c:pt>
                <c:pt idx="292">
                  <c:v>863</c:v>
                </c:pt>
                <c:pt idx="293">
                  <c:v>874</c:v>
                </c:pt>
                <c:pt idx="294">
                  <c:v>1256</c:v>
                </c:pt>
                <c:pt idx="295">
                  <c:v>974</c:v>
                </c:pt>
                <c:pt idx="296">
                  <c:v>1024</c:v>
                </c:pt>
                <c:pt idx="297">
                  <c:v>1032</c:v>
                </c:pt>
                <c:pt idx="298">
                  <c:v>996</c:v>
                </c:pt>
                <c:pt idx="299">
                  <c:v>959</c:v>
                </c:pt>
                <c:pt idx="300">
                  <c:v>867</c:v>
                </c:pt>
                <c:pt idx="301">
                  <c:v>818</c:v>
                </c:pt>
                <c:pt idx="302">
                  <c:v>787</c:v>
                </c:pt>
                <c:pt idx="303">
                  <c:v>753</c:v>
                </c:pt>
                <c:pt idx="304">
                  <c:v>744</c:v>
                </c:pt>
                <c:pt idx="305">
                  <c:v>741</c:v>
                </c:pt>
                <c:pt idx="306">
                  <c:v>729</c:v>
                </c:pt>
                <c:pt idx="307">
                  <c:v>701</c:v>
                </c:pt>
                <c:pt idx="308">
                  <c:v>663</c:v>
                </c:pt>
                <c:pt idx="309">
                  <c:v>542</c:v>
                </c:pt>
                <c:pt idx="310">
                  <c:v>488</c:v>
                </c:pt>
                <c:pt idx="311">
                  <c:v>432</c:v>
                </c:pt>
                <c:pt idx="312">
                  <c:v>432</c:v>
                </c:pt>
                <c:pt idx="313">
                  <c:v>437</c:v>
                </c:pt>
                <c:pt idx="314">
                  <c:v>431</c:v>
                </c:pt>
                <c:pt idx="315">
                  <c:v>448</c:v>
                </c:pt>
                <c:pt idx="316">
                  <c:v>517</c:v>
                </c:pt>
                <c:pt idx="317">
                  <c:v>594</c:v>
                </c:pt>
                <c:pt idx="318">
                  <c:v>650</c:v>
                </c:pt>
                <c:pt idx="319">
                  <c:v>703</c:v>
                </c:pt>
                <c:pt idx="320">
                  <c:v>700</c:v>
                </c:pt>
                <c:pt idx="321">
                  <c:v>683</c:v>
                </c:pt>
                <c:pt idx="322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AF-4497-94C1-6D7E8AB88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313680"/>
        <c:axId val="286314072"/>
      </c:lineChart>
      <c:dateAx>
        <c:axId val="286313680"/>
        <c:scaling>
          <c:orientation val="minMax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in"/>
        <c:minorTickMark val="none"/>
        <c:tickLblPos val="low"/>
        <c:spPr>
          <a:noFill/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86314072"/>
        <c:crosses val="autoZero"/>
        <c:auto val="1"/>
        <c:lblOffset val="100"/>
        <c:baseTimeUnit val="days"/>
        <c:majorUnit val="6"/>
        <c:majorTimeUnit val="months"/>
      </c:dateAx>
      <c:valAx>
        <c:axId val="286314072"/>
        <c:scaling>
          <c:orientation val="minMax"/>
          <c:max val="11000"/>
        </c:scaling>
        <c:delete val="0"/>
        <c:axPos val="l"/>
        <c:title>
          <c:tx>
            <c:rich>
              <a:bodyPr/>
              <a:lstStyle/>
              <a:p>
                <a:pPr>
                  <a:defRPr sz="700">
                    <a:solidFill>
                      <a:srgbClr val="000000"/>
                    </a:solidFill>
                    <a:latin typeface="Arial Narrow" panose="020B0606020202030204" pitchFamily="34" charset="0"/>
                  </a:defRPr>
                </a:pPr>
                <a:r>
                  <a:rPr lang="en-GB"/>
                  <a:t>points</a:t>
                </a:r>
              </a:p>
            </c:rich>
          </c:tx>
          <c:layout>
            <c:manualLayout>
              <c:xMode val="edge"/>
              <c:yMode val="edge"/>
              <c:x val="4.480550005876131E-3"/>
              <c:y val="0.38069920902137028"/>
            </c:manualLayout>
          </c:layout>
          <c:overlay val="0"/>
        </c:title>
        <c:numFmt formatCode="#,##0" sourceLinked="0"/>
        <c:majorTickMark val="in"/>
        <c:minorTickMark val="none"/>
        <c:tickLblPos val="nextTo"/>
        <c:spPr>
          <a:noFill/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86313680"/>
        <c:crosses val="autoZero"/>
        <c:crossBetween val="between"/>
        <c:majorUnit val="1000"/>
      </c:valAx>
      <c:spPr>
        <a:noFill/>
        <a:ln w="3175">
          <a:noFill/>
        </a:ln>
      </c:spPr>
    </c:plotArea>
    <c:legend>
      <c:legendPos val="t"/>
      <c:layout>
        <c:manualLayout>
          <c:xMode val="edge"/>
          <c:yMode val="edge"/>
          <c:x val="0.16465883549770829"/>
          <c:y val="7.6234983262915947E-3"/>
          <c:w val="0.71732412004935941"/>
          <c:h val="0.20051061892598721"/>
        </c:manualLayout>
      </c:layout>
      <c:overlay val="0"/>
      <c:txPr>
        <a:bodyPr/>
        <a:lstStyle/>
        <a:p>
          <a:pPr>
            <a:defRPr sz="700" b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021657163877138"/>
          <c:y val="0.14300362472651276"/>
          <c:w val="0.73604699282692665"/>
          <c:h val="0.63458006905089159"/>
        </c:manualLayout>
      </c:layout>
      <c:lineChart>
        <c:grouping val="standard"/>
        <c:varyColors val="0"/>
        <c:ser>
          <c:idx val="0"/>
          <c:order val="0"/>
          <c:tx>
            <c:strRef>
              <c:f>ChartData!$B$1</c:f>
              <c:strCache>
                <c:ptCount val="1"/>
                <c:pt idx="0">
                  <c:v> Atlantic Capesize Index 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ChartData!$B$2:$B$500</c:f>
              <c:numCache>
                <c:formatCode>_-* #,##0_-;\-* #,##0_-;_-* "-"??_-;_-@_-</c:formatCode>
                <c:ptCount val="499"/>
                <c:pt idx="0">
                  <c:v>6086</c:v>
                </c:pt>
                <c:pt idx="1">
                  <c:v>6178</c:v>
                </c:pt>
                <c:pt idx="2">
                  <c:v>5764</c:v>
                </c:pt>
                <c:pt idx="3">
                  <c:v>6228</c:v>
                </c:pt>
                <c:pt idx="4">
                  <c:v>5443</c:v>
                </c:pt>
                <c:pt idx="5">
                  <c:v>4938</c:v>
                </c:pt>
                <c:pt idx="6">
                  <c:v>4516</c:v>
                </c:pt>
                <c:pt idx="7">
                  <c:v>4503</c:v>
                </c:pt>
                <c:pt idx="8">
                  <c:v>5026</c:v>
                </c:pt>
                <c:pt idx="9">
                  <c:v>5082</c:v>
                </c:pt>
                <c:pt idx="10">
                  <c:v>6150</c:v>
                </c:pt>
                <c:pt idx="11">
                  <c:v>7245</c:v>
                </c:pt>
                <c:pt idx="12">
                  <c:v>7268</c:v>
                </c:pt>
                <c:pt idx="13">
                  <c:v>7453</c:v>
                </c:pt>
                <c:pt idx="14">
                  <c:v>6679</c:v>
                </c:pt>
                <c:pt idx="15">
                  <c:v>6913</c:v>
                </c:pt>
                <c:pt idx="16">
                  <c:v>6126</c:v>
                </c:pt>
                <c:pt idx="17">
                  <c:v>6055</c:v>
                </c:pt>
                <c:pt idx="18">
                  <c:v>5697</c:v>
                </c:pt>
                <c:pt idx="19">
                  <c:v>6035</c:v>
                </c:pt>
                <c:pt idx="20">
                  <c:v>5885</c:v>
                </c:pt>
                <c:pt idx="21">
                  <c:v>5752</c:v>
                </c:pt>
                <c:pt idx="22">
                  <c:v>5363</c:v>
                </c:pt>
                <c:pt idx="23">
                  <c:v>5498</c:v>
                </c:pt>
                <c:pt idx="24">
                  <c:v>5229</c:v>
                </c:pt>
                <c:pt idx="25">
                  <c:v>4757</c:v>
                </c:pt>
                <c:pt idx="26">
                  <c:v>4899</c:v>
                </c:pt>
                <c:pt idx="27">
                  <c:v>4447</c:v>
                </c:pt>
                <c:pt idx="28">
                  <c:v>4798</c:v>
                </c:pt>
                <c:pt idx="29">
                  <c:v>5172</c:v>
                </c:pt>
                <c:pt idx="30">
                  <c:v>5186</c:v>
                </c:pt>
                <c:pt idx="31">
                  <c:v>6151</c:v>
                </c:pt>
                <c:pt idx="32">
                  <c:v>6874</c:v>
                </c:pt>
                <c:pt idx="33">
                  <c:v>7585</c:v>
                </c:pt>
                <c:pt idx="34">
                  <c:v>7324</c:v>
                </c:pt>
                <c:pt idx="35">
                  <c:v>6998</c:v>
                </c:pt>
                <c:pt idx="36">
                  <c:v>7734</c:v>
                </c:pt>
                <c:pt idx="37">
                  <c:v>7588</c:v>
                </c:pt>
                <c:pt idx="38">
                  <c:v>8408</c:v>
                </c:pt>
                <c:pt idx="39">
                  <c:v>7716</c:v>
                </c:pt>
                <c:pt idx="40">
                  <c:v>8060</c:v>
                </c:pt>
                <c:pt idx="41">
                  <c:v>7893</c:v>
                </c:pt>
                <c:pt idx="42">
                  <c:v>8345</c:v>
                </c:pt>
                <c:pt idx="43">
                  <c:v>8452</c:v>
                </c:pt>
                <c:pt idx="44">
                  <c:v>8277</c:v>
                </c:pt>
                <c:pt idx="45">
                  <c:v>8894</c:v>
                </c:pt>
                <c:pt idx="46">
                  <c:v>8596</c:v>
                </c:pt>
                <c:pt idx="47">
                  <c:v>8967</c:v>
                </c:pt>
                <c:pt idx="48">
                  <c:v>10020</c:v>
                </c:pt>
                <c:pt idx="49">
                  <c:v>10579</c:v>
                </c:pt>
                <c:pt idx="50">
                  <c:v>9373</c:v>
                </c:pt>
                <c:pt idx="51">
                  <c:v>8236</c:v>
                </c:pt>
                <c:pt idx="52">
                  <c:v>8574</c:v>
                </c:pt>
                <c:pt idx="53">
                  <c:v>7973</c:v>
                </c:pt>
                <c:pt idx="54">
                  <c:v>6697</c:v>
                </c:pt>
                <c:pt idx="55">
                  <c:v>6825</c:v>
                </c:pt>
                <c:pt idx="56">
                  <c:v>6338</c:v>
                </c:pt>
                <c:pt idx="57">
                  <c:v>7164</c:v>
                </c:pt>
                <c:pt idx="58">
                  <c:v>6691</c:v>
                </c:pt>
                <c:pt idx="59">
                  <c:v>6818</c:v>
                </c:pt>
                <c:pt idx="60">
                  <c:v>6511</c:v>
                </c:pt>
                <c:pt idx="61">
                  <c:v>6063</c:v>
                </c:pt>
                <c:pt idx="62">
                  <c:v>5692</c:v>
                </c:pt>
                <c:pt idx="63">
                  <c:v>5514</c:v>
                </c:pt>
                <c:pt idx="64">
                  <c:v>5312</c:v>
                </c:pt>
                <c:pt idx="65">
                  <c:v>4995</c:v>
                </c:pt>
                <c:pt idx="66">
                  <c:v>5282</c:v>
                </c:pt>
                <c:pt idx="67">
                  <c:v>7323</c:v>
                </c:pt>
                <c:pt idx="68">
                  <c:v>8004</c:v>
                </c:pt>
                <c:pt idx="69">
                  <c:v>8079</c:v>
                </c:pt>
                <c:pt idx="70">
                  <c:v>8522</c:v>
                </c:pt>
                <c:pt idx="71">
                  <c:v>7280</c:v>
                </c:pt>
                <c:pt idx="72">
                  <c:v>6475</c:v>
                </c:pt>
                <c:pt idx="73">
                  <c:v>6911</c:v>
                </c:pt>
                <c:pt idx="74">
                  <c:v>7908</c:v>
                </c:pt>
                <c:pt idx="75">
                  <c:v>8331</c:v>
                </c:pt>
                <c:pt idx="76">
                  <c:v>8038</c:v>
                </c:pt>
                <c:pt idx="77">
                  <c:v>8625</c:v>
                </c:pt>
                <c:pt idx="78">
                  <c:v>9953</c:v>
                </c:pt>
                <c:pt idx="79">
                  <c:v>9936</c:v>
                </c:pt>
                <c:pt idx="80">
                  <c:v>10020</c:v>
                </c:pt>
                <c:pt idx="81">
                  <c:v>9789</c:v>
                </c:pt>
                <c:pt idx="82">
                  <c:v>10625</c:v>
                </c:pt>
                <c:pt idx="83">
                  <c:v>10285</c:v>
                </c:pt>
                <c:pt idx="84">
                  <c:v>10159</c:v>
                </c:pt>
                <c:pt idx="85">
                  <c:v>9528</c:v>
                </c:pt>
                <c:pt idx="86">
                  <c:v>9064</c:v>
                </c:pt>
                <c:pt idx="87">
                  <c:v>8524</c:v>
                </c:pt>
                <c:pt idx="88">
                  <c:v>7875</c:v>
                </c:pt>
                <c:pt idx="89">
                  <c:v>7952</c:v>
                </c:pt>
                <c:pt idx="90">
                  <c:v>8518</c:v>
                </c:pt>
                <c:pt idx="91">
                  <c:v>8230</c:v>
                </c:pt>
                <c:pt idx="92">
                  <c:v>8566</c:v>
                </c:pt>
                <c:pt idx="93">
                  <c:v>8611</c:v>
                </c:pt>
                <c:pt idx="94">
                  <c:v>8860</c:v>
                </c:pt>
                <c:pt idx="95">
                  <c:v>8742</c:v>
                </c:pt>
                <c:pt idx="96">
                  <c:v>6986</c:v>
                </c:pt>
                <c:pt idx="97">
                  <c:v>6331</c:v>
                </c:pt>
                <c:pt idx="98">
                  <c:v>6706</c:v>
                </c:pt>
                <c:pt idx="99">
                  <c:v>6896</c:v>
                </c:pt>
                <c:pt idx="100">
                  <c:v>7389</c:v>
                </c:pt>
                <c:pt idx="101">
                  <c:v>7550</c:v>
                </c:pt>
                <c:pt idx="102">
                  <c:v>7273</c:v>
                </c:pt>
                <c:pt idx="103">
                  <c:v>7273</c:v>
                </c:pt>
                <c:pt idx="104">
                  <c:v>7384</c:v>
                </c:pt>
                <c:pt idx="105">
                  <c:v>7462</c:v>
                </c:pt>
                <c:pt idx="106">
                  <c:v>7570</c:v>
                </c:pt>
                <c:pt idx="107">
                  <c:v>6998</c:v>
                </c:pt>
                <c:pt idx="108">
                  <c:v>6029</c:v>
                </c:pt>
                <c:pt idx="109">
                  <c:v>5764</c:v>
                </c:pt>
                <c:pt idx="110">
                  <c:v>5590</c:v>
                </c:pt>
                <c:pt idx="111">
                  <c:v>5313</c:v>
                </c:pt>
                <c:pt idx="112">
                  <c:v>5120</c:v>
                </c:pt>
                <c:pt idx="113">
                  <c:v>4851</c:v>
                </c:pt>
                <c:pt idx="114">
                  <c:v>5048</c:v>
                </c:pt>
                <c:pt idx="115">
                  <c:v>4723</c:v>
                </c:pt>
                <c:pt idx="116">
                  <c:v>4692</c:v>
                </c:pt>
                <c:pt idx="117">
                  <c:v>5054</c:v>
                </c:pt>
                <c:pt idx="118">
                  <c:v>5122</c:v>
                </c:pt>
                <c:pt idx="119">
                  <c:v>5279</c:v>
                </c:pt>
                <c:pt idx="120">
                  <c:v>5669</c:v>
                </c:pt>
                <c:pt idx="121">
                  <c:v>6229</c:v>
                </c:pt>
                <c:pt idx="122">
                  <c:v>6375</c:v>
                </c:pt>
                <c:pt idx="123">
                  <c:v>6529</c:v>
                </c:pt>
                <c:pt idx="124">
                  <c:v>6539</c:v>
                </c:pt>
                <c:pt idx="125">
                  <c:v>6781</c:v>
                </c:pt>
                <c:pt idx="126">
                  <c:v>7000</c:v>
                </c:pt>
                <c:pt idx="127">
                  <c:v>6920</c:v>
                </c:pt>
                <c:pt idx="128">
                  <c:v>7816</c:v>
                </c:pt>
                <c:pt idx="129">
                  <c:v>8269</c:v>
                </c:pt>
                <c:pt idx="130">
                  <c:v>9939</c:v>
                </c:pt>
                <c:pt idx="131">
                  <c:v>10407</c:v>
                </c:pt>
                <c:pt idx="132">
                  <c:v>11827</c:v>
                </c:pt>
                <c:pt idx="133">
                  <c:v>10855</c:v>
                </c:pt>
                <c:pt idx="134">
                  <c:v>10154</c:v>
                </c:pt>
                <c:pt idx="135">
                  <c:v>9549</c:v>
                </c:pt>
                <c:pt idx="136">
                  <c:v>10406</c:v>
                </c:pt>
                <c:pt idx="137">
                  <c:v>10612</c:v>
                </c:pt>
                <c:pt idx="138">
                  <c:v>11957</c:v>
                </c:pt>
                <c:pt idx="139">
                  <c:v>12211</c:v>
                </c:pt>
                <c:pt idx="140">
                  <c:v>11657</c:v>
                </c:pt>
                <c:pt idx="141">
                  <c:v>11135</c:v>
                </c:pt>
                <c:pt idx="142">
                  <c:v>10070</c:v>
                </c:pt>
                <c:pt idx="143">
                  <c:v>9336</c:v>
                </c:pt>
                <c:pt idx="144">
                  <c:v>9866</c:v>
                </c:pt>
                <c:pt idx="145">
                  <c:v>9302</c:v>
                </c:pt>
                <c:pt idx="146">
                  <c:v>9417</c:v>
                </c:pt>
                <c:pt idx="147">
                  <c:v>9166</c:v>
                </c:pt>
                <c:pt idx="148">
                  <c:v>7948</c:v>
                </c:pt>
                <c:pt idx="149">
                  <c:v>8185</c:v>
                </c:pt>
                <c:pt idx="150">
                  <c:v>7769</c:v>
                </c:pt>
                <c:pt idx="151">
                  <c:v>9123</c:v>
                </c:pt>
                <c:pt idx="152">
                  <c:v>8956</c:v>
                </c:pt>
                <c:pt idx="153">
                  <c:v>8097</c:v>
                </c:pt>
                <c:pt idx="154">
                  <c:v>8091</c:v>
                </c:pt>
                <c:pt idx="155">
                  <c:v>8091</c:v>
                </c:pt>
                <c:pt idx="156">
                  <c:v>7907</c:v>
                </c:pt>
                <c:pt idx="157">
                  <c:v>7811</c:v>
                </c:pt>
                <c:pt idx="158">
                  <c:v>7638</c:v>
                </c:pt>
                <c:pt idx="159">
                  <c:v>6724</c:v>
                </c:pt>
                <c:pt idx="160">
                  <c:v>6299</c:v>
                </c:pt>
                <c:pt idx="161">
                  <c:v>5535</c:v>
                </c:pt>
                <c:pt idx="162">
                  <c:v>5173</c:v>
                </c:pt>
                <c:pt idx="163">
                  <c:v>5130</c:v>
                </c:pt>
                <c:pt idx="164">
                  <c:v>4890</c:v>
                </c:pt>
                <c:pt idx="165">
                  <c:v>4801</c:v>
                </c:pt>
                <c:pt idx="166">
                  <c:v>4502</c:v>
                </c:pt>
                <c:pt idx="167">
                  <c:v>4366</c:v>
                </c:pt>
                <c:pt idx="168">
                  <c:v>4015</c:v>
                </c:pt>
                <c:pt idx="169">
                  <c:v>4070</c:v>
                </c:pt>
                <c:pt idx="170">
                  <c:v>4368</c:v>
                </c:pt>
                <c:pt idx="171">
                  <c:v>4997</c:v>
                </c:pt>
                <c:pt idx="172">
                  <c:v>4508</c:v>
                </c:pt>
                <c:pt idx="173">
                  <c:v>4101</c:v>
                </c:pt>
                <c:pt idx="174">
                  <c:v>3507</c:v>
                </c:pt>
                <c:pt idx="175">
                  <c:v>2971</c:v>
                </c:pt>
                <c:pt idx="176">
                  <c:v>3304</c:v>
                </c:pt>
                <c:pt idx="177">
                  <c:v>3228</c:v>
                </c:pt>
                <c:pt idx="178">
                  <c:v>4269</c:v>
                </c:pt>
                <c:pt idx="179">
                  <c:v>5624</c:v>
                </c:pt>
                <c:pt idx="180">
                  <c:v>8666</c:v>
                </c:pt>
                <c:pt idx="181">
                  <c:v>9696</c:v>
                </c:pt>
                <c:pt idx="182">
                  <c:v>10196</c:v>
                </c:pt>
                <c:pt idx="183">
                  <c:v>9475</c:v>
                </c:pt>
                <c:pt idx="184">
                  <c:v>9068</c:v>
                </c:pt>
                <c:pt idx="185">
                  <c:v>7407</c:v>
                </c:pt>
                <c:pt idx="186">
                  <c:v>7694</c:v>
                </c:pt>
                <c:pt idx="187">
                  <c:v>7637</c:v>
                </c:pt>
                <c:pt idx="188">
                  <c:v>7728</c:v>
                </c:pt>
                <c:pt idx="189">
                  <c:v>7414</c:v>
                </c:pt>
                <c:pt idx="190">
                  <c:v>7465</c:v>
                </c:pt>
                <c:pt idx="191">
                  <c:v>7001</c:v>
                </c:pt>
                <c:pt idx="192">
                  <c:v>6619</c:v>
                </c:pt>
                <c:pt idx="193">
                  <c:v>6850</c:v>
                </c:pt>
                <c:pt idx="194">
                  <c:v>8687</c:v>
                </c:pt>
                <c:pt idx="195">
                  <c:v>10839</c:v>
                </c:pt>
                <c:pt idx="196">
                  <c:v>9728</c:v>
                </c:pt>
                <c:pt idx="197">
                  <c:v>7746</c:v>
                </c:pt>
                <c:pt idx="198">
                  <c:v>7642</c:v>
                </c:pt>
                <c:pt idx="199">
                  <c:v>6744</c:v>
                </c:pt>
                <c:pt idx="200">
                  <c:v>6386</c:v>
                </c:pt>
                <c:pt idx="201">
                  <c:v>6080</c:v>
                </c:pt>
                <c:pt idx="202">
                  <c:v>5856</c:v>
                </c:pt>
                <c:pt idx="203">
                  <c:v>6099</c:v>
                </c:pt>
                <c:pt idx="204">
                  <c:v>5846</c:v>
                </c:pt>
                <c:pt idx="205">
                  <c:v>5861</c:v>
                </c:pt>
                <c:pt idx="206">
                  <c:v>6939</c:v>
                </c:pt>
                <c:pt idx="207">
                  <c:v>7157</c:v>
                </c:pt>
                <c:pt idx="208">
                  <c:v>8216</c:v>
                </c:pt>
                <c:pt idx="209">
                  <c:v>9277</c:v>
                </c:pt>
                <c:pt idx="210">
                  <c:v>9721</c:v>
                </c:pt>
                <c:pt idx="211">
                  <c:v>7949</c:v>
                </c:pt>
                <c:pt idx="212">
                  <c:v>7198</c:v>
                </c:pt>
                <c:pt idx="213">
                  <c:v>6620</c:v>
                </c:pt>
                <c:pt idx="214">
                  <c:v>7617</c:v>
                </c:pt>
                <c:pt idx="215">
                  <c:v>6934</c:v>
                </c:pt>
                <c:pt idx="216">
                  <c:v>7340</c:v>
                </c:pt>
                <c:pt idx="217">
                  <c:v>8015</c:v>
                </c:pt>
                <c:pt idx="218">
                  <c:v>8871</c:v>
                </c:pt>
                <c:pt idx="219">
                  <c:v>8614</c:v>
                </c:pt>
                <c:pt idx="220">
                  <c:v>8576</c:v>
                </c:pt>
                <c:pt idx="221">
                  <c:v>9967</c:v>
                </c:pt>
                <c:pt idx="222">
                  <c:v>10838</c:v>
                </c:pt>
                <c:pt idx="223">
                  <c:v>12652</c:v>
                </c:pt>
                <c:pt idx="224">
                  <c:v>13864</c:v>
                </c:pt>
                <c:pt idx="225">
                  <c:v>14007</c:v>
                </c:pt>
                <c:pt idx="226">
                  <c:v>12614</c:v>
                </c:pt>
                <c:pt idx="227">
                  <c:v>11823</c:v>
                </c:pt>
                <c:pt idx="228">
                  <c:v>10430</c:v>
                </c:pt>
                <c:pt idx="229">
                  <c:v>9547</c:v>
                </c:pt>
                <c:pt idx="230">
                  <c:v>11193</c:v>
                </c:pt>
                <c:pt idx="231">
                  <c:v>12732</c:v>
                </c:pt>
                <c:pt idx="232">
                  <c:v>12887</c:v>
                </c:pt>
                <c:pt idx="233">
                  <c:v>12008</c:v>
                </c:pt>
                <c:pt idx="234">
                  <c:v>12400</c:v>
                </c:pt>
                <c:pt idx="235">
                  <c:v>11842</c:v>
                </c:pt>
                <c:pt idx="236">
                  <c:v>12281</c:v>
                </c:pt>
                <c:pt idx="237">
                  <c:v>12807</c:v>
                </c:pt>
                <c:pt idx="238">
                  <c:v>13110</c:v>
                </c:pt>
                <c:pt idx="239">
                  <c:v>14430</c:v>
                </c:pt>
                <c:pt idx="240">
                  <c:v>16688</c:v>
                </c:pt>
                <c:pt idx="241">
                  <c:v>17221</c:v>
                </c:pt>
                <c:pt idx="242">
                  <c:v>16063</c:v>
                </c:pt>
                <c:pt idx="243">
                  <c:v>15621</c:v>
                </c:pt>
                <c:pt idx="244">
                  <c:v>17150</c:v>
                </c:pt>
                <c:pt idx="245">
                  <c:v>18758</c:v>
                </c:pt>
                <c:pt idx="246">
                  <c:v>22198</c:v>
                </c:pt>
                <c:pt idx="247">
                  <c:v>24328</c:v>
                </c:pt>
                <c:pt idx="248">
                  <c:v>20679</c:v>
                </c:pt>
                <c:pt idx="249">
                  <c:v>18210</c:v>
                </c:pt>
                <c:pt idx="250">
                  <c:v>14267</c:v>
                </c:pt>
                <c:pt idx="251">
                  <c:v>12467</c:v>
                </c:pt>
                <c:pt idx="252">
                  <c:v>13182</c:v>
                </c:pt>
                <c:pt idx="253">
                  <c:v>12713</c:v>
                </c:pt>
                <c:pt idx="254">
                  <c:v>13582</c:v>
                </c:pt>
                <c:pt idx="255">
                  <c:v>14680</c:v>
                </c:pt>
                <c:pt idx="256">
                  <c:v>14984</c:v>
                </c:pt>
                <c:pt idx="257">
                  <c:v>11174</c:v>
                </c:pt>
                <c:pt idx="258">
                  <c:v>10487</c:v>
                </c:pt>
                <c:pt idx="259">
                  <c:v>9129</c:v>
                </c:pt>
                <c:pt idx="260">
                  <c:v>7404</c:v>
                </c:pt>
                <c:pt idx="261">
                  <c:v>7854</c:v>
                </c:pt>
                <c:pt idx="262">
                  <c:v>8240</c:v>
                </c:pt>
                <c:pt idx="263">
                  <c:v>9709</c:v>
                </c:pt>
                <c:pt idx="264">
                  <c:v>9479</c:v>
                </c:pt>
                <c:pt idx="265">
                  <c:v>9556</c:v>
                </c:pt>
                <c:pt idx="266">
                  <c:v>10059</c:v>
                </c:pt>
                <c:pt idx="267">
                  <c:v>13031</c:v>
                </c:pt>
                <c:pt idx="268">
                  <c:v>11738</c:v>
                </c:pt>
                <c:pt idx="269">
                  <c:v>10652</c:v>
                </c:pt>
                <c:pt idx="270">
                  <c:v>10580</c:v>
                </c:pt>
                <c:pt idx="271">
                  <c:v>9878</c:v>
                </c:pt>
                <c:pt idx="272">
                  <c:v>10005</c:v>
                </c:pt>
                <c:pt idx="273">
                  <c:v>10466</c:v>
                </c:pt>
                <c:pt idx="274">
                  <c:v>10540</c:v>
                </c:pt>
                <c:pt idx="275">
                  <c:v>11920</c:v>
                </c:pt>
                <c:pt idx="276">
                  <c:v>13710</c:v>
                </c:pt>
                <c:pt idx="277">
                  <c:v>15376</c:v>
                </c:pt>
                <c:pt idx="278">
                  <c:v>12633</c:v>
                </c:pt>
                <c:pt idx="279">
                  <c:v>12978</c:v>
                </c:pt>
                <c:pt idx="280">
                  <c:v>12434</c:v>
                </c:pt>
                <c:pt idx="281">
                  <c:v>13847</c:v>
                </c:pt>
                <c:pt idx="282">
                  <c:v>12674</c:v>
                </c:pt>
                <c:pt idx="283">
                  <c:v>12889</c:v>
                </c:pt>
                <c:pt idx="284">
                  <c:v>12580</c:v>
                </c:pt>
                <c:pt idx="285">
                  <c:v>13797</c:v>
                </c:pt>
                <c:pt idx="286">
                  <c:v>13050</c:v>
                </c:pt>
                <c:pt idx="287">
                  <c:v>11473</c:v>
                </c:pt>
                <c:pt idx="288">
                  <c:v>9709</c:v>
                </c:pt>
                <c:pt idx="289">
                  <c:v>9183</c:v>
                </c:pt>
                <c:pt idx="290">
                  <c:v>7613</c:v>
                </c:pt>
                <c:pt idx="291">
                  <c:v>7022</c:v>
                </c:pt>
                <c:pt idx="292">
                  <c:v>7275</c:v>
                </c:pt>
                <c:pt idx="293">
                  <c:v>7220</c:v>
                </c:pt>
                <c:pt idx="294">
                  <c:v>8976</c:v>
                </c:pt>
                <c:pt idx="295">
                  <c:v>10084</c:v>
                </c:pt>
                <c:pt idx="296">
                  <c:v>10075</c:v>
                </c:pt>
                <c:pt idx="297">
                  <c:v>11149</c:v>
                </c:pt>
                <c:pt idx="298">
                  <c:v>10625</c:v>
                </c:pt>
                <c:pt idx="299">
                  <c:v>10183</c:v>
                </c:pt>
                <c:pt idx="300">
                  <c:v>9114</c:v>
                </c:pt>
                <c:pt idx="301">
                  <c:v>8657</c:v>
                </c:pt>
                <c:pt idx="302">
                  <c:v>8671</c:v>
                </c:pt>
                <c:pt idx="303">
                  <c:v>7825</c:v>
                </c:pt>
                <c:pt idx="304">
                  <c:v>8493</c:v>
                </c:pt>
                <c:pt idx="305">
                  <c:v>8534</c:v>
                </c:pt>
                <c:pt idx="306">
                  <c:v>8436</c:v>
                </c:pt>
                <c:pt idx="307">
                  <c:v>10411</c:v>
                </c:pt>
                <c:pt idx="308">
                  <c:v>8644</c:v>
                </c:pt>
                <c:pt idx="309">
                  <c:v>8036</c:v>
                </c:pt>
                <c:pt idx="310">
                  <c:v>7127</c:v>
                </c:pt>
                <c:pt idx="311">
                  <c:v>6739</c:v>
                </c:pt>
                <c:pt idx="312">
                  <c:v>6361</c:v>
                </c:pt>
                <c:pt idx="313">
                  <c:v>6481</c:v>
                </c:pt>
                <c:pt idx="314">
                  <c:v>5938</c:v>
                </c:pt>
                <c:pt idx="315">
                  <c:v>6424</c:v>
                </c:pt>
                <c:pt idx="316">
                  <c:v>7469</c:v>
                </c:pt>
                <c:pt idx="317">
                  <c:v>8552</c:v>
                </c:pt>
                <c:pt idx="318">
                  <c:v>8671</c:v>
                </c:pt>
                <c:pt idx="319">
                  <c:v>8472</c:v>
                </c:pt>
                <c:pt idx="320">
                  <c:v>8331</c:v>
                </c:pt>
                <c:pt idx="321">
                  <c:v>9342</c:v>
                </c:pt>
                <c:pt idx="322">
                  <c:v>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B4-4BCE-B1C7-F60BBBF29AB4}"/>
            </c:ext>
          </c:extLst>
        </c:ser>
        <c:ser>
          <c:idx val="1"/>
          <c:order val="1"/>
          <c:tx>
            <c:strRef>
              <c:f>ChartData!$C$1</c:f>
              <c:strCache>
                <c:ptCount val="1"/>
                <c:pt idx="0">
                  <c:v> Pacific Capesize Index 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ChartData!$C$2:$C$500</c:f>
              <c:numCache>
                <c:formatCode>_-* #,##0_-;\-* #,##0_-;_-* "-"??_-;_-@_-</c:formatCode>
                <c:ptCount val="499"/>
                <c:pt idx="0">
                  <c:v>3853</c:v>
                </c:pt>
                <c:pt idx="1">
                  <c:v>3967</c:v>
                </c:pt>
                <c:pt idx="2">
                  <c:v>3692</c:v>
                </c:pt>
                <c:pt idx="3">
                  <c:v>3871</c:v>
                </c:pt>
                <c:pt idx="4">
                  <c:v>3447</c:v>
                </c:pt>
                <c:pt idx="5">
                  <c:v>3129</c:v>
                </c:pt>
                <c:pt idx="6">
                  <c:v>2804</c:v>
                </c:pt>
                <c:pt idx="7">
                  <c:v>2941</c:v>
                </c:pt>
                <c:pt idx="8">
                  <c:v>3411</c:v>
                </c:pt>
                <c:pt idx="9">
                  <c:v>3552</c:v>
                </c:pt>
                <c:pt idx="10">
                  <c:v>4323</c:v>
                </c:pt>
                <c:pt idx="11">
                  <c:v>4925</c:v>
                </c:pt>
                <c:pt idx="12">
                  <c:v>4909</c:v>
                </c:pt>
                <c:pt idx="13">
                  <c:v>4897</c:v>
                </c:pt>
                <c:pt idx="14">
                  <c:v>4374</c:v>
                </c:pt>
                <c:pt idx="15">
                  <c:v>4474</c:v>
                </c:pt>
                <c:pt idx="16">
                  <c:v>3970</c:v>
                </c:pt>
                <c:pt idx="17">
                  <c:v>4008</c:v>
                </c:pt>
                <c:pt idx="18">
                  <c:v>3734</c:v>
                </c:pt>
                <c:pt idx="19">
                  <c:v>4048</c:v>
                </c:pt>
                <c:pt idx="20">
                  <c:v>4048</c:v>
                </c:pt>
                <c:pt idx="21">
                  <c:v>3923</c:v>
                </c:pt>
                <c:pt idx="22">
                  <c:v>3657</c:v>
                </c:pt>
                <c:pt idx="23">
                  <c:v>3740</c:v>
                </c:pt>
                <c:pt idx="24">
                  <c:v>3474</c:v>
                </c:pt>
                <c:pt idx="25">
                  <c:v>3057</c:v>
                </c:pt>
                <c:pt idx="26">
                  <c:v>3203</c:v>
                </c:pt>
                <c:pt idx="27">
                  <c:v>2874</c:v>
                </c:pt>
                <c:pt idx="28">
                  <c:v>3194</c:v>
                </c:pt>
                <c:pt idx="29">
                  <c:v>3492</c:v>
                </c:pt>
                <c:pt idx="30">
                  <c:v>3503</c:v>
                </c:pt>
                <c:pt idx="31">
                  <c:v>4046</c:v>
                </c:pt>
                <c:pt idx="32">
                  <c:v>4457</c:v>
                </c:pt>
                <c:pt idx="33">
                  <c:v>5105</c:v>
                </c:pt>
                <c:pt idx="34">
                  <c:v>4917</c:v>
                </c:pt>
                <c:pt idx="35">
                  <c:v>4800</c:v>
                </c:pt>
                <c:pt idx="36">
                  <c:v>5381</c:v>
                </c:pt>
                <c:pt idx="37">
                  <c:v>5379</c:v>
                </c:pt>
                <c:pt idx="38">
                  <c:v>5948</c:v>
                </c:pt>
                <c:pt idx="39">
                  <c:v>5343</c:v>
                </c:pt>
                <c:pt idx="40">
                  <c:v>5703</c:v>
                </c:pt>
                <c:pt idx="41">
                  <c:v>5696</c:v>
                </c:pt>
                <c:pt idx="42">
                  <c:v>5729</c:v>
                </c:pt>
                <c:pt idx="43">
                  <c:v>5903</c:v>
                </c:pt>
                <c:pt idx="44">
                  <c:v>5674</c:v>
                </c:pt>
                <c:pt idx="45">
                  <c:v>6066</c:v>
                </c:pt>
                <c:pt idx="46">
                  <c:v>5830</c:v>
                </c:pt>
                <c:pt idx="47">
                  <c:v>6209</c:v>
                </c:pt>
                <c:pt idx="48">
                  <c:v>6907</c:v>
                </c:pt>
                <c:pt idx="49">
                  <c:v>6996</c:v>
                </c:pt>
                <c:pt idx="50">
                  <c:v>6687</c:v>
                </c:pt>
                <c:pt idx="51">
                  <c:v>5938</c:v>
                </c:pt>
                <c:pt idx="52">
                  <c:v>5379</c:v>
                </c:pt>
                <c:pt idx="53">
                  <c:v>4783</c:v>
                </c:pt>
                <c:pt idx="54">
                  <c:v>3955</c:v>
                </c:pt>
                <c:pt idx="55">
                  <c:v>4387</c:v>
                </c:pt>
                <c:pt idx="56">
                  <c:v>4072</c:v>
                </c:pt>
                <c:pt idx="57">
                  <c:v>4674</c:v>
                </c:pt>
                <c:pt idx="58">
                  <c:v>4374</c:v>
                </c:pt>
                <c:pt idx="59">
                  <c:v>4652</c:v>
                </c:pt>
                <c:pt idx="60">
                  <c:v>4432</c:v>
                </c:pt>
                <c:pt idx="61">
                  <c:v>4267</c:v>
                </c:pt>
                <c:pt idx="62">
                  <c:v>4019</c:v>
                </c:pt>
                <c:pt idx="63">
                  <c:v>3953</c:v>
                </c:pt>
                <c:pt idx="64">
                  <c:v>3730</c:v>
                </c:pt>
                <c:pt idx="65">
                  <c:v>3502</c:v>
                </c:pt>
                <c:pt idx="66">
                  <c:v>3814</c:v>
                </c:pt>
                <c:pt idx="67">
                  <c:v>4674</c:v>
                </c:pt>
                <c:pt idx="68">
                  <c:v>4915</c:v>
                </c:pt>
                <c:pt idx="69">
                  <c:v>5136</c:v>
                </c:pt>
                <c:pt idx="70">
                  <c:v>5553</c:v>
                </c:pt>
                <c:pt idx="71">
                  <c:v>5019</c:v>
                </c:pt>
                <c:pt idx="72">
                  <c:v>4347</c:v>
                </c:pt>
                <c:pt idx="73">
                  <c:v>4631</c:v>
                </c:pt>
                <c:pt idx="74">
                  <c:v>5372</c:v>
                </c:pt>
                <c:pt idx="75">
                  <c:v>5455</c:v>
                </c:pt>
                <c:pt idx="76">
                  <c:v>4977</c:v>
                </c:pt>
                <c:pt idx="77">
                  <c:v>4997</c:v>
                </c:pt>
                <c:pt idx="78">
                  <c:v>6034</c:v>
                </c:pt>
                <c:pt idx="79">
                  <c:v>6136</c:v>
                </c:pt>
                <c:pt idx="80">
                  <c:v>6240</c:v>
                </c:pt>
                <c:pt idx="81">
                  <c:v>6395</c:v>
                </c:pt>
                <c:pt idx="82">
                  <c:v>6880</c:v>
                </c:pt>
                <c:pt idx="83">
                  <c:v>6794</c:v>
                </c:pt>
                <c:pt idx="84">
                  <c:v>6755</c:v>
                </c:pt>
                <c:pt idx="85">
                  <c:v>6455</c:v>
                </c:pt>
                <c:pt idx="86">
                  <c:v>5982</c:v>
                </c:pt>
                <c:pt idx="87">
                  <c:v>5784</c:v>
                </c:pt>
                <c:pt idx="88">
                  <c:v>5249</c:v>
                </c:pt>
                <c:pt idx="89">
                  <c:v>5152</c:v>
                </c:pt>
                <c:pt idx="90">
                  <c:v>5371</c:v>
                </c:pt>
                <c:pt idx="91">
                  <c:v>5601</c:v>
                </c:pt>
                <c:pt idx="92">
                  <c:v>5767</c:v>
                </c:pt>
                <c:pt idx="93">
                  <c:v>5824</c:v>
                </c:pt>
                <c:pt idx="94">
                  <c:v>6112</c:v>
                </c:pt>
                <c:pt idx="95">
                  <c:v>6148</c:v>
                </c:pt>
                <c:pt idx="96">
                  <c:v>4667</c:v>
                </c:pt>
                <c:pt idx="97">
                  <c:v>4170</c:v>
                </c:pt>
                <c:pt idx="98">
                  <c:v>4447</c:v>
                </c:pt>
                <c:pt idx="99">
                  <c:v>4803</c:v>
                </c:pt>
                <c:pt idx="100">
                  <c:v>5321</c:v>
                </c:pt>
                <c:pt idx="101">
                  <c:v>5333</c:v>
                </c:pt>
                <c:pt idx="102">
                  <c:v>4606</c:v>
                </c:pt>
                <c:pt idx="103">
                  <c:v>4606</c:v>
                </c:pt>
                <c:pt idx="104">
                  <c:v>4829</c:v>
                </c:pt>
                <c:pt idx="105">
                  <c:v>4742</c:v>
                </c:pt>
                <c:pt idx="106">
                  <c:v>4846</c:v>
                </c:pt>
                <c:pt idx="107">
                  <c:v>4422</c:v>
                </c:pt>
                <c:pt idx="108">
                  <c:v>3611</c:v>
                </c:pt>
                <c:pt idx="109">
                  <c:v>3416</c:v>
                </c:pt>
                <c:pt idx="110">
                  <c:v>3471</c:v>
                </c:pt>
                <c:pt idx="111">
                  <c:v>3260</c:v>
                </c:pt>
                <c:pt idx="112">
                  <c:v>3088</c:v>
                </c:pt>
                <c:pt idx="113">
                  <c:v>2913</c:v>
                </c:pt>
                <c:pt idx="114">
                  <c:v>3386</c:v>
                </c:pt>
                <c:pt idx="115">
                  <c:v>2989</c:v>
                </c:pt>
                <c:pt idx="116">
                  <c:v>2924</c:v>
                </c:pt>
                <c:pt idx="117">
                  <c:v>2981</c:v>
                </c:pt>
                <c:pt idx="118">
                  <c:v>3162</c:v>
                </c:pt>
                <c:pt idx="119">
                  <c:v>3257</c:v>
                </c:pt>
                <c:pt idx="120">
                  <c:v>3668</c:v>
                </c:pt>
                <c:pt idx="121">
                  <c:v>4160</c:v>
                </c:pt>
                <c:pt idx="122">
                  <c:v>4280</c:v>
                </c:pt>
                <c:pt idx="123">
                  <c:v>4329</c:v>
                </c:pt>
                <c:pt idx="124">
                  <c:v>4508</c:v>
                </c:pt>
                <c:pt idx="125">
                  <c:v>4635</c:v>
                </c:pt>
                <c:pt idx="126">
                  <c:v>4887</c:v>
                </c:pt>
                <c:pt idx="127">
                  <c:v>4829</c:v>
                </c:pt>
                <c:pt idx="128">
                  <c:v>5157</c:v>
                </c:pt>
                <c:pt idx="129">
                  <c:v>5150</c:v>
                </c:pt>
                <c:pt idx="130">
                  <c:v>6266</c:v>
                </c:pt>
                <c:pt idx="131">
                  <c:v>6652</c:v>
                </c:pt>
                <c:pt idx="132">
                  <c:v>7743</c:v>
                </c:pt>
                <c:pt idx="133">
                  <c:v>7011</c:v>
                </c:pt>
                <c:pt idx="134">
                  <c:v>6705</c:v>
                </c:pt>
                <c:pt idx="135">
                  <c:v>6303</c:v>
                </c:pt>
                <c:pt idx="136">
                  <c:v>7032</c:v>
                </c:pt>
                <c:pt idx="137">
                  <c:v>7194</c:v>
                </c:pt>
                <c:pt idx="138">
                  <c:v>7633</c:v>
                </c:pt>
                <c:pt idx="139">
                  <c:v>8307</c:v>
                </c:pt>
                <c:pt idx="140">
                  <c:v>7981</c:v>
                </c:pt>
                <c:pt idx="141">
                  <c:v>7147</c:v>
                </c:pt>
                <c:pt idx="142">
                  <c:v>6568</c:v>
                </c:pt>
                <c:pt idx="143">
                  <c:v>6398</c:v>
                </c:pt>
                <c:pt idx="144">
                  <c:v>6648</c:v>
                </c:pt>
                <c:pt idx="145">
                  <c:v>6365</c:v>
                </c:pt>
                <c:pt idx="146">
                  <c:v>6447</c:v>
                </c:pt>
                <c:pt idx="147">
                  <c:v>6323</c:v>
                </c:pt>
                <c:pt idx="148">
                  <c:v>5585</c:v>
                </c:pt>
                <c:pt idx="149">
                  <c:v>6081</c:v>
                </c:pt>
                <c:pt idx="150">
                  <c:v>6049</c:v>
                </c:pt>
                <c:pt idx="151">
                  <c:v>6731</c:v>
                </c:pt>
                <c:pt idx="152">
                  <c:v>6864</c:v>
                </c:pt>
                <c:pt idx="153">
                  <c:v>5835</c:v>
                </c:pt>
                <c:pt idx="154">
                  <c:v>5298</c:v>
                </c:pt>
                <c:pt idx="155">
                  <c:v>5298</c:v>
                </c:pt>
                <c:pt idx="156">
                  <c:v>5018</c:v>
                </c:pt>
                <c:pt idx="157">
                  <c:v>4952</c:v>
                </c:pt>
                <c:pt idx="158">
                  <c:v>4547</c:v>
                </c:pt>
                <c:pt idx="159">
                  <c:v>3982</c:v>
                </c:pt>
                <c:pt idx="160">
                  <c:v>3666</c:v>
                </c:pt>
                <c:pt idx="161">
                  <c:v>3446</c:v>
                </c:pt>
                <c:pt idx="162">
                  <c:v>3298</c:v>
                </c:pt>
                <c:pt idx="163">
                  <c:v>3437</c:v>
                </c:pt>
                <c:pt idx="164">
                  <c:v>3194</c:v>
                </c:pt>
                <c:pt idx="165">
                  <c:v>3030</c:v>
                </c:pt>
                <c:pt idx="166">
                  <c:v>2710</c:v>
                </c:pt>
                <c:pt idx="167">
                  <c:v>2655</c:v>
                </c:pt>
                <c:pt idx="168">
                  <c:v>2539</c:v>
                </c:pt>
                <c:pt idx="169">
                  <c:v>2974</c:v>
                </c:pt>
                <c:pt idx="170">
                  <c:v>3007</c:v>
                </c:pt>
                <c:pt idx="171">
                  <c:v>3413</c:v>
                </c:pt>
                <c:pt idx="172">
                  <c:v>3116</c:v>
                </c:pt>
                <c:pt idx="173">
                  <c:v>2998</c:v>
                </c:pt>
                <c:pt idx="174">
                  <c:v>2602</c:v>
                </c:pt>
                <c:pt idx="175">
                  <c:v>2121</c:v>
                </c:pt>
                <c:pt idx="176">
                  <c:v>2402</c:v>
                </c:pt>
                <c:pt idx="177">
                  <c:v>2223</c:v>
                </c:pt>
                <c:pt idx="178">
                  <c:v>3007</c:v>
                </c:pt>
                <c:pt idx="179">
                  <c:v>3986</c:v>
                </c:pt>
                <c:pt idx="180">
                  <c:v>6363</c:v>
                </c:pt>
                <c:pt idx="181">
                  <c:v>6755</c:v>
                </c:pt>
                <c:pt idx="182">
                  <c:v>7083</c:v>
                </c:pt>
                <c:pt idx="183">
                  <c:v>6202</c:v>
                </c:pt>
                <c:pt idx="184">
                  <c:v>5722</c:v>
                </c:pt>
                <c:pt idx="185">
                  <c:v>4400</c:v>
                </c:pt>
                <c:pt idx="186">
                  <c:v>4824</c:v>
                </c:pt>
                <c:pt idx="187">
                  <c:v>5284</c:v>
                </c:pt>
                <c:pt idx="188">
                  <c:v>5355</c:v>
                </c:pt>
                <c:pt idx="189">
                  <c:v>4831</c:v>
                </c:pt>
                <c:pt idx="190">
                  <c:v>5125</c:v>
                </c:pt>
                <c:pt idx="191">
                  <c:v>4609</c:v>
                </c:pt>
                <c:pt idx="192">
                  <c:v>4428</c:v>
                </c:pt>
                <c:pt idx="193">
                  <c:v>4504</c:v>
                </c:pt>
                <c:pt idx="194">
                  <c:v>5702</c:v>
                </c:pt>
                <c:pt idx="195">
                  <c:v>6818</c:v>
                </c:pt>
                <c:pt idx="196">
                  <c:v>6458</c:v>
                </c:pt>
                <c:pt idx="197">
                  <c:v>5007</c:v>
                </c:pt>
                <c:pt idx="198">
                  <c:v>5085</c:v>
                </c:pt>
                <c:pt idx="199">
                  <c:v>4579</c:v>
                </c:pt>
                <c:pt idx="200">
                  <c:v>4336</c:v>
                </c:pt>
                <c:pt idx="201">
                  <c:v>4155</c:v>
                </c:pt>
                <c:pt idx="202">
                  <c:v>4118</c:v>
                </c:pt>
                <c:pt idx="203">
                  <c:v>4262</c:v>
                </c:pt>
                <c:pt idx="204">
                  <c:v>4240</c:v>
                </c:pt>
                <c:pt idx="205">
                  <c:v>3991</c:v>
                </c:pt>
                <c:pt idx="206">
                  <c:v>4446</c:v>
                </c:pt>
                <c:pt idx="207">
                  <c:v>4783</c:v>
                </c:pt>
                <c:pt idx="208">
                  <c:v>5532</c:v>
                </c:pt>
                <c:pt idx="209">
                  <c:v>5940</c:v>
                </c:pt>
                <c:pt idx="210">
                  <c:v>5594</c:v>
                </c:pt>
                <c:pt idx="211">
                  <c:v>4420</c:v>
                </c:pt>
                <c:pt idx="212">
                  <c:v>3918</c:v>
                </c:pt>
                <c:pt idx="213">
                  <c:v>3565</c:v>
                </c:pt>
                <c:pt idx="214">
                  <c:v>4533</c:v>
                </c:pt>
                <c:pt idx="215">
                  <c:v>4239</c:v>
                </c:pt>
                <c:pt idx="216">
                  <c:v>5109</c:v>
                </c:pt>
                <c:pt idx="217">
                  <c:v>5484</c:v>
                </c:pt>
                <c:pt idx="218">
                  <c:v>6097</c:v>
                </c:pt>
                <c:pt idx="219">
                  <c:v>6001</c:v>
                </c:pt>
                <c:pt idx="220">
                  <c:v>6366</c:v>
                </c:pt>
                <c:pt idx="221">
                  <c:v>7017</c:v>
                </c:pt>
                <c:pt idx="222">
                  <c:v>7743</c:v>
                </c:pt>
                <c:pt idx="223">
                  <c:v>8404</c:v>
                </c:pt>
                <c:pt idx="224">
                  <c:v>9400</c:v>
                </c:pt>
                <c:pt idx="225">
                  <c:v>9933</c:v>
                </c:pt>
                <c:pt idx="226">
                  <c:v>8458</c:v>
                </c:pt>
                <c:pt idx="227">
                  <c:v>8521</c:v>
                </c:pt>
                <c:pt idx="228">
                  <c:v>7562</c:v>
                </c:pt>
                <c:pt idx="229">
                  <c:v>6558</c:v>
                </c:pt>
                <c:pt idx="230">
                  <c:v>7628</c:v>
                </c:pt>
                <c:pt idx="231">
                  <c:v>8378</c:v>
                </c:pt>
                <c:pt idx="232">
                  <c:v>8146</c:v>
                </c:pt>
                <c:pt idx="233">
                  <c:v>7567</c:v>
                </c:pt>
                <c:pt idx="234">
                  <c:v>7794</c:v>
                </c:pt>
                <c:pt idx="235">
                  <c:v>7417</c:v>
                </c:pt>
                <c:pt idx="236">
                  <c:v>7987</c:v>
                </c:pt>
                <c:pt idx="237">
                  <c:v>9177</c:v>
                </c:pt>
                <c:pt idx="238">
                  <c:v>9379</c:v>
                </c:pt>
                <c:pt idx="239">
                  <c:v>10085</c:v>
                </c:pt>
                <c:pt idx="240">
                  <c:v>11937</c:v>
                </c:pt>
                <c:pt idx="241">
                  <c:v>11503</c:v>
                </c:pt>
                <c:pt idx="242">
                  <c:v>10661</c:v>
                </c:pt>
                <c:pt idx="243">
                  <c:v>10168</c:v>
                </c:pt>
                <c:pt idx="244">
                  <c:v>11624</c:v>
                </c:pt>
                <c:pt idx="245">
                  <c:v>13288</c:v>
                </c:pt>
                <c:pt idx="246">
                  <c:v>15841</c:v>
                </c:pt>
                <c:pt idx="247">
                  <c:v>17037</c:v>
                </c:pt>
                <c:pt idx="248">
                  <c:v>13716</c:v>
                </c:pt>
                <c:pt idx="249">
                  <c:v>11341</c:v>
                </c:pt>
                <c:pt idx="250">
                  <c:v>9365</c:v>
                </c:pt>
                <c:pt idx="251">
                  <c:v>7975</c:v>
                </c:pt>
                <c:pt idx="252">
                  <c:v>8761</c:v>
                </c:pt>
                <c:pt idx="253">
                  <c:v>8477</c:v>
                </c:pt>
                <c:pt idx="254">
                  <c:v>8738</c:v>
                </c:pt>
                <c:pt idx="255">
                  <c:v>9336</c:v>
                </c:pt>
                <c:pt idx="256">
                  <c:v>9311</c:v>
                </c:pt>
                <c:pt idx="257">
                  <c:v>6691</c:v>
                </c:pt>
                <c:pt idx="258">
                  <c:v>6638</c:v>
                </c:pt>
                <c:pt idx="259">
                  <c:v>4635</c:v>
                </c:pt>
                <c:pt idx="260">
                  <c:v>4117</c:v>
                </c:pt>
                <c:pt idx="261">
                  <c:v>4522</c:v>
                </c:pt>
                <c:pt idx="262">
                  <c:v>4742</c:v>
                </c:pt>
                <c:pt idx="263">
                  <c:v>5719</c:v>
                </c:pt>
                <c:pt idx="264">
                  <c:v>5683</c:v>
                </c:pt>
                <c:pt idx="265">
                  <c:v>5856</c:v>
                </c:pt>
                <c:pt idx="266">
                  <c:v>6455</c:v>
                </c:pt>
                <c:pt idx="267">
                  <c:v>8823</c:v>
                </c:pt>
                <c:pt idx="268">
                  <c:v>8352</c:v>
                </c:pt>
                <c:pt idx="269">
                  <c:v>7770</c:v>
                </c:pt>
                <c:pt idx="270">
                  <c:v>7444</c:v>
                </c:pt>
                <c:pt idx="271">
                  <c:v>6703</c:v>
                </c:pt>
                <c:pt idx="272">
                  <c:v>7017</c:v>
                </c:pt>
                <c:pt idx="273">
                  <c:v>7545</c:v>
                </c:pt>
                <c:pt idx="274">
                  <c:v>8073</c:v>
                </c:pt>
                <c:pt idx="275">
                  <c:v>9337</c:v>
                </c:pt>
                <c:pt idx="276">
                  <c:v>11136</c:v>
                </c:pt>
                <c:pt idx="277">
                  <c:v>11768</c:v>
                </c:pt>
                <c:pt idx="278">
                  <c:v>9414</c:v>
                </c:pt>
                <c:pt idx="279">
                  <c:v>9857</c:v>
                </c:pt>
                <c:pt idx="280">
                  <c:v>8998</c:v>
                </c:pt>
                <c:pt idx="281">
                  <c:v>9492</c:v>
                </c:pt>
                <c:pt idx="282">
                  <c:v>8410</c:v>
                </c:pt>
                <c:pt idx="283">
                  <c:v>8226</c:v>
                </c:pt>
                <c:pt idx="284">
                  <c:v>7912</c:v>
                </c:pt>
                <c:pt idx="285">
                  <c:v>8039</c:v>
                </c:pt>
                <c:pt idx="286">
                  <c:v>7806</c:v>
                </c:pt>
                <c:pt idx="287">
                  <c:v>6356</c:v>
                </c:pt>
                <c:pt idx="288">
                  <c:v>5189</c:v>
                </c:pt>
                <c:pt idx="289">
                  <c:v>4967</c:v>
                </c:pt>
                <c:pt idx="290">
                  <c:v>4470</c:v>
                </c:pt>
                <c:pt idx="291">
                  <c:v>4446</c:v>
                </c:pt>
                <c:pt idx="292">
                  <c:v>4998</c:v>
                </c:pt>
                <c:pt idx="293">
                  <c:v>4742</c:v>
                </c:pt>
                <c:pt idx="294">
                  <c:v>5910</c:v>
                </c:pt>
                <c:pt idx="295">
                  <c:v>6750</c:v>
                </c:pt>
                <c:pt idx="296">
                  <c:v>5998</c:v>
                </c:pt>
                <c:pt idx="297">
                  <c:v>6601</c:v>
                </c:pt>
                <c:pt idx="298">
                  <c:v>6354</c:v>
                </c:pt>
                <c:pt idx="299">
                  <c:v>6335</c:v>
                </c:pt>
                <c:pt idx="300">
                  <c:v>5663</c:v>
                </c:pt>
                <c:pt idx="301">
                  <c:v>5021</c:v>
                </c:pt>
                <c:pt idx="302">
                  <c:v>5385</c:v>
                </c:pt>
                <c:pt idx="303">
                  <c:v>4845</c:v>
                </c:pt>
                <c:pt idx="304">
                  <c:v>5316</c:v>
                </c:pt>
                <c:pt idx="305">
                  <c:v>5118</c:v>
                </c:pt>
                <c:pt idx="306">
                  <c:v>5392</c:v>
                </c:pt>
                <c:pt idx="307">
                  <c:v>5748</c:v>
                </c:pt>
                <c:pt idx="308">
                  <c:v>4814</c:v>
                </c:pt>
                <c:pt idx="309">
                  <c:v>4409</c:v>
                </c:pt>
                <c:pt idx="310">
                  <c:v>4028</c:v>
                </c:pt>
                <c:pt idx="311">
                  <c:v>3818</c:v>
                </c:pt>
                <c:pt idx="312">
                  <c:v>3649</c:v>
                </c:pt>
                <c:pt idx="313">
                  <c:v>3663</c:v>
                </c:pt>
                <c:pt idx="314">
                  <c:v>3636</c:v>
                </c:pt>
                <c:pt idx="315">
                  <c:v>4031</c:v>
                </c:pt>
                <c:pt idx="316">
                  <c:v>4792</c:v>
                </c:pt>
                <c:pt idx="317">
                  <c:v>5450</c:v>
                </c:pt>
                <c:pt idx="318">
                  <c:v>5819</c:v>
                </c:pt>
                <c:pt idx="319">
                  <c:v>5733</c:v>
                </c:pt>
                <c:pt idx="320">
                  <c:v>5512</c:v>
                </c:pt>
                <c:pt idx="321">
                  <c:v>5946</c:v>
                </c:pt>
                <c:pt idx="322">
                  <c:v>6036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B4-4BCE-B1C7-F60BBBF29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549304"/>
        <c:axId val="286569304"/>
      </c:lineChart>
      <c:dateAx>
        <c:axId val="286549304"/>
        <c:scaling>
          <c:orientation val="minMax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in"/>
        <c:minorTickMark val="none"/>
        <c:tickLblPos val="low"/>
        <c:spPr>
          <a:noFill/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86569304"/>
        <c:crosses val="autoZero"/>
        <c:auto val="1"/>
        <c:lblOffset val="100"/>
        <c:baseTimeUnit val="days"/>
        <c:majorUnit val="6"/>
        <c:majorTimeUnit val="months"/>
      </c:dateAx>
      <c:valAx>
        <c:axId val="286569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700">
                    <a:solidFill>
                      <a:srgbClr val="000000"/>
                    </a:solidFill>
                    <a:latin typeface="Arial Narrow" panose="020B0606020202030204" pitchFamily="34" charset="0"/>
                  </a:defRPr>
                </a:pPr>
                <a:r>
                  <a:rPr lang="en-GB"/>
                  <a:t>points</a:t>
                </a:r>
              </a:p>
            </c:rich>
          </c:tx>
          <c:layout>
            <c:manualLayout>
              <c:xMode val="edge"/>
              <c:yMode val="edge"/>
              <c:x val="0"/>
              <c:y val="0.35429350497888651"/>
            </c:manualLayout>
          </c:layout>
          <c:overlay val="0"/>
        </c:title>
        <c:numFmt formatCode="#,##0" sourceLinked="0"/>
        <c:majorTickMark val="in"/>
        <c:minorTickMark val="none"/>
        <c:tickLblPos val="nextTo"/>
        <c:spPr>
          <a:noFill/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86549304"/>
        <c:crosses val="autoZero"/>
        <c:crossBetween val="between"/>
        <c:majorUnit val="3000"/>
      </c:valAx>
      <c:spPr>
        <a:noFill/>
        <a:ln w="3175">
          <a:noFill/>
        </a:ln>
      </c:spPr>
    </c:plotArea>
    <c:legend>
      <c:legendPos val="t"/>
      <c:layout>
        <c:manualLayout>
          <c:xMode val="edge"/>
          <c:yMode val="edge"/>
          <c:x val="0.1225654331985509"/>
          <c:y val="7.6234989010049489E-3"/>
          <c:w val="0.71517337026789374"/>
          <c:h val="0.21471924758799435"/>
        </c:manualLayout>
      </c:layout>
      <c:overlay val="0"/>
      <c:txPr>
        <a:bodyPr/>
        <a:lstStyle/>
        <a:p>
          <a:pPr>
            <a:defRPr sz="700" b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190960088283979"/>
          <c:y val="0.12821251324042227"/>
          <c:w val="0.80708616884311202"/>
          <c:h val="0.64814574580769546"/>
        </c:manualLayout>
      </c:layout>
      <c:lineChart>
        <c:grouping val="standard"/>
        <c:varyColors val="0"/>
        <c:ser>
          <c:idx val="0"/>
          <c:order val="0"/>
          <c:tx>
            <c:strRef>
              <c:f>ChartData!$K$1</c:f>
              <c:strCache>
                <c:ptCount val="1"/>
                <c:pt idx="0">
                  <c:v>Saldanha-to-Qingdao</c:v>
                </c:pt>
              </c:strCache>
            </c:strRef>
          </c:tx>
          <c:spPr>
            <a:ln w="19050" cap="rnd">
              <a:solidFill>
                <a:srgbClr val="323232"/>
              </a:solidFill>
              <a:round/>
            </a:ln>
            <a:effectLst/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ChartData!$K$2:$K$500</c:f>
              <c:numCache>
                <c:formatCode>0.00</c:formatCode>
                <c:ptCount val="499"/>
                <c:pt idx="0">
                  <c:v>9.6999999999999993</c:v>
                </c:pt>
                <c:pt idx="1">
                  <c:v>10.050000000000001</c:v>
                </c:pt>
                <c:pt idx="2">
                  <c:v>9.4</c:v>
                </c:pt>
                <c:pt idx="3">
                  <c:v>10</c:v>
                </c:pt>
                <c:pt idx="4">
                  <c:v>8.75</c:v>
                </c:pt>
                <c:pt idx="5">
                  <c:v>8</c:v>
                </c:pt>
                <c:pt idx="6">
                  <c:v>7.3</c:v>
                </c:pt>
                <c:pt idx="7">
                  <c:v>7.65</c:v>
                </c:pt>
                <c:pt idx="8">
                  <c:v>8.4499999999999993</c:v>
                </c:pt>
                <c:pt idx="9">
                  <c:v>8.6</c:v>
                </c:pt>
                <c:pt idx="10">
                  <c:v>11.4</c:v>
                </c:pt>
                <c:pt idx="11">
                  <c:v>12.65</c:v>
                </c:pt>
                <c:pt idx="12">
                  <c:v>12.2</c:v>
                </c:pt>
                <c:pt idx="13">
                  <c:v>12.15</c:v>
                </c:pt>
                <c:pt idx="14">
                  <c:v>10.95</c:v>
                </c:pt>
                <c:pt idx="15">
                  <c:v>11.2</c:v>
                </c:pt>
                <c:pt idx="16">
                  <c:v>10.199999999999999</c:v>
                </c:pt>
                <c:pt idx="17">
                  <c:v>10.15</c:v>
                </c:pt>
                <c:pt idx="18">
                  <c:v>9.8000000000000007</c:v>
                </c:pt>
                <c:pt idx="19">
                  <c:v>10.65</c:v>
                </c:pt>
                <c:pt idx="20">
                  <c:v>10.75</c:v>
                </c:pt>
                <c:pt idx="21">
                  <c:v>10.6</c:v>
                </c:pt>
                <c:pt idx="22">
                  <c:v>10</c:v>
                </c:pt>
                <c:pt idx="23">
                  <c:v>9.9</c:v>
                </c:pt>
                <c:pt idx="24">
                  <c:v>9.5</c:v>
                </c:pt>
                <c:pt idx="25">
                  <c:v>8.5</c:v>
                </c:pt>
                <c:pt idx="26">
                  <c:v>8.8000000000000007</c:v>
                </c:pt>
                <c:pt idx="27">
                  <c:v>8.0500000000000007</c:v>
                </c:pt>
                <c:pt idx="28">
                  <c:v>8.9</c:v>
                </c:pt>
                <c:pt idx="29">
                  <c:v>9.5</c:v>
                </c:pt>
                <c:pt idx="30">
                  <c:v>9.75</c:v>
                </c:pt>
                <c:pt idx="31">
                  <c:v>10.6</c:v>
                </c:pt>
                <c:pt idx="32">
                  <c:v>11.4</c:v>
                </c:pt>
                <c:pt idx="33">
                  <c:v>13.15</c:v>
                </c:pt>
                <c:pt idx="34">
                  <c:v>12.5</c:v>
                </c:pt>
                <c:pt idx="35">
                  <c:v>12.15</c:v>
                </c:pt>
                <c:pt idx="36">
                  <c:v>13.35</c:v>
                </c:pt>
                <c:pt idx="37">
                  <c:v>13.15</c:v>
                </c:pt>
                <c:pt idx="38">
                  <c:v>14.45</c:v>
                </c:pt>
                <c:pt idx="39">
                  <c:v>13.5</c:v>
                </c:pt>
                <c:pt idx="40">
                  <c:v>13.95</c:v>
                </c:pt>
                <c:pt idx="41">
                  <c:v>13.6</c:v>
                </c:pt>
                <c:pt idx="42">
                  <c:v>13.85</c:v>
                </c:pt>
                <c:pt idx="43">
                  <c:v>14.15</c:v>
                </c:pt>
                <c:pt idx="44">
                  <c:v>13.7</c:v>
                </c:pt>
                <c:pt idx="45">
                  <c:v>14.45</c:v>
                </c:pt>
                <c:pt idx="46">
                  <c:v>13.7</c:v>
                </c:pt>
                <c:pt idx="47">
                  <c:v>14.2</c:v>
                </c:pt>
                <c:pt idx="48">
                  <c:v>15.6</c:v>
                </c:pt>
                <c:pt idx="49">
                  <c:v>15.9</c:v>
                </c:pt>
                <c:pt idx="50">
                  <c:v>15.05</c:v>
                </c:pt>
                <c:pt idx="51">
                  <c:v>13.75</c:v>
                </c:pt>
                <c:pt idx="52">
                  <c:v>13.3</c:v>
                </c:pt>
                <c:pt idx="53">
                  <c:v>12</c:v>
                </c:pt>
                <c:pt idx="54">
                  <c:v>10.6</c:v>
                </c:pt>
                <c:pt idx="55">
                  <c:v>11.35</c:v>
                </c:pt>
                <c:pt idx="56">
                  <c:v>11</c:v>
                </c:pt>
                <c:pt idx="57">
                  <c:v>13.2</c:v>
                </c:pt>
                <c:pt idx="58">
                  <c:v>12.5</c:v>
                </c:pt>
                <c:pt idx="59">
                  <c:v>12.75</c:v>
                </c:pt>
                <c:pt idx="60">
                  <c:v>12.4</c:v>
                </c:pt>
                <c:pt idx="61">
                  <c:v>11.8</c:v>
                </c:pt>
                <c:pt idx="62">
                  <c:v>11.25</c:v>
                </c:pt>
                <c:pt idx="63">
                  <c:v>10.95</c:v>
                </c:pt>
                <c:pt idx="64">
                  <c:v>10.65</c:v>
                </c:pt>
                <c:pt idx="65">
                  <c:v>10.050000000000001</c:v>
                </c:pt>
                <c:pt idx="66">
                  <c:v>10.65</c:v>
                </c:pt>
                <c:pt idx="67">
                  <c:v>13.1</c:v>
                </c:pt>
                <c:pt idx="68">
                  <c:v>13.35</c:v>
                </c:pt>
                <c:pt idx="69">
                  <c:v>13.9</c:v>
                </c:pt>
                <c:pt idx="70">
                  <c:v>14.4</c:v>
                </c:pt>
                <c:pt idx="71">
                  <c:v>13.25</c:v>
                </c:pt>
                <c:pt idx="72">
                  <c:v>11.85</c:v>
                </c:pt>
                <c:pt idx="73">
                  <c:v>12.75</c:v>
                </c:pt>
                <c:pt idx="74">
                  <c:v>14.45</c:v>
                </c:pt>
                <c:pt idx="75">
                  <c:v>15.15</c:v>
                </c:pt>
                <c:pt idx="76">
                  <c:v>13.65</c:v>
                </c:pt>
                <c:pt idx="77">
                  <c:v>14.2</c:v>
                </c:pt>
                <c:pt idx="78">
                  <c:v>15.7</c:v>
                </c:pt>
                <c:pt idx="79">
                  <c:v>16</c:v>
                </c:pt>
                <c:pt idx="80">
                  <c:v>16.25</c:v>
                </c:pt>
                <c:pt idx="81">
                  <c:v>16.8</c:v>
                </c:pt>
                <c:pt idx="82">
                  <c:v>18.25</c:v>
                </c:pt>
                <c:pt idx="83">
                  <c:v>18.100000000000001</c:v>
                </c:pt>
                <c:pt idx="84">
                  <c:v>17.899999999999999</c:v>
                </c:pt>
                <c:pt idx="85">
                  <c:v>17.05</c:v>
                </c:pt>
                <c:pt idx="86">
                  <c:v>16.25</c:v>
                </c:pt>
                <c:pt idx="87">
                  <c:v>15.75</c:v>
                </c:pt>
                <c:pt idx="88">
                  <c:v>15.2</c:v>
                </c:pt>
                <c:pt idx="89">
                  <c:v>15.2</c:v>
                </c:pt>
                <c:pt idx="90">
                  <c:v>15.65</c:v>
                </c:pt>
                <c:pt idx="91">
                  <c:v>15.75</c:v>
                </c:pt>
                <c:pt idx="92">
                  <c:v>16.05</c:v>
                </c:pt>
                <c:pt idx="93">
                  <c:v>16.350000000000001</c:v>
                </c:pt>
                <c:pt idx="94">
                  <c:v>16.7</c:v>
                </c:pt>
                <c:pt idx="95">
                  <c:v>16.55</c:v>
                </c:pt>
                <c:pt idx="96">
                  <c:v>12.5</c:v>
                </c:pt>
                <c:pt idx="97">
                  <c:v>11.45</c:v>
                </c:pt>
                <c:pt idx="98">
                  <c:v>11.85</c:v>
                </c:pt>
                <c:pt idx="99">
                  <c:v>12.5</c:v>
                </c:pt>
                <c:pt idx="100">
                  <c:v>12.75</c:v>
                </c:pt>
                <c:pt idx="101">
                  <c:v>13</c:v>
                </c:pt>
                <c:pt idx="102">
                  <c:v>12.05</c:v>
                </c:pt>
                <c:pt idx="103">
                  <c:v>12.05</c:v>
                </c:pt>
                <c:pt idx="104">
                  <c:v>12.8</c:v>
                </c:pt>
                <c:pt idx="105">
                  <c:v>13</c:v>
                </c:pt>
                <c:pt idx="106">
                  <c:v>12.7</c:v>
                </c:pt>
                <c:pt idx="107">
                  <c:v>11.75</c:v>
                </c:pt>
                <c:pt idx="108">
                  <c:v>10.050000000000001</c:v>
                </c:pt>
                <c:pt idx="109">
                  <c:v>9.5</c:v>
                </c:pt>
                <c:pt idx="110">
                  <c:v>9.4</c:v>
                </c:pt>
                <c:pt idx="111">
                  <c:v>9.15</c:v>
                </c:pt>
                <c:pt idx="112">
                  <c:v>8.8000000000000007</c:v>
                </c:pt>
                <c:pt idx="113">
                  <c:v>8.35</c:v>
                </c:pt>
                <c:pt idx="114">
                  <c:v>9.15</c:v>
                </c:pt>
                <c:pt idx="115">
                  <c:v>8.5</c:v>
                </c:pt>
                <c:pt idx="116">
                  <c:v>8.75</c:v>
                </c:pt>
                <c:pt idx="117">
                  <c:v>9.1999999999999993</c:v>
                </c:pt>
                <c:pt idx="118">
                  <c:v>9.25</c:v>
                </c:pt>
                <c:pt idx="119">
                  <c:v>9.4499999999999993</c:v>
                </c:pt>
                <c:pt idx="120">
                  <c:v>9.9499999999999993</c:v>
                </c:pt>
                <c:pt idx="121">
                  <c:v>11.35</c:v>
                </c:pt>
                <c:pt idx="122">
                  <c:v>11.65</c:v>
                </c:pt>
                <c:pt idx="123">
                  <c:v>11.85</c:v>
                </c:pt>
                <c:pt idx="124">
                  <c:v>12.05</c:v>
                </c:pt>
                <c:pt idx="125">
                  <c:v>11.95</c:v>
                </c:pt>
                <c:pt idx="126">
                  <c:v>12.4</c:v>
                </c:pt>
                <c:pt idx="127">
                  <c:v>12.85</c:v>
                </c:pt>
                <c:pt idx="128">
                  <c:v>13.95</c:v>
                </c:pt>
                <c:pt idx="129">
                  <c:v>13.95</c:v>
                </c:pt>
                <c:pt idx="130">
                  <c:v>16.25</c:v>
                </c:pt>
                <c:pt idx="131">
                  <c:v>18</c:v>
                </c:pt>
                <c:pt idx="132">
                  <c:v>20.3</c:v>
                </c:pt>
                <c:pt idx="133">
                  <c:v>17.850000000000001</c:v>
                </c:pt>
                <c:pt idx="134">
                  <c:v>17.25</c:v>
                </c:pt>
                <c:pt idx="135">
                  <c:v>15.6</c:v>
                </c:pt>
                <c:pt idx="136">
                  <c:v>17.100000000000001</c:v>
                </c:pt>
                <c:pt idx="137">
                  <c:v>17.649999999999999</c:v>
                </c:pt>
                <c:pt idx="138">
                  <c:v>19.5</c:v>
                </c:pt>
                <c:pt idx="139">
                  <c:v>21.15</c:v>
                </c:pt>
                <c:pt idx="140">
                  <c:v>20.149999999999999</c:v>
                </c:pt>
                <c:pt idx="141">
                  <c:v>18.25</c:v>
                </c:pt>
                <c:pt idx="142">
                  <c:v>17.399999999999999</c:v>
                </c:pt>
                <c:pt idx="143">
                  <c:v>16.5</c:v>
                </c:pt>
                <c:pt idx="144">
                  <c:v>17.5</c:v>
                </c:pt>
                <c:pt idx="145">
                  <c:v>16.399999999999999</c:v>
                </c:pt>
                <c:pt idx="146">
                  <c:v>15.75</c:v>
                </c:pt>
                <c:pt idx="147">
                  <c:v>15.7</c:v>
                </c:pt>
                <c:pt idx="148">
                  <c:v>13</c:v>
                </c:pt>
                <c:pt idx="149">
                  <c:v>15</c:v>
                </c:pt>
                <c:pt idx="150">
                  <c:v>14.95</c:v>
                </c:pt>
                <c:pt idx="151">
                  <c:v>16.350000000000001</c:v>
                </c:pt>
                <c:pt idx="152">
                  <c:v>16.149999999999999</c:v>
                </c:pt>
                <c:pt idx="153">
                  <c:v>14.25</c:v>
                </c:pt>
                <c:pt idx="154">
                  <c:v>14</c:v>
                </c:pt>
                <c:pt idx="155">
                  <c:v>14</c:v>
                </c:pt>
                <c:pt idx="156">
                  <c:v>13.75</c:v>
                </c:pt>
                <c:pt idx="157">
                  <c:v>13.95</c:v>
                </c:pt>
                <c:pt idx="158">
                  <c:v>13.15</c:v>
                </c:pt>
                <c:pt idx="159">
                  <c:v>11.85</c:v>
                </c:pt>
                <c:pt idx="160">
                  <c:v>10.6</c:v>
                </c:pt>
                <c:pt idx="161">
                  <c:v>10</c:v>
                </c:pt>
                <c:pt idx="162">
                  <c:v>9.6</c:v>
                </c:pt>
                <c:pt idx="163">
                  <c:v>10.050000000000001</c:v>
                </c:pt>
                <c:pt idx="164">
                  <c:v>9.6</c:v>
                </c:pt>
                <c:pt idx="165">
                  <c:v>9.0500000000000007</c:v>
                </c:pt>
                <c:pt idx="166">
                  <c:v>8</c:v>
                </c:pt>
                <c:pt idx="167">
                  <c:v>7.7</c:v>
                </c:pt>
                <c:pt idx="168">
                  <c:v>7.1</c:v>
                </c:pt>
                <c:pt idx="169">
                  <c:v>7.85</c:v>
                </c:pt>
                <c:pt idx="170">
                  <c:v>8</c:v>
                </c:pt>
                <c:pt idx="171">
                  <c:v>9.15</c:v>
                </c:pt>
                <c:pt idx="172">
                  <c:v>8.15</c:v>
                </c:pt>
                <c:pt idx="173">
                  <c:v>7.6</c:v>
                </c:pt>
                <c:pt idx="174">
                  <c:v>6.7</c:v>
                </c:pt>
                <c:pt idx="175">
                  <c:v>5.6</c:v>
                </c:pt>
                <c:pt idx="176">
                  <c:v>6.35</c:v>
                </c:pt>
                <c:pt idx="177">
                  <c:v>6.3</c:v>
                </c:pt>
                <c:pt idx="178">
                  <c:v>7.85</c:v>
                </c:pt>
                <c:pt idx="179">
                  <c:v>11.35</c:v>
                </c:pt>
                <c:pt idx="180">
                  <c:v>15.95</c:v>
                </c:pt>
                <c:pt idx="181">
                  <c:v>15.8</c:v>
                </c:pt>
                <c:pt idx="182">
                  <c:v>15.95</c:v>
                </c:pt>
                <c:pt idx="183">
                  <c:v>15</c:v>
                </c:pt>
                <c:pt idx="184">
                  <c:v>14.2</c:v>
                </c:pt>
                <c:pt idx="185">
                  <c:v>11.85</c:v>
                </c:pt>
                <c:pt idx="186">
                  <c:v>12.7</c:v>
                </c:pt>
                <c:pt idx="187">
                  <c:v>13.45</c:v>
                </c:pt>
                <c:pt idx="188">
                  <c:v>14.2</c:v>
                </c:pt>
                <c:pt idx="189">
                  <c:v>13.4</c:v>
                </c:pt>
                <c:pt idx="190">
                  <c:v>13.9</c:v>
                </c:pt>
                <c:pt idx="191">
                  <c:v>12.85</c:v>
                </c:pt>
                <c:pt idx="192">
                  <c:v>12.25</c:v>
                </c:pt>
                <c:pt idx="193">
                  <c:v>12.5</c:v>
                </c:pt>
                <c:pt idx="194">
                  <c:v>15.35</c:v>
                </c:pt>
                <c:pt idx="195">
                  <c:v>17.399999999999999</c:v>
                </c:pt>
                <c:pt idx="196">
                  <c:v>15.7</c:v>
                </c:pt>
                <c:pt idx="197">
                  <c:v>12.55</c:v>
                </c:pt>
                <c:pt idx="198">
                  <c:v>12.95</c:v>
                </c:pt>
                <c:pt idx="199">
                  <c:v>11.75</c:v>
                </c:pt>
                <c:pt idx="200">
                  <c:v>11.1</c:v>
                </c:pt>
                <c:pt idx="201">
                  <c:v>10.9</c:v>
                </c:pt>
                <c:pt idx="202">
                  <c:v>10.65</c:v>
                </c:pt>
                <c:pt idx="203">
                  <c:v>10.75</c:v>
                </c:pt>
                <c:pt idx="204">
                  <c:v>10</c:v>
                </c:pt>
                <c:pt idx="205">
                  <c:v>9.85</c:v>
                </c:pt>
                <c:pt idx="206">
                  <c:v>11.45</c:v>
                </c:pt>
                <c:pt idx="207">
                  <c:v>11.8</c:v>
                </c:pt>
                <c:pt idx="208">
                  <c:v>12.95</c:v>
                </c:pt>
                <c:pt idx="209">
                  <c:v>15.15</c:v>
                </c:pt>
                <c:pt idx="210">
                  <c:v>14.45</c:v>
                </c:pt>
                <c:pt idx="211">
                  <c:v>12.9</c:v>
                </c:pt>
                <c:pt idx="212">
                  <c:v>11.05</c:v>
                </c:pt>
                <c:pt idx="213">
                  <c:v>10.35</c:v>
                </c:pt>
                <c:pt idx="214">
                  <c:v>12.95</c:v>
                </c:pt>
                <c:pt idx="215">
                  <c:v>11.7</c:v>
                </c:pt>
                <c:pt idx="216">
                  <c:v>13.6</c:v>
                </c:pt>
                <c:pt idx="217">
                  <c:v>14.45</c:v>
                </c:pt>
                <c:pt idx="218">
                  <c:v>16.649999999999999</c:v>
                </c:pt>
                <c:pt idx="219">
                  <c:v>16.25</c:v>
                </c:pt>
                <c:pt idx="220">
                  <c:v>17.2</c:v>
                </c:pt>
                <c:pt idx="221">
                  <c:v>17.850000000000001</c:v>
                </c:pt>
                <c:pt idx="222">
                  <c:v>19.05</c:v>
                </c:pt>
                <c:pt idx="223">
                  <c:v>20.6</c:v>
                </c:pt>
                <c:pt idx="224">
                  <c:v>22.1</c:v>
                </c:pt>
                <c:pt idx="225">
                  <c:v>23.1</c:v>
                </c:pt>
                <c:pt idx="226">
                  <c:v>20</c:v>
                </c:pt>
                <c:pt idx="227">
                  <c:v>19.2</c:v>
                </c:pt>
                <c:pt idx="228">
                  <c:v>18.25</c:v>
                </c:pt>
                <c:pt idx="229">
                  <c:v>17.3</c:v>
                </c:pt>
                <c:pt idx="230">
                  <c:v>19.5</c:v>
                </c:pt>
                <c:pt idx="231">
                  <c:v>21.75</c:v>
                </c:pt>
                <c:pt idx="232">
                  <c:v>21</c:v>
                </c:pt>
                <c:pt idx="233">
                  <c:v>19.75</c:v>
                </c:pt>
                <c:pt idx="234">
                  <c:v>20.6</c:v>
                </c:pt>
                <c:pt idx="235">
                  <c:v>19.399999999999999</c:v>
                </c:pt>
                <c:pt idx="236">
                  <c:v>20.75</c:v>
                </c:pt>
                <c:pt idx="237">
                  <c:v>21.9</c:v>
                </c:pt>
                <c:pt idx="238">
                  <c:v>22.8</c:v>
                </c:pt>
                <c:pt idx="239">
                  <c:v>24</c:v>
                </c:pt>
                <c:pt idx="240">
                  <c:v>28.1</c:v>
                </c:pt>
                <c:pt idx="241">
                  <c:v>27.5</c:v>
                </c:pt>
                <c:pt idx="242">
                  <c:v>25.85</c:v>
                </c:pt>
                <c:pt idx="243">
                  <c:v>23.75</c:v>
                </c:pt>
                <c:pt idx="244">
                  <c:v>26.75</c:v>
                </c:pt>
                <c:pt idx="245">
                  <c:v>29</c:v>
                </c:pt>
                <c:pt idx="246">
                  <c:v>36</c:v>
                </c:pt>
                <c:pt idx="247">
                  <c:v>37.9</c:v>
                </c:pt>
                <c:pt idx="248">
                  <c:v>31.4</c:v>
                </c:pt>
                <c:pt idx="249">
                  <c:v>27.05</c:v>
                </c:pt>
                <c:pt idx="250">
                  <c:v>21.85</c:v>
                </c:pt>
                <c:pt idx="251">
                  <c:v>19.3</c:v>
                </c:pt>
                <c:pt idx="252">
                  <c:v>20.05</c:v>
                </c:pt>
                <c:pt idx="253">
                  <c:v>19.8</c:v>
                </c:pt>
                <c:pt idx="254">
                  <c:v>20.8</c:v>
                </c:pt>
                <c:pt idx="255">
                  <c:v>21.75</c:v>
                </c:pt>
                <c:pt idx="256">
                  <c:v>21.1</c:v>
                </c:pt>
                <c:pt idx="257">
                  <c:v>16.75</c:v>
                </c:pt>
                <c:pt idx="258">
                  <c:v>16.45</c:v>
                </c:pt>
                <c:pt idx="259">
                  <c:v>14.25</c:v>
                </c:pt>
                <c:pt idx="260">
                  <c:v>12.85</c:v>
                </c:pt>
                <c:pt idx="261">
                  <c:v>13.65</c:v>
                </c:pt>
                <c:pt idx="262">
                  <c:v>14.5</c:v>
                </c:pt>
                <c:pt idx="263">
                  <c:v>16.2</c:v>
                </c:pt>
                <c:pt idx="264">
                  <c:v>16.45</c:v>
                </c:pt>
                <c:pt idx="265">
                  <c:v>16.55</c:v>
                </c:pt>
                <c:pt idx="266">
                  <c:v>17.5</c:v>
                </c:pt>
                <c:pt idx="267">
                  <c:v>22.85</c:v>
                </c:pt>
                <c:pt idx="268">
                  <c:v>20.3</c:v>
                </c:pt>
                <c:pt idx="269">
                  <c:v>19.649999999999999</c:v>
                </c:pt>
                <c:pt idx="270">
                  <c:v>19.2</c:v>
                </c:pt>
                <c:pt idx="271">
                  <c:v>18.45</c:v>
                </c:pt>
                <c:pt idx="272">
                  <c:v>18.149999999999999</c:v>
                </c:pt>
                <c:pt idx="273">
                  <c:v>19.149999999999999</c:v>
                </c:pt>
                <c:pt idx="274">
                  <c:v>19.100000000000001</c:v>
                </c:pt>
                <c:pt idx="275">
                  <c:v>21.75</c:v>
                </c:pt>
                <c:pt idx="276">
                  <c:v>25.75</c:v>
                </c:pt>
                <c:pt idx="277">
                  <c:v>29.15</c:v>
                </c:pt>
                <c:pt idx="278">
                  <c:v>25.15</c:v>
                </c:pt>
                <c:pt idx="279">
                  <c:v>25.5</c:v>
                </c:pt>
                <c:pt idx="280">
                  <c:v>23.65</c:v>
                </c:pt>
                <c:pt idx="281">
                  <c:v>24.45</c:v>
                </c:pt>
                <c:pt idx="282">
                  <c:v>21.95</c:v>
                </c:pt>
                <c:pt idx="283">
                  <c:v>21.7</c:v>
                </c:pt>
                <c:pt idx="284">
                  <c:v>22.1</c:v>
                </c:pt>
                <c:pt idx="285">
                  <c:v>22.7</c:v>
                </c:pt>
                <c:pt idx="286">
                  <c:v>21.25</c:v>
                </c:pt>
                <c:pt idx="287">
                  <c:v>17.25</c:v>
                </c:pt>
                <c:pt idx="288">
                  <c:v>15.25</c:v>
                </c:pt>
                <c:pt idx="289">
                  <c:v>14.95</c:v>
                </c:pt>
                <c:pt idx="290">
                  <c:v>13.5</c:v>
                </c:pt>
                <c:pt idx="291">
                  <c:v>13.3</c:v>
                </c:pt>
                <c:pt idx="292">
                  <c:v>14</c:v>
                </c:pt>
                <c:pt idx="293">
                  <c:v>13.95</c:v>
                </c:pt>
                <c:pt idx="294">
                  <c:v>16.5</c:v>
                </c:pt>
                <c:pt idx="295">
                  <c:v>17.600000000000001</c:v>
                </c:pt>
                <c:pt idx="296">
                  <c:v>17.05</c:v>
                </c:pt>
                <c:pt idx="297">
                  <c:v>17.75</c:v>
                </c:pt>
                <c:pt idx="298">
                  <c:v>16.7</c:v>
                </c:pt>
                <c:pt idx="299">
                  <c:v>16.25</c:v>
                </c:pt>
                <c:pt idx="300">
                  <c:v>14.7</c:v>
                </c:pt>
                <c:pt idx="301">
                  <c:v>14.3</c:v>
                </c:pt>
                <c:pt idx="302">
                  <c:v>14.55</c:v>
                </c:pt>
                <c:pt idx="303">
                  <c:v>13.6</c:v>
                </c:pt>
                <c:pt idx="304">
                  <c:v>14.1</c:v>
                </c:pt>
                <c:pt idx="305">
                  <c:v>14.35</c:v>
                </c:pt>
                <c:pt idx="306">
                  <c:v>14.55</c:v>
                </c:pt>
                <c:pt idx="307">
                  <c:v>15.25</c:v>
                </c:pt>
                <c:pt idx="308">
                  <c:v>13.8</c:v>
                </c:pt>
                <c:pt idx="309">
                  <c:v>12.65</c:v>
                </c:pt>
                <c:pt idx="310">
                  <c:v>12.25</c:v>
                </c:pt>
                <c:pt idx="311">
                  <c:v>11.95</c:v>
                </c:pt>
                <c:pt idx="312">
                  <c:v>11.6</c:v>
                </c:pt>
                <c:pt idx="313">
                  <c:v>11.9</c:v>
                </c:pt>
                <c:pt idx="314">
                  <c:v>11.65</c:v>
                </c:pt>
                <c:pt idx="315">
                  <c:v>12.05</c:v>
                </c:pt>
                <c:pt idx="316">
                  <c:v>13.15</c:v>
                </c:pt>
                <c:pt idx="317">
                  <c:v>14.65</c:v>
                </c:pt>
                <c:pt idx="318">
                  <c:v>15.95</c:v>
                </c:pt>
                <c:pt idx="319">
                  <c:v>15.35</c:v>
                </c:pt>
                <c:pt idx="320">
                  <c:v>15.45</c:v>
                </c:pt>
                <c:pt idx="321">
                  <c:v>16.350000000000001</c:v>
                </c:pt>
                <c:pt idx="32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48-4D74-8BDC-F73D81EDF357}"/>
            </c:ext>
          </c:extLst>
        </c:ser>
        <c:ser>
          <c:idx val="3"/>
          <c:order val="1"/>
          <c:tx>
            <c:strRef>
              <c:f>ChartData!$J$1</c:f>
              <c:strCache>
                <c:ptCount val="1"/>
                <c:pt idx="0">
                  <c:v>Queensland-to-Rotterdam</c:v>
                </c:pt>
              </c:strCache>
            </c:strRef>
          </c:tx>
          <c:spPr>
            <a:ln w="12700" cap="rnd">
              <a:solidFill>
                <a:srgbClr val="8C8C96"/>
              </a:solidFill>
              <a:round/>
            </a:ln>
            <a:effectLst/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ChartData!$J$2:$J$500</c:f>
              <c:numCache>
                <c:formatCode>0.00</c:formatCode>
                <c:ptCount val="499"/>
                <c:pt idx="0">
                  <c:v>9.25</c:v>
                </c:pt>
                <c:pt idx="1">
                  <c:v>9.75</c:v>
                </c:pt>
                <c:pt idx="2">
                  <c:v>9.25</c:v>
                </c:pt>
                <c:pt idx="3">
                  <c:v>9.75</c:v>
                </c:pt>
                <c:pt idx="4">
                  <c:v>9.0500000000000007</c:v>
                </c:pt>
                <c:pt idx="5">
                  <c:v>7.95</c:v>
                </c:pt>
                <c:pt idx="6">
                  <c:v>7.25</c:v>
                </c:pt>
                <c:pt idx="7">
                  <c:v>7.1</c:v>
                </c:pt>
                <c:pt idx="8">
                  <c:v>7.85</c:v>
                </c:pt>
                <c:pt idx="9">
                  <c:v>8.1</c:v>
                </c:pt>
                <c:pt idx="10">
                  <c:v>9.9499999999999993</c:v>
                </c:pt>
                <c:pt idx="11">
                  <c:v>11.15</c:v>
                </c:pt>
                <c:pt idx="12">
                  <c:v>11.3</c:v>
                </c:pt>
                <c:pt idx="13">
                  <c:v>11.55</c:v>
                </c:pt>
                <c:pt idx="14">
                  <c:v>10.75</c:v>
                </c:pt>
                <c:pt idx="15">
                  <c:v>10.95</c:v>
                </c:pt>
                <c:pt idx="16">
                  <c:v>9.6999999999999993</c:v>
                </c:pt>
                <c:pt idx="17">
                  <c:v>9.85</c:v>
                </c:pt>
                <c:pt idx="18">
                  <c:v>9.25</c:v>
                </c:pt>
                <c:pt idx="19">
                  <c:v>9.65</c:v>
                </c:pt>
                <c:pt idx="20">
                  <c:v>9.6</c:v>
                </c:pt>
                <c:pt idx="21">
                  <c:v>8.4</c:v>
                </c:pt>
                <c:pt idx="22">
                  <c:v>7.85</c:v>
                </c:pt>
                <c:pt idx="23">
                  <c:v>8.1</c:v>
                </c:pt>
                <c:pt idx="24">
                  <c:v>7.9</c:v>
                </c:pt>
                <c:pt idx="25">
                  <c:v>7.35</c:v>
                </c:pt>
                <c:pt idx="26">
                  <c:v>7.55</c:v>
                </c:pt>
                <c:pt idx="27">
                  <c:v>6.85</c:v>
                </c:pt>
                <c:pt idx="28">
                  <c:v>7.15</c:v>
                </c:pt>
                <c:pt idx="29">
                  <c:v>7.65</c:v>
                </c:pt>
                <c:pt idx="30">
                  <c:v>7.65</c:v>
                </c:pt>
                <c:pt idx="31">
                  <c:v>8.5500000000000007</c:v>
                </c:pt>
                <c:pt idx="32">
                  <c:v>9.85</c:v>
                </c:pt>
                <c:pt idx="33">
                  <c:v>11.15</c:v>
                </c:pt>
                <c:pt idx="34">
                  <c:v>10.95</c:v>
                </c:pt>
                <c:pt idx="35">
                  <c:v>10.75</c:v>
                </c:pt>
                <c:pt idx="36">
                  <c:v>11.95</c:v>
                </c:pt>
                <c:pt idx="37">
                  <c:v>11.9</c:v>
                </c:pt>
                <c:pt idx="38">
                  <c:v>15.5</c:v>
                </c:pt>
                <c:pt idx="39">
                  <c:v>12.75</c:v>
                </c:pt>
                <c:pt idx="40">
                  <c:v>14.1</c:v>
                </c:pt>
                <c:pt idx="41">
                  <c:v>14.25</c:v>
                </c:pt>
                <c:pt idx="42">
                  <c:v>13.85</c:v>
                </c:pt>
                <c:pt idx="43">
                  <c:v>14.55</c:v>
                </c:pt>
                <c:pt idx="44">
                  <c:v>14.2</c:v>
                </c:pt>
                <c:pt idx="45">
                  <c:v>15.4</c:v>
                </c:pt>
                <c:pt idx="46">
                  <c:v>15.25</c:v>
                </c:pt>
                <c:pt idx="47">
                  <c:v>15.85</c:v>
                </c:pt>
                <c:pt idx="48">
                  <c:v>17.149999999999999</c:v>
                </c:pt>
                <c:pt idx="49">
                  <c:v>17.55</c:v>
                </c:pt>
                <c:pt idx="50">
                  <c:v>16.899999999999999</c:v>
                </c:pt>
                <c:pt idx="51">
                  <c:v>15.75</c:v>
                </c:pt>
                <c:pt idx="52">
                  <c:v>15.25</c:v>
                </c:pt>
                <c:pt idx="53">
                  <c:v>14.5</c:v>
                </c:pt>
                <c:pt idx="54">
                  <c:v>9.9499999999999993</c:v>
                </c:pt>
                <c:pt idx="55">
                  <c:v>10.15</c:v>
                </c:pt>
                <c:pt idx="56">
                  <c:v>9.5</c:v>
                </c:pt>
                <c:pt idx="57">
                  <c:v>10.65</c:v>
                </c:pt>
                <c:pt idx="58">
                  <c:v>10</c:v>
                </c:pt>
                <c:pt idx="59">
                  <c:v>10.050000000000001</c:v>
                </c:pt>
                <c:pt idx="60">
                  <c:v>9.65</c:v>
                </c:pt>
                <c:pt idx="61">
                  <c:v>9.1</c:v>
                </c:pt>
                <c:pt idx="62">
                  <c:v>8.5500000000000007</c:v>
                </c:pt>
                <c:pt idx="63">
                  <c:v>8.4</c:v>
                </c:pt>
                <c:pt idx="64">
                  <c:v>8.1999999999999993</c:v>
                </c:pt>
                <c:pt idx="65">
                  <c:v>9</c:v>
                </c:pt>
                <c:pt idx="66">
                  <c:v>9.35</c:v>
                </c:pt>
                <c:pt idx="67">
                  <c:v>11.1</c:v>
                </c:pt>
                <c:pt idx="68">
                  <c:v>11.95</c:v>
                </c:pt>
                <c:pt idx="69">
                  <c:v>12.2</c:v>
                </c:pt>
                <c:pt idx="70">
                  <c:v>13.1</c:v>
                </c:pt>
                <c:pt idx="71">
                  <c:v>12.25</c:v>
                </c:pt>
                <c:pt idx="72">
                  <c:v>11.15</c:v>
                </c:pt>
                <c:pt idx="73">
                  <c:v>11.1</c:v>
                </c:pt>
                <c:pt idx="74">
                  <c:v>11.75</c:v>
                </c:pt>
                <c:pt idx="75">
                  <c:v>11.95</c:v>
                </c:pt>
                <c:pt idx="76">
                  <c:v>11.55</c:v>
                </c:pt>
                <c:pt idx="77">
                  <c:v>11.85</c:v>
                </c:pt>
                <c:pt idx="78">
                  <c:v>14.05</c:v>
                </c:pt>
                <c:pt idx="79">
                  <c:v>14.45</c:v>
                </c:pt>
                <c:pt idx="80">
                  <c:v>14.8</c:v>
                </c:pt>
                <c:pt idx="81">
                  <c:v>14.65</c:v>
                </c:pt>
                <c:pt idx="82">
                  <c:v>15.3</c:v>
                </c:pt>
                <c:pt idx="83">
                  <c:v>15.75</c:v>
                </c:pt>
                <c:pt idx="84">
                  <c:v>15.35</c:v>
                </c:pt>
                <c:pt idx="85">
                  <c:v>14.6</c:v>
                </c:pt>
                <c:pt idx="86">
                  <c:v>13.85</c:v>
                </c:pt>
                <c:pt idx="87">
                  <c:v>13.45</c:v>
                </c:pt>
                <c:pt idx="88">
                  <c:v>12.55</c:v>
                </c:pt>
                <c:pt idx="89">
                  <c:v>12.1</c:v>
                </c:pt>
                <c:pt idx="90">
                  <c:v>12.45</c:v>
                </c:pt>
                <c:pt idx="91">
                  <c:v>12.65</c:v>
                </c:pt>
                <c:pt idx="92">
                  <c:v>12.9</c:v>
                </c:pt>
                <c:pt idx="93">
                  <c:v>13.15</c:v>
                </c:pt>
                <c:pt idx="94">
                  <c:v>14.5</c:v>
                </c:pt>
                <c:pt idx="95">
                  <c:v>15.65</c:v>
                </c:pt>
                <c:pt idx="96">
                  <c:v>13.75</c:v>
                </c:pt>
                <c:pt idx="97">
                  <c:v>12.75</c:v>
                </c:pt>
                <c:pt idx="98">
                  <c:v>13.05</c:v>
                </c:pt>
                <c:pt idx="99">
                  <c:v>13.35</c:v>
                </c:pt>
                <c:pt idx="100">
                  <c:v>14.25</c:v>
                </c:pt>
                <c:pt idx="101">
                  <c:v>14.1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13.6</c:v>
                </c:pt>
                <c:pt idx="106">
                  <c:v>13.75</c:v>
                </c:pt>
                <c:pt idx="107">
                  <c:v>13.25</c:v>
                </c:pt>
                <c:pt idx="108">
                  <c:v>11.75</c:v>
                </c:pt>
                <c:pt idx="109">
                  <c:v>11.15</c:v>
                </c:pt>
                <c:pt idx="110">
                  <c:v>10.95</c:v>
                </c:pt>
                <c:pt idx="111">
                  <c:v>10.6</c:v>
                </c:pt>
                <c:pt idx="112">
                  <c:v>9.9499999999999993</c:v>
                </c:pt>
                <c:pt idx="113">
                  <c:v>9.3000000000000007</c:v>
                </c:pt>
                <c:pt idx="114">
                  <c:v>9.5500000000000007</c:v>
                </c:pt>
                <c:pt idx="115">
                  <c:v>9.1</c:v>
                </c:pt>
                <c:pt idx="116">
                  <c:v>8.75</c:v>
                </c:pt>
                <c:pt idx="117">
                  <c:v>8.9</c:v>
                </c:pt>
                <c:pt idx="118">
                  <c:v>9.1</c:v>
                </c:pt>
                <c:pt idx="119">
                  <c:v>9.15</c:v>
                </c:pt>
                <c:pt idx="120">
                  <c:v>9.5500000000000007</c:v>
                </c:pt>
                <c:pt idx="121">
                  <c:v>10.25</c:v>
                </c:pt>
                <c:pt idx="122">
                  <c:v>10.75</c:v>
                </c:pt>
                <c:pt idx="123">
                  <c:v>11.05</c:v>
                </c:pt>
                <c:pt idx="124">
                  <c:v>11.35</c:v>
                </c:pt>
                <c:pt idx="125">
                  <c:v>11.5</c:v>
                </c:pt>
                <c:pt idx="126">
                  <c:v>11.85</c:v>
                </c:pt>
                <c:pt idx="127">
                  <c:v>11.9</c:v>
                </c:pt>
                <c:pt idx="128">
                  <c:v>11.9</c:v>
                </c:pt>
                <c:pt idx="129">
                  <c:v>12.45</c:v>
                </c:pt>
                <c:pt idx="130">
                  <c:v>14.1</c:v>
                </c:pt>
                <c:pt idx="131">
                  <c:v>14.85</c:v>
                </c:pt>
                <c:pt idx="132">
                  <c:v>17.25</c:v>
                </c:pt>
                <c:pt idx="133">
                  <c:v>15.55</c:v>
                </c:pt>
                <c:pt idx="134">
                  <c:v>14.75</c:v>
                </c:pt>
                <c:pt idx="135">
                  <c:v>14.25</c:v>
                </c:pt>
                <c:pt idx="136">
                  <c:v>15.25</c:v>
                </c:pt>
                <c:pt idx="137">
                  <c:v>15.6</c:v>
                </c:pt>
                <c:pt idx="138">
                  <c:v>16.75</c:v>
                </c:pt>
                <c:pt idx="139">
                  <c:v>18.55</c:v>
                </c:pt>
                <c:pt idx="140">
                  <c:v>18.100000000000001</c:v>
                </c:pt>
                <c:pt idx="141">
                  <c:v>17.600000000000001</c:v>
                </c:pt>
                <c:pt idx="142">
                  <c:v>16.399999999999999</c:v>
                </c:pt>
                <c:pt idx="143">
                  <c:v>15.25</c:v>
                </c:pt>
                <c:pt idx="144">
                  <c:v>15.5</c:v>
                </c:pt>
                <c:pt idx="145">
                  <c:v>14.95</c:v>
                </c:pt>
                <c:pt idx="146">
                  <c:v>15</c:v>
                </c:pt>
                <c:pt idx="147">
                  <c:v>14.8</c:v>
                </c:pt>
                <c:pt idx="148">
                  <c:v>13.9</c:v>
                </c:pt>
                <c:pt idx="149">
                  <c:v>14.25</c:v>
                </c:pt>
                <c:pt idx="150">
                  <c:v>14.25</c:v>
                </c:pt>
                <c:pt idx="151">
                  <c:v>15.15</c:v>
                </c:pt>
                <c:pt idx="152">
                  <c:v>15.65</c:v>
                </c:pt>
                <c:pt idx="153">
                  <c:v>14.35</c:v>
                </c:pt>
                <c:pt idx="154">
                  <c:v>14.1</c:v>
                </c:pt>
                <c:pt idx="155">
                  <c:v>14.1</c:v>
                </c:pt>
                <c:pt idx="156">
                  <c:v>13.75</c:v>
                </c:pt>
                <c:pt idx="157">
                  <c:v>13.3</c:v>
                </c:pt>
                <c:pt idx="158">
                  <c:v>12.55</c:v>
                </c:pt>
                <c:pt idx="159">
                  <c:v>11.5</c:v>
                </c:pt>
                <c:pt idx="160">
                  <c:v>10.8</c:v>
                </c:pt>
                <c:pt idx="161">
                  <c:v>9.9</c:v>
                </c:pt>
                <c:pt idx="162">
                  <c:v>9.4</c:v>
                </c:pt>
                <c:pt idx="163">
                  <c:v>9.25</c:v>
                </c:pt>
                <c:pt idx="164">
                  <c:v>8.8000000000000007</c:v>
                </c:pt>
                <c:pt idx="165">
                  <c:v>8.1999999999999993</c:v>
                </c:pt>
                <c:pt idx="166">
                  <c:v>7.7</c:v>
                </c:pt>
                <c:pt idx="167">
                  <c:v>7.45</c:v>
                </c:pt>
                <c:pt idx="168">
                  <c:v>7.2</c:v>
                </c:pt>
                <c:pt idx="169">
                  <c:v>7.65</c:v>
                </c:pt>
                <c:pt idx="170">
                  <c:v>7.9</c:v>
                </c:pt>
                <c:pt idx="171">
                  <c:v>8.65</c:v>
                </c:pt>
                <c:pt idx="172">
                  <c:v>8.9</c:v>
                </c:pt>
                <c:pt idx="173">
                  <c:v>8.4499999999999993</c:v>
                </c:pt>
                <c:pt idx="174">
                  <c:v>7.95</c:v>
                </c:pt>
                <c:pt idx="175">
                  <c:v>7.15</c:v>
                </c:pt>
                <c:pt idx="176">
                  <c:v>7.35</c:v>
                </c:pt>
                <c:pt idx="177">
                  <c:v>6.85</c:v>
                </c:pt>
                <c:pt idx="178">
                  <c:v>8.3000000000000007</c:v>
                </c:pt>
                <c:pt idx="179">
                  <c:v>9.15</c:v>
                </c:pt>
                <c:pt idx="180">
                  <c:v>15.25</c:v>
                </c:pt>
                <c:pt idx="181">
                  <c:v>16.600000000000001</c:v>
                </c:pt>
                <c:pt idx="182">
                  <c:v>17.05</c:v>
                </c:pt>
                <c:pt idx="183">
                  <c:v>14.75</c:v>
                </c:pt>
                <c:pt idx="184">
                  <c:v>13.95</c:v>
                </c:pt>
                <c:pt idx="185">
                  <c:v>11</c:v>
                </c:pt>
                <c:pt idx="186">
                  <c:v>10.75</c:v>
                </c:pt>
                <c:pt idx="187">
                  <c:v>11.25</c:v>
                </c:pt>
                <c:pt idx="188">
                  <c:v>11.15</c:v>
                </c:pt>
                <c:pt idx="189">
                  <c:v>10.45</c:v>
                </c:pt>
                <c:pt idx="190">
                  <c:v>11.05</c:v>
                </c:pt>
                <c:pt idx="191">
                  <c:v>10.35</c:v>
                </c:pt>
                <c:pt idx="192">
                  <c:v>9.9499999999999993</c:v>
                </c:pt>
                <c:pt idx="193">
                  <c:v>10</c:v>
                </c:pt>
                <c:pt idx="194">
                  <c:v>11.65</c:v>
                </c:pt>
                <c:pt idx="195">
                  <c:v>14.15</c:v>
                </c:pt>
                <c:pt idx="196">
                  <c:v>13.9</c:v>
                </c:pt>
                <c:pt idx="197">
                  <c:v>11.75</c:v>
                </c:pt>
                <c:pt idx="198">
                  <c:v>11.75</c:v>
                </c:pt>
                <c:pt idx="199">
                  <c:v>10.8</c:v>
                </c:pt>
                <c:pt idx="200">
                  <c:v>10.65</c:v>
                </c:pt>
                <c:pt idx="201">
                  <c:v>10.35</c:v>
                </c:pt>
                <c:pt idx="202">
                  <c:v>10.1</c:v>
                </c:pt>
                <c:pt idx="203">
                  <c:v>10.4</c:v>
                </c:pt>
                <c:pt idx="204">
                  <c:v>10.1</c:v>
                </c:pt>
                <c:pt idx="205">
                  <c:v>9.9</c:v>
                </c:pt>
                <c:pt idx="206">
                  <c:v>11.05</c:v>
                </c:pt>
                <c:pt idx="207">
                  <c:v>11.65</c:v>
                </c:pt>
                <c:pt idx="208">
                  <c:v>13.45</c:v>
                </c:pt>
                <c:pt idx="209">
                  <c:v>13.95</c:v>
                </c:pt>
                <c:pt idx="210">
                  <c:v>14.25</c:v>
                </c:pt>
                <c:pt idx="211">
                  <c:v>11.9</c:v>
                </c:pt>
                <c:pt idx="212">
                  <c:v>10.65</c:v>
                </c:pt>
                <c:pt idx="213">
                  <c:v>9.9</c:v>
                </c:pt>
                <c:pt idx="214">
                  <c:v>11.7</c:v>
                </c:pt>
                <c:pt idx="215">
                  <c:v>11.4</c:v>
                </c:pt>
                <c:pt idx="216">
                  <c:v>12.15</c:v>
                </c:pt>
                <c:pt idx="217">
                  <c:v>13.25</c:v>
                </c:pt>
                <c:pt idx="218">
                  <c:v>14.75</c:v>
                </c:pt>
                <c:pt idx="219">
                  <c:v>14.95</c:v>
                </c:pt>
                <c:pt idx="220">
                  <c:v>15.9</c:v>
                </c:pt>
                <c:pt idx="221">
                  <c:v>17.95</c:v>
                </c:pt>
                <c:pt idx="222">
                  <c:v>19.5</c:v>
                </c:pt>
                <c:pt idx="223">
                  <c:v>21.9</c:v>
                </c:pt>
                <c:pt idx="224">
                  <c:v>23.75</c:v>
                </c:pt>
                <c:pt idx="225">
                  <c:v>24.5</c:v>
                </c:pt>
                <c:pt idx="226">
                  <c:v>22</c:v>
                </c:pt>
                <c:pt idx="227">
                  <c:v>21.25</c:v>
                </c:pt>
                <c:pt idx="228">
                  <c:v>20.45</c:v>
                </c:pt>
                <c:pt idx="229">
                  <c:v>18.25</c:v>
                </c:pt>
                <c:pt idx="230">
                  <c:v>19.350000000000001</c:v>
                </c:pt>
                <c:pt idx="231">
                  <c:v>21.15</c:v>
                </c:pt>
                <c:pt idx="232">
                  <c:v>20.25</c:v>
                </c:pt>
                <c:pt idx="233">
                  <c:v>19.399999999999999</c:v>
                </c:pt>
                <c:pt idx="234">
                  <c:v>19.5</c:v>
                </c:pt>
                <c:pt idx="235">
                  <c:v>19.25</c:v>
                </c:pt>
                <c:pt idx="236">
                  <c:v>19.600000000000001</c:v>
                </c:pt>
                <c:pt idx="237">
                  <c:v>21.5</c:v>
                </c:pt>
                <c:pt idx="238">
                  <c:v>22.35</c:v>
                </c:pt>
                <c:pt idx="239">
                  <c:v>23.55</c:v>
                </c:pt>
                <c:pt idx="240">
                  <c:v>28.3</c:v>
                </c:pt>
                <c:pt idx="241">
                  <c:v>26.85</c:v>
                </c:pt>
                <c:pt idx="242">
                  <c:v>26.25</c:v>
                </c:pt>
                <c:pt idx="243">
                  <c:v>25.6</c:v>
                </c:pt>
                <c:pt idx="244">
                  <c:v>27.9</c:v>
                </c:pt>
                <c:pt idx="245">
                  <c:v>29.5</c:v>
                </c:pt>
                <c:pt idx="246">
                  <c:v>35.5</c:v>
                </c:pt>
                <c:pt idx="247">
                  <c:v>40.25</c:v>
                </c:pt>
                <c:pt idx="248">
                  <c:v>33.75</c:v>
                </c:pt>
                <c:pt idx="249">
                  <c:v>29.2</c:v>
                </c:pt>
                <c:pt idx="250">
                  <c:v>24.5</c:v>
                </c:pt>
                <c:pt idx="251">
                  <c:v>21.6</c:v>
                </c:pt>
                <c:pt idx="252">
                  <c:v>21.9</c:v>
                </c:pt>
                <c:pt idx="253">
                  <c:v>20.8</c:v>
                </c:pt>
                <c:pt idx="254">
                  <c:v>21.75</c:v>
                </c:pt>
                <c:pt idx="255">
                  <c:v>22.9</c:v>
                </c:pt>
                <c:pt idx="256">
                  <c:v>21.45</c:v>
                </c:pt>
                <c:pt idx="257">
                  <c:v>17.95</c:v>
                </c:pt>
                <c:pt idx="258">
                  <c:v>17.350000000000001</c:v>
                </c:pt>
                <c:pt idx="259">
                  <c:v>12.35</c:v>
                </c:pt>
                <c:pt idx="260">
                  <c:v>11.25</c:v>
                </c:pt>
                <c:pt idx="261">
                  <c:v>12.05</c:v>
                </c:pt>
                <c:pt idx="262">
                  <c:v>13</c:v>
                </c:pt>
                <c:pt idx="263">
                  <c:v>16.149999999999999</c:v>
                </c:pt>
                <c:pt idx="264">
                  <c:v>16.75</c:v>
                </c:pt>
                <c:pt idx="265">
                  <c:v>16.95</c:v>
                </c:pt>
                <c:pt idx="266">
                  <c:v>18.45</c:v>
                </c:pt>
                <c:pt idx="267">
                  <c:v>26.5</c:v>
                </c:pt>
                <c:pt idx="268">
                  <c:v>25.95</c:v>
                </c:pt>
                <c:pt idx="269">
                  <c:v>25.2</c:v>
                </c:pt>
                <c:pt idx="270">
                  <c:v>24.75</c:v>
                </c:pt>
                <c:pt idx="271">
                  <c:v>23.65</c:v>
                </c:pt>
                <c:pt idx="272">
                  <c:v>24.25</c:v>
                </c:pt>
                <c:pt idx="273">
                  <c:v>24.8</c:v>
                </c:pt>
                <c:pt idx="274">
                  <c:v>25.95</c:v>
                </c:pt>
                <c:pt idx="275">
                  <c:v>29.25</c:v>
                </c:pt>
                <c:pt idx="276">
                  <c:v>32.65</c:v>
                </c:pt>
                <c:pt idx="277">
                  <c:v>33.75</c:v>
                </c:pt>
                <c:pt idx="278">
                  <c:v>29.75</c:v>
                </c:pt>
                <c:pt idx="279">
                  <c:v>29.5</c:v>
                </c:pt>
                <c:pt idx="280">
                  <c:v>28.75</c:v>
                </c:pt>
                <c:pt idx="281">
                  <c:v>29.95</c:v>
                </c:pt>
                <c:pt idx="282">
                  <c:v>29.1</c:v>
                </c:pt>
                <c:pt idx="283">
                  <c:v>28.9</c:v>
                </c:pt>
                <c:pt idx="284">
                  <c:v>22.25</c:v>
                </c:pt>
                <c:pt idx="285">
                  <c:v>23.15</c:v>
                </c:pt>
                <c:pt idx="286">
                  <c:v>22.25</c:v>
                </c:pt>
                <c:pt idx="287">
                  <c:v>18.899999999999999</c:v>
                </c:pt>
                <c:pt idx="288">
                  <c:v>15.55</c:v>
                </c:pt>
                <c:pt idx="289">
                  <c:v>15.4</c:v>
                </c:pt>
                <c:pt idx="290">
                  <c:v>14.1</c:v>
                </c:pt>
                <c:pt idx="291">
                  <c:v>13.55</c:v>
                </c:pt>
                <c:pt idx="292">
                  <c:v>13.9</c:v>
                </c:pt>
                <c:pt idx="293">
                  <c:v>13.5</c:v>
                </c:pt>
                <c:pt idx="294">
                  <c:v>16.75</c:v>
                </c:pt>
                <c:pt idx="295">
                  <c:v>18.2</c:v>
                </c:pt>
                <c:pt idx="296">
                  <c:v>18.2</c:v>
                </c:pt>
                <c:pt idx="297">
                  <c:v>19.8</c:v>
                </c:pt>
                <c:pt idx="298">
                  <c:v>19.25</c:v>
                </c:pt>
                <c:pt idx="299">
                  <c:v>19.350000000000001</c:v>
                </c:pt>
                <c:pt idx="300">
                  <c:v>16.649999999999999</c:v>
                </c:pt>
                <c:pt idx="301">
                  <c:v>13.95</c:v>
                </c:pt>
                <c:pt idx="302">
                  <c:v>14.4</c:v>
                </c:pt>
                <c:pt idx="303">
                  <c:v>13.75</c:v>
                </c:pt>
                <c:pt idx="304">
                  <c:v>14</c:v>
                </c:pt>
                <c:pt idx="305">
                  <c:v>13.8</c:v>
                </c:pt>
                <c:pt idx="306">
                  <c:v>13.75</c:v>
                </c:pt>
                <c:pt idx="307">
                  <c:v>13.75</c:v>
                </c:pt>
                <c:pt idx="308">
                  <c:v>11.8</c:v>
                </c:pt>
                <c:pt idx="309">
                  <c:v>10.9</c:v>
                </c:pt>
                <c:pt idx="310">
                  <c:v>10.15</c:v>
                </c:pt>
                <c:pt idx="311">
                  <c:v>9.85</c:v>
                </c:pt>
                <c:pt idx="312">
                  <c:v>9.65</c:v>
                </c:pt>
                <c:pt idx="313">
                  <c:v>9.5</c:v>
                </c:pt>
                <c:pt idx="314">
                  <c:v>11.35</c:v>
                </c:pt>
                <c:pt idx="315">
                  <c:v>11.8</c:v>
                </c:pt>
                <c:pt idx="316">
                  <c:v>13.5</c:v>
                </c:pt>
                <c:pt idx="317">
                  <c:v>14.75</c:v>
                </c:pt>
                <c:pt idx="318">
                  <c:v>14.5</c:v>
                </c:pt>
                <c:pt idx="319">
                  <c:v>14.25</c:v>
                </c:pt>
                <c:pt idx="320">
                  <c:v>13.8</c:v>
                </c:pt>
                <c:pt idx="321">
                  <c:v>15.25</c:v>
                </c:pt>
                <c:pt idx="322">
                  <c:v>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48-4D74-8BDC-F73D81EDF357}"/>
            </c:ext>
          </c:extLst>
        </c:ser>
        <c:ser>
          <c:idx val="1"/>
          <c:order val="2"/>
          <c:tx>
            <c:strRef>
              <c:f>ChartData!$H$1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 w="19685" cap="rnd">
              <a:solidFill>
                <a:srgbClr val="6F0791"/>
              </a:solidFill>
              <a:round/>
            </a:ln>
            <a:effectLst/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ChartData!$H$2:$H$500</c:f>
              <c:numCache>
                <c:formatCode>0.00</c:formatCode>
                <c:ptCount val="499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  <c:pt idx="216">
                  <c:v>8.9499999999999993</c:v>
                </c:pt>
                <c:pt idx="217">
                  <c:v>9.15</c:v>
                </c:pt>
                <c:pt idx="218">
                  <c:v>9.35</c:v>
                </c:pt>
                <c:pt idx="219">
                  <c:v>9.25</c:v>
                </c:pt>
                <c:pt idx="220">
                  <c:v>9.9</c:v>
                </c:pt>
                <c:pt idx="221">
                  <c:v>10.35</c:v>
                </c:pt>
                <c:pt idx="222">
                  <c:v>11.4</c:v>
                </c:pt>
                <c:pt idx="223">
                  <c:v>11.5</c:v>
                </c:pt>
                <c:pt idx="224">
                  <c:v>13.25</c:v>
                </c:pt>
                <c:pt idx="225">
                  <c:v>14.45</c:v>
                </c:pt>
                <c:pt idx="226">
                  <c:v>12.15</c:v>
                </c:pt>
                <c:pt idx="227">
                  <c:v>13.4</c:v>
                </c:pt>
                <c:pt idx="228">
                  <c:v>11.15</c:v>
                </c:pt>
                <c:pt idx="229">
                  <c:v>9.65</c:v>
                </c:pt>
                <c:pt idx="230">
                  <c:v>11.45</c:v>
                </c:pt>
                <c:pt idx="231">
                  <c:v>11.45</c:v>
                </c:pt>
                <c:pt idx="232">
                  <c:v>12</c:v>
                </c:pt>
                <c:pt idx="233">
                  <c:v>11.05</c:v>
                </c:pt>
                <c:pt idx="234">
                  <c:v>11.35</c:v>
                </c:pt>
                <c:pt idx="235">
                  <c:v>10.85</c:v>
                </c:pt>
                <c:pt idx="236">
                  <c:v>13.4</c:v>
                </c:pt>
                <c:pt idx="237">
                  <c:v>15.1</c:v>
                </c:pt>
                <c:pt idx="238">
                  <c:v>14.55</c:v>
                </c:pt>
                <c:pt idx="239">
                  <c:v>14.7</c:v>
                </c:pt>
                <c:pt idx="240">
                  <c:v>16</c:v>
                </c:pt>
                <c:pt idx="241">
                  <c:v>15</c:v>
                </c:pt>
                <c:pt idx="242">
                  <c:v>13.85</c:v>
                </c:pt>
                <c:pt idx="243">
                  <c:v>14.15</c:v>
                </c:pt>
                <c:pt idx="244">
                  <c:v>16.399999999999999</c:v>
                </c:pt>
                <c:pt idx="245">
                  <c:v>19.100000000000001</c:v>
                </c:pt>
                <c:pt idx="246">
                  <c:v>21.2</c:v>
                </c:pt>
                <c:pt idx="247">
                  <c:v>21.35</c:v>
                </c:pt>
                <c:pt idx="248">
                  <c:v>16.75</c:v>
                </c:pt>
                <c:pt idx="249">
                  <c:v>14.25</c:v>
                </c:pt>
                <c:pt idx="250">
                  <c:v>12.5</c:v>
                </c:pt>
                <c:pt idx="251">
                  <c:v>10.85</c:v>
                </c:pt>
                <c:pt idx="252">
                  <c:v>12.95</c:v>
                </c:pt>
                <c:pt idx="253">
                  <c:v>12.55</c:v>
                </c:pt>
                <c:pt idx="254">
                  <c:v>12.15</c:v>
                </c:pt>
                <c:pt idx="255">
                  <c:v>13.05</c:v>
                </c:pt>
                <c:pt idx="256">
                  <c:v>13.75</c:v>
                </c:pt>
                <c:pt idx="257">
                  <c:v>9</c:v>
                </c:pt>
                <c:pt idx="258">
                  <c:v>9.65</c:v>
                </c:pt>
                <c:pt idx="259">
                  <c:v>7</c:v>
                </c:pt>
                <c:pt idx="260">
                  <c:v>6.8</c:v>
                </c:pt>
                <c:pt idx="261">
                  <c:v>7.55</c:v>
                </c:pt>
                <c:pt idx="262">
                  <c:v>7.15</c:v>
                </c:pt>
                <c:pt idx="263">
                  <c:v>8.5500000000000007</c:v>
                </c:pt>
                <c:pt idx="264">
                  <c:v>8.15</c:v>
                </c:pt>
                <c:pt idx="265">
                  <c:v>8.8000000000000007</c:v>
                </c:pt>
                <c:pt idx="266">
                  <c:v>10.15</c:v>
                </c:pt>
                <c:pt idx="267">
                  <c:v>11.9</c:v>
                </c:pt>
                <c:pt idx="268">
                  <c:v>12.25</c:v>
                </c:pt>
                <c:pt idx="269">
                  <c:v>11.65</c:v>
                </c:pt>
                <c:pt idx="270">
                  <c:v>10.65</c:v>
                </c:pt>
                <c:pt idx="271">
                  <c:v>9.25</c:v>
                </c:pt>
                <c:pt idx="272">
                  <c:v>9.75</c:v>
                </c:pt>
                <c:pt idx="273">
                  <c:v>10.75</c:v>
                </c:pt>
                <c:pt idx="274">
                  <c:v>11.95</c:v>
                </c:pt>
                <c:pt idx="275">
                  <c:v>13.2</c:v>
                </c:pt>
                <c:pt idx="276">
                  <c:v>15.1</c:v>
                </c:pt>
                <c:pt idx="277">
                  <c:v>15</c:v>
                </c:pt>
                <c:pt idx="278">
                  <c:v>11.75</c:v>
                </c:pt>
                <c:pt idx="279">
                  <c:v>13.65</c:v>
                </c:pt>
                <c:pt idx="280">
                  <c:v>12.5</c:v>
                </c:pt>
                <c:pt idx="281">
                  <c:v>13.5</c:v>
                </c:pt>
                <c:pt idx="282">
                  <c:v>11.8</c:v>
                </c:pt>
                <c:pt idx="283">
                  <c:v>11.55</c:v>
                </c:pt>
                <c:pt idx="284">
                  <c:v>11.4</c:v>
                </c:pt>
                <c:pt idx="285">
                  <c:v>10.9</c:v>
                </c:pt>
                <c:pt idx="286">
                  <c:v>11.15</c:v>
                </c:pt>
                <c:pt idx="287">
                  <c:v>9.75</c:v>
                </c:pt>
                <c:pt idx="288">
                  <c:v>7.85</c:v>
                </c:pt>
                <c:pt idx="289">
                  <c:v>7.75</c:v>
                </c:pt>
                <c:pt idx="290">
                  <c:v>7.6</c:v>
                </c:pt>
                <c:pt idx="291">
                  <c:v>7.6</c:v>
                </c:pt>
                <c:pt idx="292">
                  <c:v>8.9</c:v>
                </c:pt>
                <c:pt idx="293">
                  <c:v>7.75</c:v>
                </c:pt>
                <c:pt idx="294">
                  <c:v>8.85</c:v>
                </c:pt>
                <c:pt idx="295">
                  <c:v>10.25</c:v>
                </c:pt>
                <c:pt idx="296">
                  <c:v>8.0500000000000007</c:v>
                </c:pt>
                <c:pt idx="297">
                  <c:v>9.0500000000000007</c:v>
                </c:pt>
                <c:pt idx="298">
                  <c:v>9.25</c:v>
                </c:pt>
                <c:pt idx="299">
                  <c:v>9.4499999999999993</c:v>
                </c:pt>
                <c:pt idx="300">
                  <c:v>8.5</c:v>
                </c:pt>
                <c:pt idx="301">
                  <c:v>8.0500000000000007</c:v>
                </c:pt>
                <c:pt idx="302">
                  <c:v>8.85</c:v>
                </c:pt>
                <c:pt idx="303">
                  <c:v>7.85</c:v>
                </c:pt>
                <c:pt idx="304">
                  <c:v>9</c:v>
                </c:pt>
                <c:pt idx="305">
                  <c:v>8.15</c:v>
                </c:pt>
                <c:pt idx="306">
                  <c:v>8.85</c:v>
                </c:pt>
                <c:pt idx="307">
                  <c:v>8.4</c:v>
                </c:pt>
                <c:pt idx="308">
                  <c:v>7.15</c:v>
                </c:pt>
                <c:pt idx="309">
                  <c:v>7.95</c:v>
                </c:pt>
                <c:pt idx="310">
                  <c:v>6.65</c:v>
                </c:pt>
                <c:pt idx="311">
                  <c:v>6.3</c:v>
                </c:pt>
                <c:pt idx="312">
                  <c:v>6.4</c:v>
                </c:pt>
                <c:pt idx="313">
                  <c:v>6.2</c:v>
                </c:pt>
                <c:pt idx="314">
                  <c:v>6.05</c:v>
                </c:pt>
                <c:pt idx="315">
                  <c:v>6.85</c:v>
                </c:pt>
                <c:pt idx="316">
                  <c:v>7.75</c:v>
                </c:pt>
                <c:pt idx="317">
                  <c:v>8.4</c:v>
                </c:pt>
                <c:pt idx="318">
                  <c:v>8.75</c:v>
                </c:pt>
                <c:pt idx="319">
                  <c:v>8.85</c:v>
                </c:pt>
                <c:pt idx="320">
                  <c:v>7.9</c:v>
                </c:pt>
                <c:pt idx="321">
                  <c:v>8.5500000000000007</c:v>
                </c:pt>
                <c:pt idx="322">
                  <c:v>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48-4D74-8BDC-F73D81EDF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484904"/>
        <c:axId val="814488840"/>
      </c:lineChart>
      <c:dateAx>
        <c:axId val="814484904"/>
        <c:scaling>
          <c:orientation val="minMax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in"/>
        <c:minorTickMark val="none"/>
        <c:tickLblPos val="low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814488840"/>
        <c:crosses val="autoZero"/>
        <c:auto val="1"/>
        <c:lblOffset val="100"/>
        <c:baseTimeUnit val="days"/>
        <c:majorUnit val="6"/>
        <c:majorTimeUnit val="months"/>
      </c:dateAx>
      <c:valAx>
        <c:axId val="814488840"/>
        <c:scaling>
          <c:orientation val="minMax"/>
          <c:max val="4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rgbClr val="000000"/>
                    </a:solidFill>
                    <a:latin typeface="Arial Narrow" panose="020B060602020203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3.2959985204629223E-5"/>
              <c:y val="0.36586031235136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rgbClr val="000000"/>
                  </a:solidFill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none"/>
        <c:tickLblPos val="nextTo"/>
        <c:spPr>
          <a:noFill/>
          <a:ln w="3175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814484904"/>
        <c:crosses val="autoZero"/>
        <c:crossBetween val="between"/>
        <c:majorUnit val="5"/>
      </c:valAx>
      <c:spPr>
        <a:noFill/>
        <a:ln w="3175"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c:spPr>
    </c:plotArea>
    <c:legend>
      <c:legendPos val="t"/>
      <c:layout>
        <c:manualLayout>
          <c:xMode val="edge"/>
          <c:yMode val="edge"/>
          <c:x val="0.18640407139965187"/>
          <c:y val="0"/>
          <c:w val="0.62006767828893483"/>
          <c:h val="0.250818460427983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</a:extLst>
  </c:spPr>
  <c:txPr>
    <a:bodyPr/>
    <a:lstStyle/>
    <a:p>
      <a:pPr>
        <a:defRPr sz="900">
          <a:solidFill>
            <a:srgbClr val="323232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165190900810905"/>
          <c:y val="9.0425240707901408E-2"/>
          <c:w val="0.80745800402515"/>
          <c:h val="0.68593301834021636"/>
        </c:manualLayout>
      </c:layout>
      <c:lineChart>
        <c:grouping val="standard"/>
        <c:varyColors val="0"/>
        <c:ser>
          <c:idx val="3"/>
          <c:order val="0"/>
          <c:tx>
            <c:strRef>
              <c:f>ChartData!$O$1</c:f>
              <c:strCache>
                <c:ptCount val="1"/>
                <c:pt idx="0">
                  <c:v>Tubarão-to-Qingdao</c:v>
                </c:pt>
              </c:strCache>
            </c:strRef>
          </c:tx>
          <c:spPr>
            <a:ln w="19050" cap="rnd">
              <a:solidFill>
                <a:srgbClr val="6F0791"/>
              </a:solidFill>
              <a:round/>
            </a:ln>
            <a:effectLst/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ChartData!$O$2:$O$500</c:f>
              <c:numCache>
                <c:formatCode>0.00</c:formatCode>
                <c:ptCount val="499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  <c:pt idx="202">
                  <c:v>13.45</c:v>
                </c:pt>
                <c:pt idx="203">
                  <c:v>13.8</c:v>
                </c:pt>
                <c:pt idx="204">
                  <c:v>12.35</c:v>
                </c:pt>
                <c:pt idx="205">
                  <c:v>13.05</c:v>
                </c:pt>
                <c:pt idx="206">
                  <c:v>15.65</c:v>
                </c:pt>
                <c:pt idx="207">
                  <c:v>16.100000000000001</c:v>
                </c:pt>
                <c:pt idx="208">
                  <c:v>17.350000000000001</c:v>
                </c:pt>
                <c:pt idx="209">
                  <c:v>19.55</c:v>
                </c:pt>
                <c:pt idx="210">
                  <c:v>19.25</c:v>
                </c:pt>
                <c:pt idx="211">
                  <c:v>17.25</c:v>
                </c:pt>
                <c:pt idx="212">
                  <c:v>16.5</c:v>
                </c:pt>
                <c:pt idx="213">
                  <c:v>14.9</c:v>
                </c:pt>
                <c:pt idx="214">
                  <c:v>17.399999999999999</c:v>
                </c:pt>
                <c:pt idx="215">
                  <c:v>15.5</c:v>
                </c:pt>
                <c:pt idx="216">
                  <c:v>16.8</c:v>
                </c:pt>
                <c:pt idx="217">
                  <c:v>18.55</c:v>
                </c:pt>
                <c:pt idx="218">
                  <c:v>21.75</c:v>
                </c:pt>
                <c:pt idx="219">
                  <c:v>21.05</c:v>
                </c:pt>
                <c:pt idx="220">
                  <c:v>21.35</c:v>
                </c:pt>
                <c:pt idx="221">
                  <c:v>22.5</c:v>
                </c:pt>
                <c:pt idx="222">
                  <c:v>25.2</c:v>
                </c:pt>
                <c:pt idx="223">
                  <c:v>27.3</c:v>
                </c:pt>
                <c:pt idx="224">
                  <c:v>29.7</c:v>
                </c:pt>
                <c:pt idx="225">
                  <c:v>30.35</c:v>
                </c:pt>
                <c:pt idx="226">
                  <c:v>26.9</c:v>
                </c:pt>
                <c:pt idx="227">
                  <c:v>26.2</c:v>
                </c:pt>
                <c:pt idx="228">
                  <c:v>24.25</c:v>
                </c:pt>
                <c:pt idx="229">
                  <c:v>22.55</c:v>
                </c:pt>
                <c:pt idx="230">
                  <c:v>25.55</c:v>
                </c:pt>
                <c:pt idx="231">
                  <c:v>28.15</c:v>
                </c:pt>
                <c:pt idx="232">
                  <c:v>27.7</c:v>
                </c:pt>
                <c:pt idx="233">
                  <c:v>25.8</c:v>
                </c:pt>
                <c:pt idx="234">
                  <c:v>26.9</c:v>
                </c:pt>
                <c:pt idx="235">
                  <c:v>25</c:v>
                </c:pt>
                <c:pt idx="236">
                  <c:v>27.65</c:v>
                </c:pt>
                <c:pt idx="237">
                  <c:v>28.9</c:v>
                </c:pt>
                <c:pt idx="238">
                  <c:v>30.25</c:v>
                </c:pt>
                <c:pt idx="239">
                  <c:v>32</c:v>
                </c:pt>
                <c:pt idx="240">
                  <c:v>36.5</c:v>
                </c:pt>
                <c:pt idx="241">
                  <c:v>36</c:v>
                </c:pt>
                <c:pt idx="242">
                  <c:v>33.65</c:v>
                </c:pt>
                <c:pt idx="243">
                  <c:v>31.85</c:v>
                </c:pt>
                <c:pt idx="244">
                  <c:v>35.200000000000003</c:v>
                </c:pt>
                <c:pt idx="245">
                  <c:v>38.5</c:v>
                </c:pt>
                <c:pt idx="246">
                  <c:v>45.25</c:v>
                </c:pt>
                <c:pt idx="247">
                  <c:v>48.9</c:v>
                </c:pt>
                <c:pt idx="248">
                  <c:v>40</c:v>
                </c:pt>
                <c:pt idx="249">
                  <c:v>36</c:v>
                </c:pt>
                <c:pt idx="250">
                  <c:v>28.1</c:v>
                </c:pt>
                <c:pt idx="251">
                  <c:v>24.65</c:v>
                </c:pt>
                <c:pt idx="252">
                  <c:v>26.55</c:v>
                </c:pt>
                <c:pt idx="253">
                  <c:v>26.1</c:v>
                </c:pt>
                <c:pt idx="254">
                  <c:v>27.8</c:v>
                </c:pt>
                <c:pt idx="255">
                  <c:v>29.15</c:v>
                </c:pt>
                <c:pt idx="256">
                  <c:v>27.25</c:v>
                </c:pt>
                <c:pt idx="257">
                  <c:v>22</c:v>
                </c:pt>
                <c:pt idx="258">
                  <c:v>22</c:v>
                </c:pt>
                <c:pt idx="259">
                  <c:v>19.149999999999999</c:v>
                </c:pt>
                <c:pt idx="260">
                  <c:v>17.3</c:v>
                </c:pt>
                <c:pt idx="261">
                  <c:v>19.399999999999999</c:v>
                </c:pt>
                <c:pt idx="262">
                  <c:v>20.25</c:v>
                </c:pt>
                <c:pt idx="263">
                  <c:v>23.5</c:v>
                </c:pt>
                <c:pt idx="264">
                  <c:v>21.6</c:v>
                </c:pt>
                <c:pt idx="265">
                  <c:v>21.7</c:v>
                </c:pt>
                <c:pt idx="266">
                  <c:v>23.65</c:v>
                </c:pt>
                <c:pt idx="267">
                  <c:v>30.8</c:v>
                </c:pt>
                <c:pt idx="268">
                  <c:v>28.15</c:v>
                </c:pt>
                <c:pt idx="269">
                  <c:v>26.35</c:v>
                </c:pt>
                <c:pt idx="270">
                  <c:v>26.2</c:v>
                </c:pt>
                <c:pt idx="271">
                  <c:v>24.75</c:v>
                </c:pt>
                <c:pt idx="272">
                  <c:v>24.75</c:v>
                </c:pt>
                <c:pt idx="273">
                  <c:v>26.05</c:v>
                </c:pt>
                <c:pt idx="274">
                  <c:v>25.5</c:v>
                </c:pt>
                <c:pt idx="275">
                  <c:v>30.45</c:v>
                </c:pt>
                <c:pt idx="276">
                  <c:v>34.65</c:v>
                </c:pt>
                <c:pt idx="277">
                  <c:v>38.200000000000003</c:v>
                </c:pt>
                <c:pt idx="278">
                  <c:v>31.65</c:v>
                </c:pt>
                <c:pt idx="279">
                  <c:v>32.65</c:v>
                </c:pt>
                <c:pt idx="280">
                  <c:v>31.4</c:v>
                </c:pt>
                <c:pt idx="281">
                  <c:v>33.15</c:v>
                </c:pt>
                <c:pt idx="282">
                  <c:v>29.9</c:v>
                </c:pt>
                <c:pt idx="283">
                  <c:v>30.4</c:v>
                </c:pt>
                <c:pt idx="284">
                  <c:v>30.15</c:v>
                </c:pt>
                <c:pt idx="285">
                  <c:v>32.1</c:v>
                </c:pt>
                <c:pt idx="286">
                  <c:v>30.75</c:v>
                </c:pt>
                <c:pt idx="287">
                  <c:v>25.95</c:v>
                </c:pt>
                <c:pt idx="288">
                  <c:v>22.1</c:v>
                </c:pt>
                <c:pt idx="289">
                  <c:v>20.75</c:v>
                </c:pt>
                <c:pt idx="290">
                  <c:v>18.8</c:v>
                </c:pt>
                <c:pt idx="291">
                  <c:v>17.850000000000001</c:v>
                </c:pt>
                <c:pt idx="292">
                  <c:v>19.649999999999999</c:v>
                </c:pt>
                <c:pt idx="293">
                  <c:v>18.8</c:v>
                </c:pt>
                <c:pt idx="294">
                  <c:v>21.9</c:v>
                </c:pt>
                <c:pt idx="295">
                  <c:v>23.75</c:v>
                </c:pt>
                <c:pt idx="296">
                  <c:v>22.8</c:v>
                </c:pt>
                <c:pt idx="297">
                  <c:v>24.65</c:v>
                </c:pt>
                <c:pt idx="298">
                  <c:v>23.25</c:v>
                </c:pt>
                <c:pt idx="299">
                  <c:v>21.15</c:v>
                </c:pt>
                <c:pt idx="300">
                  <c:v>19.899999999999999</c:v>
                </c:pt>
                <c:pt idx="301">
                  <c:v>19.600000000000001</c:v>
                </c:pt>
                <c:pt idx="302">
                  <c:v>19.75</c:v>
                </c:pt>
                <c:pt idx="303">
                  <c:v>17.8</c:v>
                </c:pt>
                <c:pt idx="304">
                  <c:v>19</c:v>
                </c:pt>
                <c:pt idx="305">
                  <c:v>19.55</c:v>
                </c:pt>
                <c:pt idx="306">
                  <c:v>19.100000000000001</c:v>
                </c:pt>
                <c:pt idx="307">
                  <c:v>22</c:v>
                </c:pt>
                <c:pt idx="308">
                  <c:v>18.350000000000001</c:v>
                </c:pt>
                <c:pt idx="309">
                  <c:v>17.7</c:v>
                </c:pt>
                <c:pt idx="310">
                  <c:v>17</c:v>
                </c:pt>
                <c:pt idx="311">
                  <c:v>16.899999999999999</c:v>
                </c:pt>
                <c:pt idx="312">
                  <c:v>16.05</c:v>
                </c:pt>
                <c:pt idx="313">
                  <c:v>16.7</c:v>
                </c:pt>
                <c:pt idx="314">
                  <c:v>16.100000000000001</c:v>
                </c:pt>
                <c:pt idx="315">
                  <c:v>17.05</c:v>
                </c:pt>
                <c:pt idx="316">
                  <c:v>18.75</c:v>
                </c:pt>
                <c:pt idx="317">
                  <c:v>19.899999999999999</c:v>
                </c:pt>
                <c:pt idx="318">
                  <c:v>20.6</c:v>
                </c:pt>
                <c:pt idx="319">
                  <c:v>20.45</c:v>
                </c:pt>
                <c:pt idx="320">
                  <c:v>21</c:v>
                </c:pt>
                <c:pt idx="321">
                  <c:v>22.85</c:v>
                </c:pt>
                <c:pt idx="322">
                  <c:v>22.25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C-4549-93D6-46568576D337}"/>
            </c:ext>
          </c:extLst>
        </c:ser>
        <c:ser>
          <c:idx val="2"/>
          <c:order val="1"/>
          <c:tx>
            <c:strRef>
              <c:f>ChartData!$X$1</c:f>
              <c:strCache>
                <c:ptCount val="1"/>
                <c:pt idx="0">
                  <c:v>Saldanha-to-Rotterdam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  <c:extLst xmlns:c15="http://schemas.microsoft.com/office/drawing/2012/chart"/>
            </c:numRef>
          </c:cat>
          <c:val>
            <c:numRef>
              <c:f>ChartData!$X$2:$X$2500</c:f>
              <c:numCache>
                <c:formatCode>General</c:formatCode>
                <c:ptCount val="2499"/>
                <c:pt idx="105" formatCode="0.00">
                  <c:v>7.6</c:v>
                </c:pt>
                <c:pt idx="106" formatCode="0.00">
                  <c:v>7.15</c:v>
                </c:pt>
                <c:pt idx="107" formatCode="0.00">
                  <c:v>7.3</c:v>
                </c:pt>
                <c:pt idx="108" formatCode="0.00">
                  <c:v>6.9</c:v>
                </c:pt>
                <c:pt idx="109" formatCode="0.00">
                  <c:v>5.5</c:v>
                </c:pt>
                <c:pt idx="110" formatCode="0.00">
                  <c:v>5.0999999999999996</c:v>
                </c:pt>
                <c:pt idx="111" formatCode="0.00">
                  <c:v>5</c:v>
                </c:pt>
                <c:pt idx="112" formatCode="0.00">
                  <c:v>4.8</c:v>
                </c:pt>
                <c:pt idx="113" formatCode="0.00">
                  <c:v>4.5</c:v>
                </c:pt>
                <c:pt idx="114" formatCode="0.00">
                  <c:v>4</c:v>
                </c:pt>
                <c:pt idx="115" formatCode="0.00">
                  <c:v>4.1500000000000004</c:v>
                </c:pt>
                <c:pt idx="116" formatCode="0.00">
                  <c:v>3.85</c:v>
                </c:pt>
                <c:pt idx="117" formatCode="0.00">
                  <c:v>3.7</c:v>
                </c:pt>
                <c:pt idx="118" formatCode="0.00">
                  <c:v>3.8</c:v>
                </c:pt>
                <c:pt idx="119" formatCode="0.00">
                  <c:v>3.9</c:v>
                </c:pt>
                <c:pt idx="120" formatCode="0.00">
                  <c:v>3.9</c:v>
                </c:pt>
                <c:pt idx="121" formatCode="0.00">
                  <c:v>4.3</c:v>
                </c:pt>
                <c:pt idx="122" formatCode="0.00">
                  <c:v>4.75</c:v>
                </c:pt>
                <c:pt idx="123" formatCode="0.00">
                  <c:v>5.25</c:v>
                </c:pt>
                <c:pt idx="124" formatCode="0.00">
                  <c:v>5.4</c:v>
                </c:pt>
                <c:pt idx="125" formatCode="0.00">
                  <c:v>5.55</c:v>
                </c:pt>
                <c:pt idx="126" formatCode="0.00">
                  <c:v>5.7</c:v>
                </c:pt>
                <c:pt idx="127" formatCode="0.00">
                  <c:v>5.9</c:v>
                </c:pt>
                <c:pt idx="128" formatCode="0.00">
                  <c:v>5.95</c:v>
                </c:pt>
                <c:pt idx="129" formatCode="0.00">
                  <c:v>6.75</c:v>
                </c:pt>
                <c:pt idx="130" formatCode="0.00">
                  <c:v>7.2</c:v>
                </c:pt>
                <c:pt idx="131" formatCode="0.00">
                  <c:v>8.8000000000000007</c:v>
                </c:pt>
                <c:pt idx="132" formatCode="0.00">
                  <c:v>9.3000000000000007</c:v>
                </c:pt>
                <c:pt idx="133" formatCode="0.00">
                  <c:v>10.95</c:v>
                </c:pt>
                <c:pt idx="134" formatCode="0.00">
                  <c:v>9.1999999999999993</c:v>
                </c:pt>
                <c:pt idx="135" formatCode="0.00">
                  <c:v>8.8000000000000007</c:v>
                </c:pt>
                <c:pt idx="136" formatCode="0.00">
                  <c:v>8</c:v>
                </c:pt>
                <c:pt idx="137" formatCode="0.00">
                  <c:v>8.5500000000000007</c:v>
                </c:pt>
                <c:pt idx="138" formatCode="0.00">
                  <c:v>8.89</c:v>
                </c:pt>
                <c:pt idx="139" formatCode="0.00">
                  <c:v>9.6</c:v>
                </c:pt>
                <c:pt idx="140" formatCode="0.00">
                  <c:v>12.25</c:v>
                </c:pt>
                <c:pt idx="141" formatCode="0.00">
                  <c:v>12.1</c:v>
                </c:pt>
                <c:pt idx="142" formatCode="0.00">
                  <c:v>11.55</c:v>
                </c:pt>
                <c:pt idx="143" formatCode="0.00">
                  <c:v>10.45</c:v>
                </c:pt>
                <c:pt idx="144" formatCode="0.00">
                  <c:v>9.1</c:v>
                </c:pt>
                <c:pt idx="145" formatCode="0.00">
                  <c:v>9.1</c:v>
                </c:pt>
                <c:pt idx="146" formatCode="0.00">
                  <c:v>8.65</c:v>
                </c:pt>
                <c:pt idx="147" formatCode="0.00">
                  <c:v>9</c:v>
                </c:pt>
                <c:pt idx="148" formatCode="0.00">
                  <c:v>8.35</c:v>
                </c:pt>
                <c:pt idx="149" formatCode="0.00">
                  <c:v>7.6</c:v>
                </c:pt>
                <c:pt idx="150" formatCode="0.00">
                  <c:v>7.25</c:v>
                </c:pt>
                <c:pt idx="151" formatCode="0.00">
                  <c:v>7.1</c:v>
                </c:pt>
                <c:pt idx="152" formatCode="0.00">
                  <c:v>8.35</c:v>
                </c:pt>
                <c:pt idx="153" formatCode="0.00">
                  <c:v>8.5</c:v>
                </c:pt>
                <c:pt idx="154" formatCode="0.00">
                  <c:v>7.45</c:v>
                </c:pt>
                <c:pt idx="155" formatCode="0.00">
                  <c:v>7.35</c:v>
                </c:pt>
                <c:pt idx="156" formatCode="0.00">
                  <c:v>7.2</c:v>
                </c:pt>
                <c:pt idx="157" formatCode="0.00">
                  <c:v>6.95</c:v>
                </c:pt>
                <c:pt idx="158" formatCode="0.00">
                  <c:v>6.55</c:v>
                </c:pt>
                <c:pt idx="159" formatCode="0.00">
                  <c:v>5.85</c:v>
                </c:pt>
                <c:pt idx="160" formatCode="0.00">
                  <c:v>5.35</c:v>
                </c:pt>
                <c:pt idx="161" formatCode="0.00">
                  <c:v>4.55</c:v>
                </c:pt>
                <c:pt idx="162" formatCode="0.00">
                  <c:v>4.05</c:v>
                </c:pt>
                <c:pt idx="163" formatCode="0.00">
                  <c:v>3.95</c:v>
                </c:pt>
                <c:pt idx="164" formatCode="0.00">
                  <c:v>3.55</c:v>
                </c:pt>
                <c:pt idx="165" formatCode="0.00">
                  <c:v>3.1</c:v>
                </c:pt>
                <c:pt idx="166" formatCode="0.00">
                  <c:v>2.85</c:v>
                </c:pt>
                <c:pt idx="167" formatCode="0.00">
                  <c:v>2.65</c:v>
                </c:pt>
                <c:pt idx="168" formatCode="0.00">
                  <c:v>2.4500000000000002</c:v>
                </c:pt>
                <c:pt idx="169" formatCode="0.00">
                  <c:v>2.5499999999999998</c:v>
                </c:pt>
                <c:pt idx="170" formatCode="0.00">
                  <c:v>2.65</c:v>
                </c:pt>
                <c:pt idx="171" formatCode="0.00">
                  <c:v>3.15</c:v>
                </c:pt>
                <c:pt idx="172" formatCode="0.00">
                  <c:v>3.35</c:v>
                </c:pt>
                <c:pt idx="173" formatCode="0.00">
                  <c:v>2.95</c:v>
                </c:pt>
                <c:pt idx="174" formatCode="0.00">
                  <c:v>2.6</c:v>
                </c:pt>
                <c:pt idx="175" formatCode="0.00">
                  <c:v>2</c:v>
                </c:pt>
                <c:pt idx="176" formatCode="0.00">
                  <c:v>2.15</c:v>
                </c:pt>
                <c:pt idx="177" formatCode="0.00">
                  <c:v>2.1</c:v>
                </c:pt>
                <c:pt idx="178" formatCode="0.00">
                  <c:v>2.8</c:v>
                </c:pt>
                <c:pt idx="179" formatCode="0.00">
                  <c:v>3.75</c:v>
                </c:pt>
                <c:pt idx="180" formatCode="0.00">
                  <c:v>9.75</c:v>
                </c:pt>
                <c:pt idx="181" formatCode="0.00">
                  <c:v>10.8</c:v>
                </c:pt>
                <c:pt idx="182" formatCode="0.00">
                  <c:v>11.1</c:v>
                </c:pt>
                <c:pt idx="183" formatCode="0.00">
                  <c:v>10.5</c:v>
                </c:pt>
                <c:pt idx="184" formatCode="0.00">
                  <c:v>9.85</c:v>
                </c:pt>
                <c:pt idx="185" formatCode="0.00">
                  <c:v>7.85</c:v>
                </c:pt>
                <c:pt idx="186" formatCode="0.00">
                  <c:v>7.55</c:v>
                </c:pt>
                <c:pt idx="187" formatCode="0.00">
                  <c:v>7.85</c:v>
                </c:pt>
                <c:pt idx="188" formatCode="0.00">
                  <c:v>7.8</c:v>
                </c:pt>
                <c:pt idx="189" formatCode="0.00">
                  <c:v>7.1</c:v>
                </c:pt>
                <c:pt idx="190" formatCode="0.00">
                  <c:v>7.15</c:v>
                </c:pt>
                <c:pt idx="191" formatCode="0.00">
                  <c:v>6.55</c:v>
                </c:pt>
                <c:pt idx="192" formatCode="0.00">
                  <c:v>6.2</c:v>
                </c:pt>
                <c:pt idx="193" formatCode="0.00">
                  <c:v>6.25</c:v>
                </c:pt>
                <c:pt idx="194" formatCode="0.00">
                  <c:v>7.35</c:v>
                </c:pt>
                <c:pt idx="195" formatCode="0.00">
                  <c:v>9.5500000000000007</c:v>
                </c:pt>
                <c:pt idx="196" formatCode="0.00">
                  <c:v>9.5</c:v>
                </c:pt>
                <c:pt idx="197" formatCode="0.00">
                  <c:v>6.75</c:v>
                </c:pt>
                <c:pt idx="198" formatCode="0.00">
                  <c:v>6.75</c:v>
                </c:pt>
                <c:pt idx="199" formatCode="0.00">
                  <c:v>6.25</c:v>
                </c:pt>
                <c:pt idx="200" formatCode="0.00">
                  <c:v>5.85</c:v>
                </c:pt>
                <c:pt idx="201" formatCode="0.00">
                  <c:v>5.5</c:v>
                </c:pt>
                <c:pt idx="202" formatCode="0.00">
                  <c:v>5.3</c:v>
                </c:pt>
                <c:pt idx="203" formatCode="0.00">
                  <c:v>5.5</c:v>
                </c:pt>
                <c:pt idx="204" formatCode="0.00">
                  <c:v>5.2</c:v>
                </c:pt>
                <c:pt idx="205" formatCode="0.00">
                  <c:v>6</c:v>
                </c:pt>
                <c:pt idx="206" formatCode="0.00">
                  <c:v>6.95</c:v>
                </c:pt>
                <c:pt idx="207" formatCode="0.00">
                  <c:v>7.2</c:v>
                </c:pt>
                <c:pt idx="208" formatCode="0.00">
                  <c:v>8.75</c:v>
                </c:pt>
                <c:pt idx="209" formatCode="0.00">
                  <c:v>9.75</c:v>
                </c:pt>
                <c:pt idx="210" formatCode="0.00">
                  <c:v>9.9</c:v>
                </c:pt>
                <c:pt idx="211" formatCode="0.00">
                  <c:v>7.25</c:v>
                </c:pt>
                <c:pt idx="212" formatCode="0.00">
                  <c:v>6.65</c:v>
                </c:pt>
                <c:pt idx="213" formatCode="0.00">
                  <c:v>6.05</c:v>
                </c:pt>
                <c:pt idx="214" formatCode="0.00">
                  <c:v>7.45</c:v>
                </c:pt>
                <c:pt idx="215" formatCode="0.00">
                  <c:v>6.9</c:v>
                </c:pt>
                <c:pt idx="216" formatCode="0.00">
                  <c:v>7.4</c:v>
                </c:pt>
                <c:pt idx="217" formatCode="0.00">
                  <c:v>8.5500000000000007</c:v>
                </c:pt>
                <c:pt idx="218" formatCode="0.00">
                  <c:v>9.35</c:v>
                </c:pt>
                <c:pt idx="219" formatCode="0.00">
                  <c:v>9.25</c:v>
                </c:pt>
                <c:pt idx="220" formatCode="0.00">
                  <c:v>9.1999999999999993</c:v>
                </c:pt>
                <c:pt idx="221" formatCode="0.00">
                  <c:v>10</c:v>
                </c:pt>
                <c:pt idx="222" formatCode="0.00">
                  <c:v>11.35</c:v>
                </c:pt>
                <c:pt idx="223" formatCode="0.00">
                  <c:v>12.75</c:v>
                </c:pt>
                <c:pt idx="224" formatCode="0.00">
                  <c:v>14.55</c:v>
                </c:pt>
                <c:pt idx="225" formatCode="0.00">
                  <c:v>15.15</c:v>
                </c:pt>
                <c:pt idx="226" formatCode="0.00">
                  <c:v>13.05</c:v>
                </c:pt>
                <c:pt idx="227" formatCode="0.00">
                  <c:v>12.3</c:v>
                </c:pt>
                <c:pt idx="228" formatCode="0.00">
                  <c:v>10.9</c:v>
                </c:pt>
                <c:pt idx="229" formatCode="0.00">
                  <c:v>10.1</c:v>
                </c:pt>
                <c:pt idx="230" formatCode="0.00">
                  <c:v>9.65</c:v>
                </c:pt>
                <c:pt idx="231" formatCode="0.00">
                  <c:v>11.3</c:v>
                </c:pt>
                <c:pt idx="232" formatCode="0.00">
                  <c:v>10.5</c:v>
                </c:pt>
                <c:pt idx="233" formatCode="0.00">
                  <c:v>9.8000000000000007</c:v>
                </c:pt>
                <c:pt idx="234" formatCode="0.00">
                  <c:v>9.9</c:v>
                </c:pt>
                <c:pt idx="235" formatCode="0.00">
                  <c:v>9.65</c:v>
                </c:pt>
                <c:pt idx="236" formatCode="0.00">
                  <c:v>9.9</c:v>
                </c:pt>
                <c:pt idx="237" formatCode="0.00">
                  <c:v>13.9</c:v>
                </c:pt>
                <c:pt idx="238" formatCode="0.00">
                  <c:v>14.55</c:v>
                </c:pt>
                <c:pt idx="239" formatCode="0.00">
                  <c:v>15.2</c:v>
                </c:pt>
                <c:pt idx="240" formatCode="0.00">
                  <c:v>17.75</c:v>
                </c:pt>
                <c:pt idx="241" formatCode="0.00">
                  <c:v>18.649999999999999</c:v>
                </c:pt>
                <c:pt idx="242" formatCode="0.00">
                  <c:v>16.600000000000001</c:v>
                </c:pt>
                <c:pt idx="243" formatCode="0.00">
                  <c:v>15.75</c:v>
                </c:pt>
                <c:pt idx="244" formatCode="0.00">
                  <c:v>17.55</c:v>
                </c:pt>
                <c:pt idx="245" formatCode="0.00">
                  <c:v>20.55</c:v>
                </c:pt>
                <c:pt idx="246" formatCode="0.00">
                  <c:v>25.25</c:v>
                </c:pt>
                <c:pt idx="247" formatCode="0.00">
                  <c:v>29.25</c:v>
                </c:pt>
                <c:pt idx="248" formatCode="0.00">
                  <c:v>25.25</c:v>
                </c:pt>
                <c:pt idx="249" formatCode="0.00">
                  <c:v>19.45</c:v>
                </c:pt>
                <c:pt idx="250" formatCode="0.00">
                  <c:v>16</c:v>
                </c:pt>
                <c:pt idx="251" formatCode="0.00">
                  <c:v>13.3</c:v>
                </c:pt>
                <c:pt idx="252" formatCode="0.00">
                  <c:v>13.4</c:v>
                </c:pt>
                <c:pt idx="253" formatCode="0.00">
                  <c:v>12.8</c:v>
                </c:pt>
                <c:pt idx="254" formatCode="0.00">
                  <c:v>13.7</c:v>
                </c:pt>
                <c:pt idx="255" formatCode="0.00">
                  <c:v>14.5</c:v>
                </c:pt>
                <c:pt idx="256" formatCode="0.00">
                  <c:v>13.5</c:v>
                </c:pt>
                <c:pt idx="257" formatCode="0.00">
                  <c:v>10.199999999999999</c:v>
                </c:pt>
                <c:pt idx="258" formatCode="0.00">
                  <c:v>9.6</c:v>
                </c:pt>
                <c:pt idx="259" formatCode="0.00">
                  <c:v>6.25</c:v>
                </c:pt>
                <c:pt idx="260" formatCode="0.00">
                  <c:v>5.25</c:v>
                </c:pt>
                <c:pt idx="261" formatCode="0.00">
                  <c:v>5.75</c:v>
                </c:pt>
                <c:pt idx="262" formatCode="0.00">
                  <c:v>6.6</c:v>
                </c:pt>
                <c:pt idx="263" formatCode="0.00">
                  <c:v>8.6999999999999993</c:v>
                </c:pt>
                <c:pt idx="264" formatCode="0.00">
                  <c:v>9</c:v>
                </c:pt>
                <c:pt idx="265" formatCode="0.00">
                  <c:v>9.15</c:v>
                </c:pt>
                <c:pt idx="266" formatCode="0.00">
                  <c:v>10.15</c:v>
                </c:pt>
                <c:pt idx="267" formatCode="0.00">
                  <c:v>15.95</c:v>
                </c:pt>
                <c:pt idx="268" formatCode="0.00">
                  <c:v>13.6</c:v>
                </c:pt>
                <c:pt idx="269" formatCode="0.00">
                  <c:v>13.8</c:v>
                </c:pt>
                <c:pt idx="270" formatCode="0.00">
                  <c:v>13.6</c:v>
                </c:pt>
                <c:pt idx="271" formatCode="0.00">
                  <c:v>12.1</c:v>
                </c:pt>
                <c:pt idx="272" formatCode="0.00">
                  <c:v>13</c:v>
                </c:pt>
                <c:pt idx="273" formatCode="0.00">
                  <c:v>13.95</c:v>
                </c:pt>
                <c:pt idx="274" formatCode="0.00">
                  <c:v>14.35</c:v>
                </c:pt>
                <c:pt idx="275" formatCode="0.00">
                  <c:v>16.600000000000001</c:v>
                </c:pt>
                <c:pt idx="276" formatCode="0.00">
                  <c:v>18.649999999999999</c:v>
                </c:pt>
                <c:pt idx="277" formatCode="0.00">
                  <c:v>19.600000000000001</c:v>
                </c:pt>
                <c:pt idx="278" formatCode="0.00">
                  <c:v>16.3</c:v>
                </c:pt>
                <c:pt idx="279" formatCode="0.00">
                  <c:v>16.100000000000001</c:v>
                </c:pt>
                <c:pt idx="280" formatCode="0.00">
                  <c:v>15.6</c:v>
                </c:pt>
                <c:pt idx="281" formatCode="0.00">
                  <c:v>16.100000000000001</c:v>
                </c:pt>
                <c:pt idx="282" formatCode="0.00">
                  <c:v>15.4</c:v>
                </c:pt>
                <c:pt idx="283" formatCode="0.00">
                  <c:v>15.3</c:v>
                </c:pt>
                <c:pt idx="284" formatCode="0.00">
                  <c:v>14.25</c:v>
                </c:pt>
                <c:pt idx="285" formatCode="0.00">
                  <c:v>15.05</c:v>
                </c:pt>
                <c:pt idx="286" formatCode="0.00">
                  <c:v>14.45</c:v>
                </c:pt>
                <c:pt idx="287" formatCode="0.00">
                  <c:v>11.25</c:v>
                </c:pt>
                <c:pt idx="288" formatCode="0.00">
                  <c:v>7.95</c:v>
                </c:pt>
                <c:pt idx="289" formatCode="0.00">
                  <c:v>7.65</c:v>
                </c:pt>
                <c:pt idx="290" formatCode="0.00">
                  <c:v>5.5</c:v>
                </c:pt>
                <c:pt idx="291" formatCode="0.00">
                  <c:v>5.75</c:v>
                </c:pt>
                <c:pt idx="292" formatCode="0.00">
                  <c:v>6.05</c:v>
                </c:pt>
                <c:pt idx="293" formatCode="0.00">
                  <c:v>5.95</c:v>
                </c:pt>
                <c:pt idx="294" formatCode="0.00">
                  <c:v>7.95</c:v>
                </c:pt>
                <c:pt idx="295" formatCode="0.00">
                  <c:v>8.9499999999999993</c:v>
                </c:pt>
                <c:pt idx="296" formatCode="0.00">
                  <c:v>8.9499999999999993</c:v>
                </c:pt>
                <c:pt idx="297" formatCode="0.00">
                  <c:v>10.3</c:v>
                </c:pt>
                <c:pt idx="298" formatCode="0.00">
                  <c:v>9.75</c:v>
                </c:pt>
                <c:pt idx="299" formatCode="0.00">
                  <c:v>9.85</c:v>
                </c:pt>
                <c:pt idx="300" formatCode="0.00">
                  <c:v>9.6999999999999993</c:v>
                </c:pt>
                <c:pt idx="301" formatCode="0.00">
                  <c:v>7.1</c:v>
                </c:pt>
                <c:pt idx="302" formatCode="0.00">
                  <c:v>7.3</c:v>
                </c:pt>
                <c:pt idx="303" formatCode="0.00">
                  <c:v>6.75</c:v>
                </c:pt>
                <c:pt idx="304" formatCode="0.00">
                  <c:v>7</c:v>
                </c:pt>
                <c:pt idx="305" formatCode="0.00">
                  <c:v>6.95</c:v>
                </c:pt>
                <c:pt idx="306" formatCode="0.00">
                  <c:v>6.95</c:v>
                </c:pt>
                <c:pt idx="307" formatCode="0.00">
                  <c:v>9.0500000000000007</c:v>
                </c:pt>
                <c:pt idx="308" formatCode="0.00">
                  <c:v>7.8</c:v>
                </c:pt>
                <c:pt idx="309" formatCode="0.00">
                  <c:v>6.6</c:v>
                </c:pt>
                <c:pt idx="310" formatCode="0.00">
                  <c:v>5.95</c:v>
                </c:pt>
                <c:pt idx="311" formatCode="0.00">
                  <c:v>5.6</c:v>
                </c:pt>
                <c:pt idx="312" formatCode="0.00">
                  <c:v>4.7</c:v>
                </c:pt>
                <c:pt idx="313" formatCode="0.00">
                  <c:v>4.55</c:v>
                </c:pt>
                <c:pt idx="314" formatCode="0.00">
                  <c:v>4.25</c:v>
                </c:pt>
                <c:pt idx="315" formatCode="0.00">
                  <c:v>4.55</c:v>
                </c:pt>
                <c:pt idx="316" formatCode="0.00">
                  <c:v>6.25</c:v>
                </c:pt>
                <c:pt idx="317" formatCode="0.00">
                  <c:v>7.25</c:v>
                </c:pt>
                <c:pt idx="318" formatCode="0.00">
                  <c:v>7.65</c:v>
                </c:pt>
                <c:pt idx="319" formatCode="0.00">
                  <c:v>6.95</c:v>
                </c:pt>
                <c:pt idx="320" formatCode="0.00">
                  <c:v>6.55</c:v>
                </c:pt>
                <c:pt idx="321" formatCode="0.00">
                  <c:v>7.85</c:v>
                </c:pt>
                <c:pt idx="322" formatCode="0.00">
                  <c:v>8.35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86C-4549-93D6-46568576D337}"/>
            </c:ext>
          </c:extLst>
        </c:ser>
        <c:ser>
          <c:idx val="0"/>
          <c:order val="2"/>
          <c:tx>
            <c:strRef>
              <c:f>ChartData!$N$1</c:f>
              <c:strCache>
                <c:ptCount val="1"/>
                <c:pt idx="0">
                  <c:v>Tubarão-to-Rotterdam</c:v>
                </c:pt>
              </c:strCache>
            </c:strRef>
          </c:tx>
          <c:spPr>
            <a:ln w="19050" cap="rnd">
              <a:solidFill>
                <a:srgbClr val="323232"/>
              </a:solidFill>
              <a:round/>
            </a:ln>
            <a:effectLst/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ChartData!$N$2:$N$500</c:f>
              <c:numCache>
                <c:formatCode>0.00</c:formatCode>
                <c:ptCount val="499"/>
                <c:pt idx="0">
                  <c:v>7.45</c:v>
                </c:pt>
                <c:pt idx="1">
                  <c:v>7.75</c:v>
                </c:pt>
                <c:pt idx="2">
                  <c:v>7.3</c:v>
                </c:pt>
                <c:pt idx="3">
                  <c:v>8</c:v>
                </c:pt>
                <c:pt idx="4">
                  <c:v>6.85</c:v>
                </c:pt>
                <c:pt idx="5">
                  <c:v>6</c:v>
                </c:pt>
                <c:pt idx="6">
                  <c:v>5.35</c:v>
                </c:pt>
                <c:pt idx="7">
                  <c:v>5.3</c:v>
                </c:pt>
                <c:pt idx="8">
                  <c:v>6</c:v>
                </c:pt>
                <c:pt idx="9">
                  <c:v>5.85</c:v>
                </c:pt>
                <c:pt idx="10">
                  <c:v>6.95</c:v>
                </c:pt>
                <c:pt idx="11">
                  <c:v>8.1999999999999993</c:v>
                </c:pt>
                <c:pt idx="12">
                  <c:v>8.4499999999999993</c:v>
                </c:pt>
                <c:pt idx="13">
                  <c:v>8.6</c:v>
                </c:pt>
                <c:pt idx="14">
                  <c:v>7.6</c:v>
                </c:pt>
                <c:pt idx="15">
                  <c:v>7.8</c:v>
                </c:pt>
                <c:pt idx="16">
                  <c:v>6.25</c:v>
                </c:pt>
                <c:pt idx="17">
                  <c:v>6.4</c:v>
                </c:pt>
                <c:pt idx="18">
                  <c:v>6</c:v>
                </c:pt>
                <c:pt idx="19">
                  <c:v>6.3</c:v>
                </c:pt>
                <c:pt idx="20">
                  <c:v>6.1</c:v>
                </c:pt>
                <c:pt idx="21">
                  <c:v>6</c:v>
                </c:pt>
                <c:pt idx="22">
                  <c:v>5.55</c:v>
                </c:pt>
                <c:pt idx="23">
                  <c:v>5.75</c:v>
                </c:pt>
                <c:pt idx="24">
                  <c:v>5.55</c:v>
                </c:pt>
                <c:pt idx="25">
                  <c:v>5.0999999999999996</c:v>
                </c:pt>
                <c:pt idx="26">
                  <c:v>5.0999999999999996</c:v>
                </c:pt>
                <c:pt idx="27">
                  <c:v>4.6500000000000004</c:v>
                </c:pt>
                <c:pt idx="28">
                  <c:v>4.8499999999999996</c:v>
                </c:pt>
                <c:pt idx="29">
                  <c:v>5.15</c:v>
                </c:pt>
                <c:pt idx="30">
                  <c:v>5.15</c:v>
                </c:pt>
                <c:pt idx="31">
                  <c:v>6.3</c:v>
                </c:pt>
                <c:pt idx="32">
                  <c:v>7.35</c:v>
                </c:pt>
                <c:pt idx="33">
                  <c:v>8.15</c:v>
                </c:pt>
                <c:pt idx="34">
                  <c:v>7.8</c:v>
                </c:pt>
                <c:pt idx="35">
                  <c:v>7.5</c:v>
                </c:pt>
                <c:pt idx="36">
                  <c:v>8.6</c:v>
                </c:pt>
                <c:pt idx="37">
                  <c:v>8.35</c:v>
                </c:pt>
                <c:pt idx="38">
                  <c:v>9.5500000000000007</c:v>
                </c:pt>
                <c:pt idx="39">
                  <c:v>8.9499999999999993</c:v>
                </c:pt>
                <c:pt idx="40">
                  <c:v>9.3000000000000007</c:v>
                </c:pt>
                <c:pt idx="41">
                  <c:v>9.4</c:v>
                </c:pt>
                <c:pt idx="42">
                  <c:v>10</c:v>
                </c:pt>
                <c:pt idx="43">
                  <c:v>10.4</c:v>
                </c:pt>
                <c:pt idx="44">
                  <c:v>10.25</c:v>
                </c:pt>
                <c:pt idx="45">
                  <c:v>11.35</c:v>
                </c:pt>
                <c:pt idx="46">
                  <c:v>11.2</c:v>
                </c:pt>
                <c:pt idx="47">
                  <c:v>11.7</c:v>
                </c:pt>
                <c:pt idx="48">
                  <c:v>13</c:v>
                </c:pt>
                <c:pt idx="49">
                  <c:v>13.65</c:v>
                </c:pt>
                <c:pt idx="50">
                  <c:v>11.8</c:v>
                </c:pt>
                <c:pt idx="51">
                  <c:v>10.75</c:v>
                </c:pt>
                <c:pt idx="52">
                  <c:v>10.6</c:v>
                </c:pt>
                <c:pt idx="53">
                  <c:v>9.9499999999999993</c:v>
                </c:pt>
                <c:pt idx="54">
                  <c:v>8</c:v>
                </c:pt>
                <c:pt idx="55">
                  <c:v>8.15</c:v>
                </c:pt>
                <c:pt idx="56">
                  <c:v>7.45</c:v>
                </c:pt>
                <c:pt idx="57">
                  <c:v>8.1999999999999993</c:v>
                </c:pt>
                <c:pt idx="58">
                  <c:v>7.5</c:v>
                </c:pt>
                <c:pt idx="59">
                  <c:v>7.45</c:v>
                </c:pt>
                <c:pt idx="60">
                  <c:v>7.05</c:v>
                </c:pt>
                <c:pt idx="61">
                  <c:v>6.75</c:v>
                </c:pt>
                <c:pt idx="62">
                  <c:v>6.15</c:v>
                </c:pt>
                <c:pt idx="63">
                  <c:v>5.8</c:v>
                </c:pt>
                <c:pt idx="64">
                  <c:v>5.5</c:v>
                </c:pt>
                <c:pt idx="65">
                  <c:v>5.2</c:v>
                </c:pt>
                <c:pt idx="66">
                  <c:v>5.5</c:v>
                </c:pt>
                <c:pt idx="67">
                  <c:v>7.7</c:v>
                </c:pt>
                <c:pt idx="68">
                  <c:v>9</c:v>
                </c:pt>
                <c:pt idx="69">
                  <c:v>9.1</c:v>
                </c:pt>
                <c:pt idx="70">
                  <c:v>9.6999999999999993</c:v>
                </c:pt>
                <c:pt idx="71">
                  <c:v>8.5</c:v>
                </c:pt>
                <c:pt idx="72">
                  <c:v>7.3</c:v>
                </c:pt>
                <c:pt idx="73">
                  <c:v>7.2</c:v>
                </c:pt>
                <c:pt idx="74">
                  <c:v>8.65</c:v>
                </c:pt>
                <c:pt idx="75">
                  <c:v>8.85</c:v>
                </c:pt>
                <c:pt idx="76">
                  <c:v>8.4</c:v>
                </c:pt>
                <c:pt idx="77">
                  <c:v>8.8000000000000007</c:v>
                </c:pt>
                <c:pt idx="78">
                  <c:v>10.95</c:v>
                </c:pt>
                <c:pt idx="79">
                  <c:v>11.45</c:v>
                </c:pt>
                <c:pt idx="80">
                  <c:v>11.3</c:v>
                </c:pt>
                <c:pt idx="81">
                  <c:v>11.05</c:v>
                </c:pt>
                <c:pt idx="82">
                  <c:v>11.7</c:v>
                </c:pt>
                <c:pt idx="83">
                  <c:v>11.4</c:v>
                </c:pt>
                <c:pt idx="84">
                  <c:v>11.25</c:v>
                </c:pt>
                <c:pt idx="85">
                  <c:v>10.5</c:v>
                </c:pt>
                <c:pt idx="86">
                  <c:v>9.4</c:v>
                </c:pt>
                <c:pt idx="87">
                  <c:v>8.85</c:v>
                </c:pt>
                <c:pt idx="88">
                  <c:v>7.75</c:v>
                </c:pt>
                <c:pt idx="89">
                  <c:v>7.35</c:v>
                </c:pt>
                <c:pt idx="90">
                  <c:v>7.85</c:v>
                </c:pt>
                <c:pt idx="91">
                  <c:v>7.65</c:v>
                </c:pt>
                <c:pt idx="92">
                  <c:v>7.85</c:v>
                </c:pt>
                <c:pt idx="93">
                  <c:v>8</c:v>
                </c:pt>
                <c:pt idx="94">
                  <c:v>10</c:v>
                </c:pt>
                <c:pt idx="95">
                  <c:v>10.25</c:v>
                </c:pt>
                <c:pt idx="96">
                  <c:v>8.5500000000000007</c:v>
                </c:pt>
                <c:pt idx="97">
                  <c:v>7.55</c:v>
                </c:pt>
                <c:pt idx="98">
                  <c:v>7.75</c:v>
                </c:pt>
                <c:pt idx="99">
                  <c:v>8</c:v>
                </c:pt>
                <c:pt idx="100">
                  <c:v>8.9499999999999993</c:v>
                </c:pt>
                <c:pt idx="101">
                  <c:v>8.8000000000000007</c:v>
                </c:pt>
                <c:pt idx="102">
                  <c:v>8.15</c:v>
                </c:pt>
                <c:pt idx="103">
                  <c:v>8.15</c:v>
                </c:pt>
                <c:pt idx="104">
                  <c:v>8.35</c:v>
                </c:pt>
                <c:pt idx="105">
                  <c:v>8.5</c:v>
                </c:pt>
                <c:pt idx="106">
                  <c:v>8.5</c:v>
                </c:pt>
                <c:pt idx="107">
                  <c:v>7.75</c:v>
                </c:pt>
                <c:pt idx="108">
                  <c:v>6.4</c:v>
                </c:pt>
                <c:pt idx="109">
                  <c:v>6</c:v>
                </c:pt>
                <c:pt idx="110">
                  <c:v>5.85</c:v>
                </c:pt>
                <c:pt idx="111">
                  <c:v>5.65</c:v>
                </c:pt>
                <c:pt idx="112">
                  <c:v>5.05</c:v>
                </c:pt>
                <c:pt idx="113">
                  <c:v>4.6500000000000004</c:v>
                </c:pt>
                <c:pt idx="114">
                  <c:v>4.8499999999999996</c:v>
                </c:pt>
                <c:pt idx="115">
                  <c:v>4.55</c:v>
                </c:pt>
                <c:pt idx="116">
                  <c:v>4.3</c:v>
                </c:pt>
                <c:pt idx="117">
                  <c:v>4.4000000000000004</c:v>
                </c:pt>
                <c:pt idx="118">
                  <c:v>4.5999999999999996</c:v>
                </c:pt>
                <c:pt idx="119">
                  <c:v>4.75</c:v>
                </c:pt>
                <c:pt idx="120">
                  <c:v>5.15</c:v>
                </c:pt>
                <c:pt idx="121">
                  <c:v>5.85</c:v>
                </c:pt>
                <c:pt idx="122">
                  <c:v>6.25</c:v>
                </c:pt>
                <c:pt idx="123">
                  <c:v>6.45</c:v>
                </c:pt>
                <c:pt idx="124">
                  <c:v>6.6</c:v>
                </c:pt>
                <c:pt idx="125">
                  <c:v>6.7</c:v>
                </c:pt>
                <c:pt idx="126">
                  <c:v>7.05</c:v>
                </c:pt>
                <c:pt idx="127">
                  <c:v>7.1</c:v>
                </c:pt>
                <c:pt idx="128">
                  <c:v>8.1999999999999993</c:v>
                </c:pt>
                <c:pt idx="129">
                  <c:v>8.8000000000000007</c:v>
                </c:pt>
                <c:pt idx="130">
                  <c:v>10.3</c:v>
                </c:pt>
                <c:pt idx="131">
                  <c:v>10.9</c:v>
                </c:pt>
                <c:pt idx="132">
                  <c:v>13</c:v>
                </c:pt>
                <c:pt idx="133">
                  <c:v>11.5</c:v>
                </c:pt>
                <c:pt idx="134">
                  <c:v>10.75</c:v>
                </c:pt>
                <c:pt idx="135">
                  <c:v>9</c:v>
                </c:pt>
                <c:pt idx="136">
                  <c:v>10.45</c:v>
                </c:pt>
                <c:pt idx="137">
                  <c:v>10.65</c:v>
                </c:pt>
                <c:pt idx="138">
                  <c:v>11.8</c:v>
                </c:pt>
                <c:pt idx="139">
                  <c:v>13</c:v>
                </c:pt>
                <c:pt idx="140">
                  <c:v>12.5</c:v>
                </c:pt>
                <c:pt idx="141">
                  <c:v>11.9</c:v>
                </c:pt>
                <c:pt idx="142">
                  <c:v>10.35</c:v>
                </c:pt>
                <c:pt idx="143">
                  <c:v>8.9</c:v>
                </c:pt>
                <c:pt idx="144">
                  <c:v>8.9</c:v>
                </c:pt>
                <c:pt idx="145">
                  <c:v>8.6</c:v>
                </c:pt>
                <c:pt idx="146">
                  <c:v>8.75</c:v>
                </c:pt>
                <c:pt idx="147">
                  <c:v>8.5</c:v>
                </c:pt>
                <c:pt idx="148">
                  <c:v>7.8</c:v>
                </c:pt>
                <c:pt idx="149">
                  <c:v>8.15</c:v>
                </c:pt>
                <c:pt idx="150">
                  <c:v>8.1999999999999993</c:v>
                </c:pt>
                <c:pt idx="151">
                  <c:v>9.5</c:v>
                </c:pt>
                <c:pt idx="152">
                  <c:v>9.8000000000000007</c:v>
                </c:pt>
                <c:pt idx="153">
                  <c:v>9.0500000000000007</c:v>
                </c:pt>
                <c:pt idx="154">
                  <c:v>8.9499999999999993</c:v>
                </c:pt>
                <c:pt idx="155">
                  <c:v>8.9499999999999993</c:v>
                </c:pt>
                <c:pt idx="156">
                  <c:v>8.75</c:v>
                </c:pt>
                <c:pt idx="157">
                  <c:v>8.1</c:v>
                </c:pt>
                <c:pt idx="158">
                  <c:v>7.7</c:v>
                </c:pt>
                <c:pt idx="159">
                  <c:v>7</c:v>
                </c:pt>
                <c:pt idx="160">
                  <c:v>5.85</c:v>
                </c:pt>
                <c:pt idx="161">
                  <c:v>5.05</c:v>
                </c:pt>
                <c:pt idx="162">
                  <c:v>4.75</c:v>
                </c:pt>
                <c:pt idx="163">
                  <c:v>4.5999999999999996</c:v>
                </c:pt>
                <c:pt idx="164">
                  <c:v>4.3</c:v>
                </c:pt>
                <c:pt idx="165">
                  <c:v>4</c:v>
                </c:pt>
                <c:pt idx="166">
                  <c:v>3.7</c:v>
                </c:pt>
                <c:pt idx="167">
                  <c:v>3.55</c:v>
                </c:pt>
                <c:pt idx="168">
                  <c:v>3.3</c:v>
                </c:pt>
                <c:pt idx="169">
                  <c:v>3.5</c:v>
                </c:pt>
                <c:pt idx="170">
                  <c:v>3.65</c:v>
                </c:pt>
                <c:pt idx="171">
                  <c:v>4.25</c:v>
                </c:pt>
                <c:pt idx="172">
                  <c:v>4.4000000000000004</c:v>
                </c:pt>
                <c:pt idx="173">
                  <c:v>3.9</c:v>
                </c:pt>
                <c:pt idx="174">
                  <c:v>3.45</c:v>
                </c:pt>
                <c:pt idx="175">
                  <c:v>2.9</c:v>
                </c:pt>
                <c:pt idx="176">
                  <c:v>3</c:v>
                </c:pt>
                <c:pt idx="177">
                  <c:v>3.05</c:v>
                </c:pt>
                <c:pt idx="178">
                  <c:v>3.9</c:v>
                </c:pt>
                <c:pt idx="179">
                  <c:v>4.8</c:v>
                </c:pt>
                <c:pt idx="180">
                  <c:v>10.4</c:v>
                </c:pt>
                <c:pt idx="181">
                  <c:v>11.2</c:v>
                </c:pt>
                <c:pt idx="182">
                  <c:v>11.5</c:v>
                </c:pt>
                <c:pt idx="183">
                  <c:v>10.9</c:v>
                </c:pt>
                <c:pt idx="184">
                  <c:v>10.25</c:v>
                </c:pt>
                <c:pt idx="185">
                  <c:v>8.75</c:v>
                </c:pt>
                <c:pt idx="186">
                  <c:v>8.4499999999999993</c:v>
                </c:pt>
                <c:pt idx="187">
                  <c:v>8.5500000000000007</c:v>
                </c:pt>
                <c:pt idx="188">
                  <c:v>8.5</c:v>
                </c:pt>
                <c:pt idx="189">
                  <c:v>7.75</c:v>
                </c:pt>
                <c:pt idx="190">
                  <c:v>7.8</c:v>
                </c:pt>
                <c:pt idx="191">
                  <c:v>7.2</c:v>
                </c:pt>
                <c:pt idx="192">
                  <c:v>6.85</c:v>
                </c:pt>
                <c:pt idx="193">
                  <c:v>6.9</c:v>
                </c:pt>
                <c:pt idx="194">
                  <c:v>8.35</c:v>
                </c:pt>
                <c:pt idx="195">
                  <c:v>10.55</c:v>
                </c:pt>
                <c:pt idx="196">
                  <c:v>10.5</c:v>
                </c:pt>
                <c:pt idx="197">
                  <c:v>8.5</c:v>
                </c:pt>
                <c:pt idx="198">
                  <c:v>8.5</c:v>
                </c:pt>
                <c:pt idx="199">
                  <c:v>7.55</c:v>
                </c:pt>
                <c:pt idx="200">
                  <c:v>7</c:v>
                </c:pt>
                <c:pt idx="201">
                  <c:v>6.7</c:v>
                </c:pt>
                <c:pt idx="202">
                  <c:v>6.5</c:v>
                </c:pt>
                <c:pt idx="203">
                  <c:v>6.7</c:v>
                </c:pt>
                <c:pt idx="204">
                  <c:v>6.4</c:v>
                </c:pt>
                <c:pt idx="205">
                  <c:v>6.2</c:v>
                </c:pt>
                <c:pt idx="206">
                  <c:v>7.15</c:v>
                </c:pt>
                <c:pt idx="207">
                  <c:v>7.4</c:v>
                </c:pt>
                <c:pt idx="208">
                  <c:v>9</c:v>
                </c:pt>
                <c:pt idx="209">
                  <c:v>10.45</c:v>
                </c:pt>
                <c:pt idx="210">
                  <c:v>10.6</c:v>
                </c:pt>
                <c:pt idx="211">
                  <c:v>8.35</c:v>
                </c:pt>
                <c:pt idx="212">
                  <c:v>7.7</c:v>
                </c:pt>
                <c:pt idx="213">
                  <c:v>7.1</c:v>
                </c:pt>
                <c:pt idx="214">
                  <c:v>8.5</c:v>
                </c:pt>
                <c:pt idx="215">
                  <c:v>7.95</c:v>
                </c:pt>
                <c:pt idx="216">
                  <c:v>8.4499999999999993</c:v>
                </c:pt>
                <c:pt idx="217">
                  <c:v>9.5500000000000007</c:v>
                </c:pt>
                <c:pt idx="218">
                  <c:v>10.3</c:v>
                </c:pt>
                <c:pt idx="219">
                  <c:v>10.199999999999999</c:v>
                </c:pt>
                <c:pt idx="220">
                  <c:v>10.15</c:v>
                </c:pt>
                <c:pt idx="221">
                  <c:v>11.15</c:v>
                </c:pt>
                <c:pt idx="222">
                  <c:v>12.3</c:v>
                </c:pt>
                <c:pt idx="223">
                  <c:v>14.6</c:v>
                </c:pt>
                <c:pt idx="224">
                  <c:v>16.25</c:v>
                </c:pt>
                <c:pt idx="225">
                  <c:v>16.850000000000001</c:v>
                </c:pt>
                <c:pt idx="226">
                  <c:v>14.75</c:v>
                </c:pt>
                <c:pt idx="227">
                  <c:v>14</c:v>
                </c:pt>
                <c:pt idx="228">
                  <c:v>12.6</c:v>
                </c:pt>
                <c:pt idx="229">
                  <c:v>11.25</c:v>
                </c:pt>
                <c:pt idx="230">
                  <c:v>11.35</c:v>
                </c:pt>
                <c:pt idx="231">
                  <c:v>13</c:v>
                </c:pt>
                <c:pt idx="232">
                  <c:v>12.2</c:v>
                </c:pt>
                <c:pt idx="233">
                  <c:v>11.5</c:v>
                </c:pt>
                <c:pt idx="234">
                  <c:v>11.6</c:v>
                </c:pt>
                <c:pt idx="235">
                  <c:v>11.35</c:v>
                </c:pt>
                <c:pt idx="236">
                  <c:v>11.6</c:v>
                </c:pt>
                <c:pt idx="237">
                  <c:v>13.1</c:v>
                </c:pt>
                <c:pt idx="238">
                  <c:v>13.75</c:v>
                </c:pt>
                <c:pt idx="239">
                  <c:v>15.5</c:v>
                </c:pt>
                <c:pt idx="240">
                  <c:v>18.100000000000001</c:v>
                </c:pt>
                <c:pt idx="241">
                  <c:v>19.75</c:v>
                </c:pt>
                <c:pt idx="242">
                  <c:v>17.7</c:v>
                </c:pt>
                <c:pt idx="243">
                  <c:v>16.8</c:v>
                </c:pt>
                <c:pt idx="244">
                  <c:v>18.600000000000001</c:v>
                </c:pt>
                <c:pt idx="245">
                  <c:v>21.6</c:v>
                </c:pt>
                <c:pt idx="246">
                  <c:v>26.3</c:v>
                </c:pt>
                <c:pt idx="247">
                  <c:v>30.3</c:v>
                </c:pt>
                <c:pt idx="248">
                  <c:v>26.3</c:v>
                </c:pt>
                <c:pt idx="249">
                  <c:v>21.75</c:v>
                </c:pt>
                <c:pt idx="250">
                  <c:v>18.3</c:v>
                </c:pt>
                <c:pt idx="251">
                  <c:v>15.6</c:v>
                </c:pt>
                <c:pt idx="252">
                  <c:v>15.7</c:v>
                </c:pt>
                <c:pt idx="253">
                  <c:v>15.1</c:v>
                </c:pt>
                <c:pt idx="254">
                  <c:v>16</c:v>
                </c:pt>
                <c:pt idx="255">
                  <c:v>16.8</c:v>
                </c:pt>
                <c:pt idx="256">
                  <c:v>15.8</c:v>
                </c:pt>
                <c:pt idx="257">
                  <c:v>12.5</c:v>
                </c:pt>
                <c:pt idx="258">
                  <c:v>11.9</c:v>
                </c:pt>
                <c:pt idx="259">
                  <c:v>9.0500000000000007</c:v>
                </c:pt>
                <c:pt idx="260">
                  <c:v>8.0500000000000007</c:v>
                </c:pt>
                <c:pt idx="261">
                  <c:v>8.5500000000000007</c:v>
                </c:pt>
                <c:pt idx="262">
                  <c:v>9.4</c:v>
                </c:pt>
                <c:pt idx="263">
                  <c:v>11.5</c:v>
                </c:pt>
                <c:pt idx="264">
                  <c:v>11.8</c:v>
                </c:pt>
                <c:pt idx="265">
                  <c:v>11.95</c:v>
                </c:pt>
                <c:pt idx="266">
                  <c:v>12.95</c:v>
                </c:pt>
                <c:pt idx="267">
                  <c:v>18.75</c:v>
                </c:pt>
                <c:pt idx="268">
                  <c:v>16.399999999999999</c:v>
                </c:pt>
                <c:pt idx="269">
                  <c:v>14.7</c:v>
                </c:pt>
                <c:pt idx="270">
                  <c:v>14.25</c:v>
                </c:pt>
                <c:pt idx="271">
                  <c:v>12.75</c:v>
                </c:pt>
                <c:pt idx="272">
                  <c:v>12.4</c:v>
                </c:pt>
                <c:pt idx="273">
                  <c:v>13.35</c:v>
                </c:pt>
                <c:pt idx="274">
                  <c:v>13.75</c:v>
                </c:pt>
                <c:pt idx="275">
                  <c:v>16</c:v>
                </c:pt>
                <c:pt idx="276">
                  <c:v>18.05</c:v>
                </c:pt>
                <c:pt idx="277">
                  <c:v>19</c:v>
                </c:pt>
                <c:pt idx="278">
                  <c:v>15.7</c:v>
                </c:pt>
                <c:pt idx="279">
                  <c:v>15.5</c:v>
                </c:pt>
                <c:pt idx="280">
                  <c:v>15</c:v>
                </c:pt>
                <c:pt idx="281">
                  <c:v>16.3</c:v>
                </c:pt>
                <c:pt idx="282">
                  <c:v>15.6</c:v>
                </c:pt>
                <c:pt idx="283">
                  <c:v>15.5</c:v>
                </c:pt>
                <c:pt idx="284">
                  <c:v>15.3</c:v>
                </c:pt>
                <c:pt idx="285">
                  <c:v>16.100000000000001</c:v>
                </c:pt>
                <c:pt idx="286">
                  <c:v>15.5</c:v>
                </c:pt>
                <c:pt idx="287">
                  <c:v>13.65</c:v>
                </c:pt>
                <c:pt idx="288">
                  <c:v>11</c:v>
                </c:pt>
                <c:pt idx="289">
                  <c:v>10.7</c:v>
                </c:pt>
                <c:pt idx="290">
                  <c:v>8.8000000000000007</c:v>
                </c:pt>
                <c:pt idx="291">
                  <c:v>8.4</c:v>
                </c:pt>
                <c:pt idx="292">
                  <c:v>8.5500000000000007</c:v>
                </c:pt>
                <c:pt idx="293">
                  <c:v>8.4499999999999993</c:v>
                </c:pt>
                <c:pt idx="294">
                  <c:v>10.45</c:v>
                </c:pt>
                <c:pt idx="295">
                  <c:v>11.45</c:v>
                </c:pt>
                <c:pt idx="296">
                  <c:v>11.45</c:v>
                </c:pt>
                <c:pt idx="297">
                  <c:v>12.8</c:v>
                </c:pt>
                <c:pt idx="298">
                  <c:v>12.25</c:v>
                </c:pt>
                <c:pt idx="299">
                  <c:v>12.35</c:v>
                </c:pt>
                <c:pt idx="300">
                  <c:v>11.25</c:v>
                </c:pt>
                <c:pt idx="301">
                  <c:v>10.55</c:v>
                </c:pt>
                <c:pt idx="302">
                  <c:v>10.75</c:v>
                </c:pt>
                <c:pt idx="303">
                  <c:v>10.199999999999999</c:v>
                </c:pt>
                <c:pt idx="304">
                  <c:v>10.45</c:v>
                </c:pt>
                <c:pt idx="305">
                  <c:v>10.4</c:v>
                </c:pt>
                <c:pt idx="306">
                  <c:v>10.4</c:v>
                </c:pt>
                <c:pt idx="307">
                  <c:v>11.45</c:v>
                </c:pt>
                <c:pt idx="308">
                  <c:v>10.050000000000001</c:v>
                </c:pt>
                <c:pt idx="309">
                  <c:v>8.9499999999999993</c:v>
                </c:pt>
                <c:pt idx="310">
                  <c:v>8.1999999999999993</c:v>
                </c:pt>
                <c:pt idx="311">
                  <c:v>7.85</c:v>
                </c:pt>
                <c:pt idx="312">
                  <c:v>6.95</c:v>
                </c:pt>
                <c:pt idx="313">
                  <c:v>6.8</c:v>
                </c:pt>
                <c:pt idx="314">
                  <c:v>6.5</c:v>
                </c:pt>
                <c:pt idx="315">
                  <c:v>6.8</c:v>
                </c:pt>
                <c:pt idx="316">
                  <c:v>8.5</c:v>
                </c:pt>
                <c:pt idx="317">
                  <c:v>9.5</c:v>
                </c:pt>
                <c:pt idx="318">
                  <c:v>9.9</c:v>
                </c:pt>
                <c:pt idx="319">
                  <c:v>9.6999999999999993</c:v>
                </c:pt>
                <c:pt idx="320">
                  <c:v>9.3000000000000007</c:v>
                </c:pt>
                <c:pt idx="321">
                  <c:v>10.6</c:v>
                </c:pt>
                <c:pt idx="322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C-4549-93D6-46568576D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484904"/>
        <c:axId val="814488840"/>
        <c:extLst/>
      </c:lineChart>
      <c:dateAx>
        <c:axId val="814484904"/>
        <c:scaling>
          <c:orientation val="minMax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in"/>
        <c:minorTickMark val="none"/>
        <c:tickLblPos val="low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814488840"/>
        <c:crosses val="autoZero"/>
        <c:auto val="1"/>
        <c:lblOffset val="100"/>
        <c:baseTimeUnit val="days"/>
        <c:majorUnit val="6"/>
        <c:majorTimeUnit val="months"/>
      </c:dateAx>
      <c:valAx>
        <c:axId val="814488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rgbClr val="000000"/>
                    </a:solidFill>
                    <a:latin typeface="Arial Narrow" panose="020B060602020203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1.7490671641791043E-2"/>
              <c:y val="0.381405021725824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rgbClr val="000000"/>
                  </a:solidFill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none"/>
        <c:tickLblPos val="nextTo"/>
        <c:spPr>
          <a:noFill/>
          <a:ln w="3175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814484904"/>
        <c:crosses val="autoZero"/>
        <c:crossBetween val="between"/>
      </c:valAx>
      <c:spPr>
        <a:noFill/>
        <a:ln w="3175"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c:spPr>
    </c:plotArea>
    <c:legend>
      <c:legendPos val="t"/>
      <c:layout>
        <c:manualLayout>
          <c:xMode val="edge"/>
          <c:yMode val="edge"/>
          <c:x val="0.18268891761664119"/>
          <c:y val="7.5886164850859916E-3"/>
          <c:w val="0.52967767584322478"/>
          <c:h val="0.228052742372737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</a:extLst>
  </c:spPr>
  <c:txPr>
    <a:bodyPr/>
    <a:lstStyle/>
    <a:p>
      <a:pPr>
        <a:defRPr sz="900">
          <a:solidFill>
            <a:srgbClr val="323232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3021657163877138"/>
          <c:y val="0.14300362472651276"/>
          <c:w val="0.73604699282692665"/>
          <c:h val="0.63458006905089159"/>
        </c:manualLayout>
      </c:layout>
      <c:lineChart>
        <c:grouping val="standard"/>
        <c:varyColors val="0"/>
        <c:ser>
          <c:idx val="2"/>
          <c:order val="0"/>
          <c:tx>
            <c:strRef>
              <c:f>ChartData!$D$1</c:f>
              <c:strCache>
                <c:ptCount val="1"/>
                <c:pt idx="0">
                  <c:v> Atlantic over Pacific diff </c:v>
                </c:pt>
              </c:strCache>
            </c:strRef>
          </c:tx>
          <c:spPr>
            <a:ln>
              <a:solidFill>
                <a:srgbClr val="CF3C5E"/>
              </a:solidFill>
            </a:ln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ChartData!$D$2:$D$500</c:f>
              <c:numCache>
                <c:formatCode>_-* #,##0_-;\-* #,##0_-;_-* "-"??_-;_-@_-</c:formatCode>
                <c:ptCount val="499"/>
                <c:pt idx="0">
                  <c:v>2233</c:v>
                </c:pt>
                <c:pt idx="1">
                  <c:v>2211</c:v>
                </c:pt>
                <c:pt idx="2">
                  <c:v>2072</c:v>
                </c:pt>
                <c:pt idx="3">
                  <c:v>2357</c:v>
                </c:pt>
                <c:pt idx="4">
                  <c:v>1996</c:v>
                </c:pt>
                <c:pt idx="5">
                  <c:v>1809</c:v>
                </c:pt>
                <c:pt idx="6">
                  <c:v>1712</c:v>
                </c:pt>
                <c:pt idx="7">
                  <c:v>1562</c:v>
                </c:pt>
                <c:pt idx="8">
                  <c:v>1615</c:v>
                </c:pt>
                <c:pt idx="9">
                  <c:v>1530</c:v>
                </c:pt>
                <c:pt idx="10">
                  <c:v>1827</c:v>
                </c:pt>
                <c:pt idx="11">
                  <c:v>2320</c:v>
                </c:pt>
                <c:pt idx="12">
                  <c:v>2359</c:v>
                </c:pt>
                <c:pt idx="13">
                  <c:v>2556</c:v>
                </c:pt>
                <c:pt idx="14">
                  <c:v>2305</c:v>
                </c:pt>
                <c:pt idx="15">
                  <c:v>2439</c:v>
                </c:pt>
                <c:pt idx="16">
                  <c:v>2156</c:v>
                </c:pt>
                <c:pt idx="17">
                  <c:v>2047</c:v>
                </c:pt>
                <c:pt idx="18">
                  <c:v>1963</c:v>
                </c:pt>
                <c:pt idx="19">
                  <c:v>1987</c:v>
                </c:pt>
                <c:pt idx="20">
                  <c:v>1837</c:v>
                </c:pt>
                <c:pt idx="21">
                  <c:v>1829</c:v>
                </c:pt>
                <c:pt idx="22">
                  <c:v>1706</c:v>
                </c:pt>
                <c:pt idx="23">
                  <c:v>1758</c:v>
                </c:pt>
                <c:pt idx="24">
                  <c:v>1755</c:v>
                </c:pt>
                <c:pt idx="25">
                  <c:v>1700</c:v>
                </c:pt>
                <c:pt idx="26">
                  <c:v>1696</c:v>
                </c:pt>
                <c:pt idx="27">
                  <c:v>1573</c:v>
                </c:pt>
                <c:pt idx="28">
                  <c:v>1604</c:v>
                </c:pt>
                <c:pt idx="29">
                  <c:v>1680</c:v>
                </c:pt>
                <c:pt idx="30">
                  <c:v>1683</c:v>
                </c:pt>
                <c:pt idx="31">
                  <c:v>2105</c:v>
                </c:pt>
                <c:pt idx="32">
                  <c:v>2417</c:v>
                </c:pt>
                <c:pt idx="33">
                  <c:v>2480</c:v>
                </c:pt>
                <c:pt idx="34">
                  <c:v>2407</c:v>
                </c:pt>
                <c:pt idx="35">
                  <c:v>2198</c:v>
                </c:pt>
                <c:pt idx="36">
                  <c:v>2353</c:v>
                </c:pt>
                <c:pt idx="37">
                  <c:v>2209</c:v>
                </c:pt>
                <c:pt idx="38">
                  <c:v>2460</c:v>
                </c:pt>
                <c:pt idx="39">
                  <c:v>2373</c:v>
                </c:pt>
                <c:pt idx="40">
                  <c:v>2357</c:v>
                </c:pt>
                <c:pt idx="41">
                  <c:v>2197</c:v>
                </c:pt>
                <c:pt idx="42">
                  <c:v>2616</c:v>
                </c:pt>
                <c:pt idx="43">
                  <c:v>2549</c:v>
                </c:pt>
                <c:pt idx="44">
                  <c:v>2603</c:v>
                </c:pt>
                <c:pt idx="45">
                  <c:v>2828</c:v>
                </c:pt>
                <c:pt idx="46">
                  <c:v>2766</c:v>
                </c:pt>
                <c:pt idx="47">
                  <c:v>2758</c:v>
                </c:pt>
                <c:pt idx="48">
                  <c:v>3113</c:v>
                </c:pt>
                <c:pt idx="49">
                  <c:v>3583</c:v>
                </c:pt>
                <c:pt idx="50">
                  <c:v>2686</c:v>
                </c:pt>
                <c:pt idx="51">
                  <c:v>2298</c:v>
                </c:pt>
                <c:pt idx="52">
                  <c:v>3195</c:v>
                </c:pt>
                <c:pt idx="53">
                  <c:v>3190</c:v>
                </c:pt>
                <c:pt idx="54">
                  <c:v>2742</c:v>
                </c:pt>
                <c:pt idx="55">
                  <c:v>2438</c:v>
                </c:pt>
                <c:pt idx="56">
                  <c:v>2266</c:v>
                </c:pt>
                <c:pt idx="57">
                  <c:v>2490</c:v>
                </c:pt>
                <c:pt idx="58">
                  <c:v>2317</c:v>
                </c:pt>
                <c:pt idx="59">
                  <c:v>2166</c:v>
                </c:pt>
                <c:pt idx="60">
                  <c:v>2079</c:v>
                </c:pt>
                <c:pt idx="61">
                  <c:v>1796</c:v>
                </c:pt>
                <c:pt idx="62">
                  <c:v>1673</c:v>
                </c:pt>
                <c:pt idx="63">
                  <c:v>1561</c:v>
                </c:pt>
                <c:pt idx="64">
                  <c:v>1582</c:v>
                </c:pt>
                <c:pt idx="65">
                  <c:v>1493</c:v>
                </c:pt>
                <c:pt idx="66">
                  <c:v>1468</c:v>
                </c:pt>
                <c:pt idx="67">
                  <c:v>2649</c:v>
                </c:pt>
                <c:pt idx="68">
                  <c:v>3089</c:v>
                </c:pt>
                <c:pt idx="69">
                  <c:v>2943</c:v>
                </c:pt>
                <c:pt idx="70">
                  <c:v>2969</c:v>
                </c:pt>
                <c:pt idx="71">
                  <c:v>2261</c:v>
                </c:pt>
                <c:pt idx="72">
                  <c:v>2128</c:v>
                </c:pt>
                <c:pt idx="73">
                  <c:v>2280</c:v>
                </c:pt>
                <c:pt idx="74">
                  <c:v>2536</c:v>
                </c:pt>
                <c:pt idx="75">
                  <c:v>2876</c:v>
                </c:pt>
                <c:pt idx="76">
                  <c:v>3061</c:v>
                </c:pt>
                <c:pt idx="77">
                  <c:v>3628</c:v>
                </c:pt>
                <c:pt idx="78">
                  <c:v>3919</c:v>
                </c:pt>
                <c:pt idx="79">
                  <c:v>3800</c:v>
                </c:pt>
                <c:pt idx="80">
                  <c:v>3780</c:v>
                </c:pt>
                <c:pt idx="81">
                  <c:v>3394</c:v>
                </c:pt>
                <c:pt idx="82">
                  <c:v>3745</c:v>
                </c:pt>
                <c:pt idx="83">
                  <c:v>3491</c:v>
                </c:pt>
                <c:pt idx="84">
                  <c:v>3404</c:v>
                </c:pt>
                <c:pt idx="85">
                  <c:v>3073</c:v>
                </c:pt>
                <c:pt idx="86">
                  <c:v>3082</c:v>
                </c:pt>
                <c:pt idx="87">
                  <c:v>2740</c:v>
                </c:pt>
                <c:pt idx="88">
                  <c:v>2626</c:v>
                </c:pt>
                <c:pt idx="89">
                  <c:v>2800</c:v>
                </c:pt>
                <c:pt idx="90">
                  <c:v>3147</c:v>
                </c:pt>
                <c:pt idx="91">
                  <c:v>2629</c:v>
                </c:pt>
                <c:pt idx="92">
                  <c:v>2799</c:v>
                </c:pt>
                <c:pt idx="93">
                  <c:v>2787</c:v>
                </c:pt>
                <c:pt idx="94">
                  <c:v>2748</c:v>
                </c:pt>
                <c:pt idx="95">
                  <c:v>2594</c:v>
                </c:pt>
                <c:pt idx="96">
                  <c:v>2319</c:v>
                </c:pt>
                <c:pt idx="97">
                  <c:v>2161</c:v>
                </c:pt>
                <c:pt idx="98">
                  <c:v>2259</c:v>
                </c:pt>
                <c:pt idx="99">
                  <c:v>2093</c:v>
                </c:pt>
                <c:pt idx="100">
                  <c:v>2068</c:v>
                </c:pt>
                <c:pt idx="101">
                  <c:v>2217</c:v>
                </c:pt>
                <c:pt idx="102">
                  <c:v>2667</c:v>
                </c:pt>
                <c:pt idx="103">
                  <c:v>2667</c:v>
                </c:pt>
                <c:pt idx="104">
                  <c:v>2555</c:v>
                </c:pt>
                <c:pt idx="105">
                  <c:v>2720</c:v>
                </c:pt>
                <c:pt idx="106">
                  <c:v>2724</c:v>
                </c:pt>
                <c:pt idx="107">
                  <c:v>2576</c:v>
                </c:pt>
                <c:pt idx="108">
                  <c:v>2418</c:v>
                </c:pt>
                <c:pt idx="109">
                  <c:v>2348</c:v>
                </c:pt>
                <c:pt idx="110">
                  <c:v>2119</c:v>
                </c:pt>
                <c:pt idx="111">
                  <c:v>2053</c:v>
                </c:pt>
                <c:pt idx="112">
                  <c:v>2032</c:v>
                </c:pt>
                <c:pt idx="113">
                  <c:v>1938</c:v>
                </c:pt>
                <c:pt idx="114">
                  <c:v>1662</c:v>
                </c:pt>
                <c:pt idx="115">
                  <c:v>1734</c:v>
                </c:pt>
                <c:pt idx="116">
                  <c:v>1768</c:v>
                </c:pt>
                <c:pt idx="117">
                  <c:v>2073</c:v>
                </c:pt>
                <c:pt idx="118">
                  <c:v>1960</c:v>
                </c:pt>
                <c:pt idx="119">
                  <c:v>2022</c:v>
                </c:pt>
                <c:pt idx="120">
                  <c:v>2001</c:v>
                </c:pt>
                <c:pt idx="121">
                  <c:v>2069</c:v>
                </c:pt>
                <c:pt idx="122">
                  <c:v>2095</c:v>
                </c:pt>
                <c:pt idx="123">
                  <c:v>2200</c:v>
                </c:pt>
                <c:pt idx="124">
                  <c:v>2031</c:v>
                </c:pt>
                <c:pt idx="125">
                  <c:v>2146</c:v>
                </c:pt>
                <c:pt idx="126">
                  <c:v>2113</c:v>
                </c:pt>
                <c:pt idx="127">
                  <c:v>2091</c:v>
                </c:pt>
                <c:pt idx="128">
                  <c:v>2659</c:v>
                </c:pt>
                <c:pt idx="129">
                  <c:v>3119</c:v>
                </c:pt>
                <c:pt idx="130">
                  <c:v>3673</c:v>
                </c:pt>
                <c:pt idx="131">
                  <c:v>3755</c:v>
                </c:pt>
                <c:pt idx="132">
                  <c:v>4084</c:v>
                </c:pt>
                <c:pt idx="133">
                  <c:v>3844</c:v>
                </c:pt>
                <c:pt idx="134">
                  <c:v>3449</c:v>
                </c:pt>
                <c:pt idx="135">
                  <c:v>3246</c:v>
                </c:pt>
                <c:pt idx="136">
                  <c:v>3374</c:v>
                </c:pt>
                <c:pt idx="137">
                  <c:v>3418</c:v>
                </c:pt>
                <c:pt idx="138">
                  <c:v>4324</c:v>
                </c:pt>
                <c:pt idx="139">
                  <c:v>3904</c:v>
                </c:pt>
                <c:pt idx="140">
                  <c:v>3676</c:v>
                </c:pt>
                <c:pt idx="141">
                  <c:v>3988</c:v>
                </c:pt>
                <c:pt idx="142">
                  <c:v>3502</c:v>
                </c:pt>
                <c:pt idx="143">
                  <c:v>2938</c:v>
                </c:pt>
                <c:pt idx="144">
                  <c:v>3218</c:v>
                </c:pt>
                <c:pt idx="145">
                  <c:v>2937</c:v>
                </c:pt>
                <c:pt idx="146">
                  <c:v>2970</c:v>
                </c:pt>
                <c:pt idx="147">
                  <c:v>2843</c:v>
                </c:pt>
                <c:pt idx="148">
                  <c:v>2363</c:v>
                </c:pt>
                <c:pt idx="149">
                  <c:v>2104</c:v>
                </c:pt>
                <c:pt idx="150">
                  <c:v>1720</c:v>
                </c:pt>
                <c:pt idx="151">
                  <c:v>2392</c:v>
                </c:pt>
                <c:pt idx="152">
                  <c:v>2092</c:v>
                </c:pt>
                <c:pt idx="153">
                  <c:v>2262</c:v>
                </c:pt>
                <c:pt idx="154">
                  <c:v>2793</c:v>
                </c:pt>
                <c:pt idx="155">
                  <c:v>2793</c:v>
                </c:pt>
                <c:pt idx="156">
                  <c:v>2889</c:v>
                </c:pt>
                <c:pt idx="157">
                  <c:v>2859</c:v>
                </c:pt>
                <c:pt idx="158">
                  <c:v>3091</c:v>
                </c:pt>
                <c:pt idx="159">
                  <c:v>2742</c:v>
                </c:pt>
                <c:pt idx="160">
                  <c:v>2633</c:v>
                </c:pt>
                <c:pt idx="161">
                  <c:v>2089</c:v>
                </c:pt>
                <c:pt idx="162">
                  <c:v>1875</c:v>
                </c:pt>
                <c:pt idx="163">
                  <c:v>1693</c:v>
                </c:pt>
                <c:pt idx="164">
                  <c:v>1696</c:v>
                </c:pt>
                <c:pt idx="165">
                  <c:v>1771</c:v>
                </c:pt>
                <c:pt idx="166">
                  <c:v>1792</c:v>
                </c:pt>
                <c:pt idx="167">
                  <c:v>1711</c:v>
                </c:pt>
                <c:pt idx="168">
                  <c:v>1476</c:v>
                </c:pt>
                <c:pt idx="169">
                  <c:v>1096</c:v>
                </c:pt>
                <c:pt idx="170">
                  <c:v>1361</c:v>
                </c:pt>
                <c:pt idx="171">
                  <c:v>1584</c:v>
                </c:pt>
                <c:pt idx="172">
                  <c:v>1392</c:v>
                </c:pt>
                <c:pt idx="173">
                  <c:v>1103</c:v>
                </c:pt>
                <c:pt idx="174">
                  <c:v>905</c:v>
                </c:pt>
                <c:pt idx="175">
                  <c:v>850</c:v>
                </c:pt>
                <c:pt idx="176">
                  <c:v>902</c:v>
                </c:pt>
                <c:pt idx="177">
                  <c:v>1005</c:v>
                </c:pt>
                <c:pt idx="178">
                  <c:v>1262</c:v>
                </c:pt>
                <c:pt idx="179">
                  <c:v>1638</c:v>
                </c:pt>
                <c:pt idx="180">
                  <c:v>2303</c:v>
                </c:pt>
                <c:pt idx="181">
                  <c:v>2941</c:v>
                </c:pt>
                <c:pt idx="182">
                  <c:v>3113</c:v>
                </c:pt>
                <c:pt idx="183">
                  <c:v>3273</c:v>
                </c:pt>
                <c:pt idx="184">
                  <c:v>3346</c:v>
                </c:pt>
                <c:pt idx="185">
                  <c:v>3007</c:v>
                </c:pt>
                <c:pt idx="186">
                  <c:v>2870</c:v>
                </c:pt>
                <c:pt idx="187">
                  <c:v>2353</c:v>
                </c:pt>
                <c:pt idx="188">
                  <c:v>2373</c:v>
                </c:pt>
                <c:pt idx="189">
                  <c:v>2583</c:v>
                </c:pt>
                <c:pt idx="190">
                  <c:v>2340</c:v>
                </c:pt>
                <c:pt idx="191">
                  <c:v>2392</c:v>
                </c:pt>
                <c:pt idx="192">
                  <c:v>2191</c:v>
                </c:pt>
                <c:pt idx="193">
                  <c:v>2346</c:v>
                </c:pt>
                <c:pt idx="194">
                  <c:v>2985</c:v>
                </c:pt>
                <c:pt idx="195">
                  <c:v>4021</c:v>
                </c:pt>
                <c:pt idx="196">
                  <c:v>3270</c:v>
                </c:pt>
                <c:pt idx="197">
                  <c:v>2739</c:v>
                </c:pt>
                <c:pt idx="198">
                  <c:v>2557</c:v>
                </c:pt>
                <c:pt idx="199">
                  <c:v>2165</c:v>
                </c:pt>
                <c:pt idx="200">
                  <c:v>2050</c:v>
                </c:pt>
                <c:pt idx="201">
                  <c:v>1925</c:v>
                </c:pt>
                <c:pt idx="202">
                  <c:v>1738</c:v>
                </c:pt>
                <c:pt idx="203">
                  <c:v>1837</c:v>
                </c:pt>
                <c:pt idx="204">
                  <c:v>1606</c:v>
                </c:pt>
                <c:pt idx="205">
                  <c:v>1870</c:v>
                </c:pt>
                <c:pt idx="206">
                  <c:v>2493</c:v>
                </c:pt>
                <c:pt idx="207">
                  <c:v>2374</c:v>
                </c:pt>
                <c:pt idx="208">
                  <c:v>2684</c:v>
                </c:pt>
                <c:pt idx="209">
                  <c:v>3337</c:v>
                </c:pt>
                <c:pt idx="210">
                  <c:v>4127</c:v>
                </c:pt>
                <c:pt idx="211">
                  <c:v>3529</c:v>
                </c:pt>
                <c:pt idx="212">
                  <c:v>3280</c:v>
                </c:pt>
                <c:pt idx="213">
                  <c:v>3055</c:v>
                </c:pt>
                <c:pt idx="214">
                  <c:v>3084</c:v>
                </c:pt>
                <c:pt idx="215">
                  <c:v>2695</c:v>
                </c:pt>
                <c:pt idx="216">
                  <c:v>2231</c:v>
                </c:pt>
                <c:pt idx="217">
                  <c:v>2531</c:v>
                </c:pt>
                <c:pt idx="218">
                  <c:v>2774</c:v>
                </c:pt>
                <c:pt idx="219">
                  <c:v>2613</c:v>
                </c:pt>
                <c:pt idx="220">
                  <c:v>2210</c:v>
                </c:pt>
                <c:pt idx="221">
                  <c:v>2950</c:v>
                </c:pt>
                <c:pt idx="222">
                  <c:v>3095</c:v>
                </c:pt>
                <c:pt idx="223">
                  <c:v>4248</c:v>
                </c:pt>
                <c:pt idx="224">
                  <c:v>4464</c:v>
                </c:pt>
                <c:pt idx="225">
                  <c:v>4074</c:v>
                </c:pt>
                <c:pt idx="226">
                  <c:v>4156</c:v>
                </c:pt>
                <c:pt idx="227">
                  <c:v>3302</c:v>
                </c:pt>
                <c:pt idx="228">
                  <c:v>2868</c:v>
                </c:pt>
                <c:pt idx="229">
                  <c:v>2989</c:v>
                </c:pt>
                <c:pt idx="230">
                  <c:v>3565</c:v>
                </c:pt>
                <c:pt idx="231">
                  <c:v>4354</c:v>
                </c:pt>
                <c:pt idx="232">
                  <c:v>4741</c:v>
                </c:pt>
                <c:pt idx="233">
                  <c:v>4441</c:v>
                </c:pt>
                <c:pt idx="234">
                  <c:v>4606</c:v>
                </c:pt>
                <c:pt idx="235">
                  <c:v>4425</c:v>
                </c:pt>
                <c:pt idx="236">
                  <c:v>4294</c:v>
                </c:pt>
                <c:pt idx="237">
                  <c:v>3630</c:v>
                </c:pt>
                <c:pt idx="238">
                  <c:v>3731</c:v>
                </c:pt>
                <c:pt idx="239">
                  <c:v>4345</c:v>
                </c:pt>
                <c:pt idx="240">
                  <c:v>4751</c:v>
                </c:pt>
                <c:pt idx="241">
                  <c:v>5718</c:v>
                </c:pt>
                <c:pt idx="242">
                  <c:v>5402</c:v>
                </c:pt>
                <c:pt idx="243">
                  <c:v>5453</c:v>
                </c:pt>
                <c:pt idx="244">
                  <c:v>5526</c:v>
                </c:pt>
                <c:pt idx="245">
                  <c:v>5470</c:v>
                </c:pt>
                <c:pt idx="246">
                  <c:v>6357</c:v>
                </c:pt>
                <c:pt idx="247">
                  <c:v>7291</c:v>
                </c:pt>
                <c:pt idx="248">
                  <c:v>6963</c:v>
                </c:pt>
                <c:pt idx="249">
                  <c:v>6869</c:v>
                </c:pt>
                <c:pt idx="250">
                  <c:v>4902</c:v>
                </c:pt>
                <c:pt idx="251">
                  <c:v>4492</c:v>
                </c:pt>
                <c:pt idx="252">
                  <c:v>4421</c:v>
                </c:pt>
                <c:pt idx="253">
                  <c:v>4236</c:v>
                </c:pt>
                <c:pt idx="254">
                  <c:v>4844</c:v>
                </c:pt>
                <c:pt idx="255">
                  <c:v>5344</c:v>
                </c:pt>
                <c:pt idx="256">
                  <c:v>5673</c:v>
                </c:pt>
                <c:pt idx="257">
                  <c:v>4483</c:v>
                </c:pt>
                <c:pt idx="258">
                  <c:v>3849</c:v>
                </c:pt>
                <c:pt idx="259">
                  <c:v>4494</c:v>
                </c:pt>
                <c:pt idx="260">
                  <c:v>3287</c:v>
                </c:pt>
                <c:pt idx="261">
                  <c:v>3332</c:v>
                </c:pt>
                <c:pt idx="262">
                  <c:v>3498</c:v>
                </c:pt>
                <c:pt idx="263">
                  <c:v>3990</c:v>
                </c:pt>
                <c:pt idx="264">
                  <c:v>3796</c:v>
                </c:pt>
                <c:pt idx="265">
                  <c:v>3700</c:v>
                </c:pt>
                <c:pt idx="266">
                  <c:v>3604</c:v>
                </c:pt>
                <c:pt idx="267">
                  <c:v>4208</c:v>
                </c:pt>
                <c:pt idx="268">
                  <c:v>3386</c:v>
                </c:pt>
                <c:pt idx="269">
                  <c:v>2882</c:v>
                </c:pt>
                <c:pt idx="270">
                  <c:v>3136</c:v>
                </c:pt>
                <c:pt idx="271">
                  <c:v>3175</c:v>
                </c:pt>
                <c:pt idx="272">
                  <c:v>2988</c:v>
                </c:pt>
                <c:pt idx="273">
                  <c:v>2921</c:v>
                </c:pt>
                <c:pt idx="274">
                  <c:v>2467</c:v>
                </c:pt>
                <c:pt idx="275">
                  <c:v>2583</c:v>
                </c:pt>
                <c:pt idx="276">
                  <c:v>2574</c:v>
                </c:pt>
                <c:pt idx="277">
                  <c:v>3608</c:v>
                </c:pt>
                <c:pt idx="278">
                  <c:v>3219</c:v>
                </c:pt>
                <c:pt idx="279">
                  <c:v>3121</c:v>
                </c:pt>
                <c:pt idx="280">
                  <c:v>3436</c:v>
                </c:pt>
                <c:pt idx="281">
                  <c:v>4355</c:v>
                </c:pt>
                <c:pt idx="282">
                  <c:v>4264</c:v>
                </c:pt>
                <c:pt idx="283">
                  <c:v>4663</c:v>
                </c:pt>
                <c:pt idx="284">
                  <c:v>4668</c:v>
                </c:pt>
                <c:pt idx="285">
                  <c:v>5758</c:v>
                </c:pt>
                <c:pt idx="286">
                  <c:v>5244</c:v>
                </c:pt>
                <c:pt idx="287">
                  <c:v>5117</c:v>
                </c:pt>
                <c:pt idx="288">
                  <c:v>4520</c:v>
                </c:pt>
                <c:pt idx="289">
                  <c:v>4216</c:v>
                </c:pt>
                <c:pt idx="290">
                  <c:v>3143</c:v>
                </c:pt>
                <c:pt idx="291">
                  <c:v>2576</c:v>
                </c:pt>
                <c:pt idx="292">
                  <c:v>2277</c:v>
                </c:pt>
                <c:pt idx="293">
                  <c:v>2478</c:v>
                </c:pt>
                <c:pt idx="294">
                  <c:v>3066</c:v>
                </c:pt>
                <c:pt idx="295">
                  <c:v>3334</c:v>
                </c:pt>
                <c:pt idx="296">
                  <c:v>4077</c:v>
                </c:pt>
                <c:pt idx="297">
                  <c:v>4548</c:v>
                </c:pt>
                <c:pt idx="298">
                  <c:v>4271</c:v>
                </c:pt>
                <c:pt idx="299">
                  <c:v>3848</c:v>
                </c:pt>
                <c:pt idx="300">
                  <c:v>3451</c:v>
                </c:pt>
                <c:pt idx="301">
                  <c:v>3636</c:v>
                </c:pt>
                <c:pt idx="302">
                  <c:v>3286</c:v>
                </c:pt>
                <c:pt idx="303">
                  <c:v>2980</c:v>
                </c:pt>
                <c:pt idx="304">
                  <c:v>3177</c:v>
                </c:pt>
                <c:pt idx="305">
                  <c:v>3416</c:v>
                </c:pt>
                <c:pt idx="306">
                  <c:v>3044</c:v>
                </c:pt>
                <c:pt idx="307">
                  <c:v>4663</c:v>
                </c:pt>
                <c:pt idx="308">
                  <c:v>3830</c:v>
                </c:pt>
                <c:pt idx="309">
                  <c:v>3627</c:v>
                </c:pt>
                <c:pt idx="310">
                  <c:v>3099</c:v>
                </c:pt>
                <c:pt idx="311">
                  <c:v>2921</c:v>
                </c:pt>
                <c:pt idx="312">
                  <c:v>2712</c:v>
                </c:pt>
                <c:pt idx="313">
                  <c:v>2818</c:v>
                </c:pt>
                <c:pt idx="314">
                  <c:v>2302</c:v>
                </c:pt>
                <c:pt idx="315">
                  <c:v>2393</c:v>
                </c:pt>
                <c:pt idx="316">
                  <c:v>2677</c:v>
                </c:pt>
                <c:pt idx="317">
                  <c:v>3102</c:v>
                </c:pt>
                <c:pt idx="318">
                  <c:v>2852</c:v>
                </c:pt>
                <c:pt idx="319">
                  <c:v>2739</c:v>
                </c:pt>
                <c:pt idx="320">
                  <c:v>2819</c:v>
                </c:pt>
                <c:pt idx="321">
                  <c:v>3396</c:v>
                </c:pt>
                <c:pt idx="322">
                  <c:v>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98-44A3-83D6-C50C44F16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549304"/>
        <c:axId val="286569304"/>
      </c:lineChart>
      <c:dateAx>
        <c:axId val="286549304"/>
        <c:scaling>
          <c:orientation val="minMax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in"/>
        <c:minorTickMark val="none"/>
        <c:tickLblPos val="low"/>
        <c:spPr>
          <a:noFill/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86569304"/>
        <c:crosses val="autoZero"/>
        <c:auto val="1"/>
        <c:lblOffset val="100"/>
        <c:baseTimeUnit val="days"/>
        <c:majorUnit val="6"/>
        <c:majorTimeUnit val="months"/>
      </c:dateAx>
      <c:valAx>
        <c:axId val="286569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700">
                    <a:solidFill>
                      <a:srgbClr val="000000"/>
                    </a:solidFill>
                    <a:latin typeface="Arial Narrow" panose="020B0606020202030204" pitchFamily="34" charset="0"/>
                  </a:defRPr>
                </a:pPr>
                <a:r>
                  <a:rPr lang="en-GB"/>
                  <a:t>points</a:t>
                </a:r>
              </a:p>
            </c:rich>
          </c:tx>
          <c:layout>
            <c:manualLayout>
              <c:xMode val="edge"/>
              <c:yMode val="edge"/>
              <c:x val="0"/>
              <c:y val="0.35429350497888651"/>
            </c:manualLayout>
          </c:layout>
          <c:overlay val="0"/>
        </c:title>
        <c:numFmt formatCode="#,##0" sourceLinked="0"/>
        <c:majorTickMark val="in"/>
        <c:minorTickMark val="none"/>
        <c:tickLblPos val="nextTo"/>
        <c:spPr>
          <a:noFill/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86549304"/>
        <c:crosses val="autoZero"/>
        <c:crossBetween val="between"/>
        <c:majorUnit val="1000"/>
      </c:valAx>
      <c:spPr>
        <a:noFill/>
        <a:ln w="3175">
          <a:noFill/>
        </a:ln>
      </c:spPr>
    </c:plotArea>
    <c:legend>
      <c:legendPos val="t"/>
      <c:layout>
        <c:manualLayout>
          <c:xMode val="edge"/>
          <c:yMode val="edge"/>
          <c:x val="0.25103687695420268"/>
          <c:y val="8.3122311512734195E-5"/>
          <c:w val="0.71517337026789374"/>
          <c:h val="0.21471924758799435"/>
        </c:manualLayout>
      </c:layout>
      <c:overlay val="0"/>
      <c:txPr>
        <a:bodyPr/>
        <a:lstStyle/>
        <a:p>
          <a:pPr>
            <a:defRPr sz="700" b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55276514750979"/>
          <c:y val="0.23504648526077093"/>
          <c:w val="0.77943834593422856"/>
          <c:h val="0.52763451247859816"/>
        </c:manualLayout>
      </c:layout>
      <c:lineChart>
        <c:grouping val="standard"/>
        <c:varyColors val="0"/>
        <c:ser>
          <c:idx val="2"/>
          <c:order val="0"/>
          <c:tx>
            <c:strRef>
              <c:f>'ChartData (averages)'!$M$1</c:f>
              <c:strCache>
                <c:ptCount val="1"/>
                <c:pt idx="0">
                  <c:v>Puerto Bolivar-to-Rotterdam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(averages)'!$M$2:$M$218</c:f>
            </c:numRef>
          </c:val>
          <c:smooth val="0"/>
          <c:extLst>
            <c:ext xmlns:c16="http://schemas.microsoft.com/office/drawing/2014/chart" uri="{C3380CC4-5D6E-409C-BE32-E72D297353CC}">
              <c16:uniqueId val="{00000000-0205-49A3-AC9A-C5B9C1EA9275}"/>
            </c:ext>
          </c:extLst>
        </c:ser>
        <c:ser>
          <c:idx val="5"/>
          <c:order val="1"/>
          <c:tx>
            <c:strRef>
              <c:f>'ChartData (averages)'!$J$1</c:f>
              <c:strCache>
                <c:ptCount val="1"/>
                <c:pt idx="0">
                  <c:v>Queensland-to-Rotterdam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(averages)'!$J$2:$J$218</c:f>
            </c:numRef>
          </c:val>
          <c:smooth val="0"/>
          <c:extLst>
            <c:ext xmlns:c16="http://schemas.microsoft.com/office/drawing/2014/chart" uri="{C3380CC4-5D6E-409C-BE32-E72D297353CC}">
              <c16:uniqueId val="{00000001-0205-49A3-AC9A-C5B9C1EA9275}"/>
            </c:ext>
          </c:extLst>
        </c:ser>
        <c:ser>
          <c:idx val="6"/>
          <c:order val="2"/>
          <c:tx>
            <c:strRef>
              <c:f>'ChartData (averages)'!$P$1</c:f>
              <c:strCache>
                <c:ptCount val="1"/>
                <c:pt idx="0">
                  <c:v>Richards Bay-to-Rotterdam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(averages)'!$P$2:$P$218</c:f>
            </c:numRef>
          </c:val>
          <c:smooth val="0"/>
          <c:extLst>
            <c:ext xmlns:c16="http://schemas.microsoft.com/office/drawing/2014/chart" uri="{C3380CC4-5D6E-409C-BE32-E72D297353CC}">
              <c16:uniqueId val="{00000002-0205-49A3-AC9A-C5B9C1EA9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00136"/>
        <c:axId val="156906560"/>
      </c:lineChart>
      <c:catAx>
        <c:axId val="99500136"/>
        <c:scaling>
          <c:orientation val="minMax"/>
          <c:min val="272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Algn val="ctr"/>
        <c:lblOffset val="100"/>
        <c:noMultiLvlLbl val="0"/>
      </c:cat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7222505809043446E-2"/>
          <c:y val="4.176016684045881E-3"/>
          <c:w val="0.95420885323041138"/>
          <c:h val="0.2831139335988067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204966941801839"/>
          <c:y val="0.33578903325911508"/>
          <c:w val="0.6169079957924819"/>
          <c:h val="0.41028657812922176"/>
        </c:manualLayout>
      </c:layout>
      <c:lineChart>
        <c:grouping val="standard"/>
        <c:varyColors val="0"/>
        <c:ser>
          <c:idx val="0"/>
          <c:order val="0"/>
          <c:tx>
            <c:strRef>
              <c:f>'ChartData (averages)'!$AG$1</c:f>
              <c:strCache>
                <c:ptCount val="1"/>
                <c:pt idx="0">
                  <c:v> Atlantic Capesize Index </c:v>
                </c:pt>
              </c:strCache>
            </c:strRef>
          </c:tx>
          <c:spPr>
            <a:ln>
              <a:solidFill>
                <a:srgbClr val="8C8C8C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(averages)'!$AG$2:$AG$218</c:f>
              <c:numCache>
                <c:formatCode>_-* #,##0_-;\-* #,##0_-;_-* "-"??_-;_-@_-</c:formatCode>
                <c:ptCount val="217"/>
                <c:pt idx="0">
                  <c:v>6086</c:v>
                </c:pt>
                <c:pt idx="1">
                  <c:v>6178</c:v>
                </c:pt>
                <c:pt idx="2">
                  <c:v>5764</c:v>
                </c:pt>
                <c:pt idx="3">
                  <c:v>6228</c:v>
                </c:pt>
                <c:pt idx="4">
                  <c:v>5443</c:v>
                </c:pt>
                <c:pt idx="5">
                  <c:v>4938</c:v>
                </c:pt>
                <c:pt idx="6">
                  <c:v>4516</c:v>
                </c:pt>
                <c:pt idx="7">
                  <c:v>4503</c:v>
                </c:pt>
                <c:pt idx="8">
                  <c:v>5026</c:v>
                </c:pt>
                <c:pt idx="9">
                  <c:v>5082</c:v>
                </c:pt>
                <c:pt idx="10">
                  <c:v>6150</c:v>
                </c:pt>
                <c:pt idx="11">
                  <c:v>7245</c:v>
                </c:pt>
                <c:pt idx="12">
                  <c:v>7268</c:v>
                </c:pt>
                <c:pt idx="13">
                  <c:v>7453</c:v>
                </c:pt>
                <c:pt idx="14">
                  <c:v>6679</c:v>
                </c:pt>
                <c:pt idx="15">
                  <c:v>6913</c:v>
                </c:pt>
                <c:pt idx="16">
                  <c:v>6126</c:v>
                </c:pt>
                <c:pt idx="17">
                  <c:v>6055</c:v>
                </c:pt>
                <c:pt idx="18">
                  <c:v>5697</c:v>
                </c:pt>
                <c:pt idx="19">
                  <c:v>6035</c:v>
                </c:pt>
                <c:pt idx="20">
                  <c:v>5885</c:v>
                </c:pt>
                <c:pt idx="21">
                  <c:v>5752</c:v>
                </c:pt>
                <c:pt idx="22">
                  <c:v>5363</c:v>
                </c:pt>
                <c:pt idx="23">
                  <c:v>5498</c:v>
                </c:pt>
                <c:pt idx="24">
                  <c:v>5229</c:v>
                </c:pt>
                <c:pt idx="25">
                  <c:v>4757</c:v>
                </c:pt>
                <c:pt idx="26">
                  <c:v>4899</c:v>
                </c:pt>
                <c:pt idx="27">
                  <c:v>4447</c:v>
                </c:pt>
                <c:pt idx="28">
                  <c:v>4798</c:v>
                </c:pt>
                <c:pt idx="29">
                  <c:v>5172</c:v>
                </c:pt>
                <c:pt idx="30">
                  <c:v>5186</c:v>
                </c:pt>
                <c:pt idx="31">
                  <c:v>6151</c:v>
                </c:pt>
                <c:pt idx="32">
                  <c:v>6874</c:v>
                </c:pt>
                <c:pt idx="33">
                  <c:v>7585</c:v>
                </c:pt>
                <c:pt idx="34">
                  <c:v>7324</c:v>
                </c:pt>
                <c:pt idx="35">
                  <c:v>6998</c:v>
                </c:pt>
                <c:pt idx="36">
                  <c:v>7734</c:v>
                </c:pt>
                <c:pt idx="37">
                  <c:v>7588</c:v>
                </c:pt>
                <c:pt idx="38">
                  <c:v>8408</c:v>
                </c:pt>
                <c:pt idx="39">
                  <c:v>7716</c:v>
                </c:pt>
                <c:pt idx="40">
                  <c:v>8060</c:v>
                </c:pt>
                <c:pt idx="41">
                  <c:v>7893</c:v>
                </c:pt>
                <c:pt idx="42">
                  <c:v>8345</c:v>
                </c:pt>
                <c:pt idx="43">
                  <c:v>8452</c:v>
                </c:pt>
                <c:pt idx="44">
                  <c:v>8277</c:v>
                </c:pt>
                <c:pt idx="45">
                  <c:v>8894</c:v>
                </c:pt>
                <c:pt idx="46">
                  <c:v>8596</c:v>
                </c:pt>
                <c:pt idx="47">
                  <c:v>8967</c:v>
                </c:pt>
                <c:pt idx="48">
                  <c:v>10020</c:v>
                </c:pt>
                <c:pt idx="49">
                  <c:v>10579</c:v>
                </c:pt>
                <c:pt idx="50">
                  <c:v>9373</c:v>
                </c:pt>
                <c:pt idx="51">
                  <c:v>8236</c:v>
                </c:pt>
                <c:pt idx="52">
                  <c:v>8574</c:v>
                </c:pt>
                <c:pt idx="53">
                  <c:v>7973</c:v>
                </c:pt>
                <c:pt idx="54">
                  <c:v>6697</c:v>
                </c:pt>
                <c:pt idx="55">
                  <c:v>6825</c:v>
                </c:pt>
                <c:pt idx="56">
                  <c:v>6338</c:v>
                </c:pt>
                <c:pt idx="57">
                  <c:v>7164</c:v>
                </c:pt>
                <c:pt idx="58">
                  <c:v>6691</c:v>
                </c:pt>
                <c:pt idx="59">
                  <c:v>6818</c:v>
                </c:pt>
                <c:pt idx="60">
                  <c:v>6511</c:v>
                </c:pt>
                <c:pt idx="61">
                  <c:v>6063</c:v>
                </c:pt>
                <c:pt idx="62">
                  <c:v>5692</c:v>
                </c:pt>
                <c:pt idx="63">
                  <c:v>5514</c:v>
                </c:pt>
                <c:pt idx="64">
                  <c:v>5312</c:v>
                </c:pt>
                <c:pt idx="65">
                  <c:v>4995</c:v>
                </c:pt>
                <c:pt idx="66">
                  <c:v>5282</c:v>
                </c:pt>
                <c:pt idx="67">
                  <c:v>7323</c:v>
                </c:pt>
                <c:pt idx="68">
                  <c:v>8004</c:v>
                </c:pt>
                <c:pt idx="69">
                  <c:v>8079</c:v>
                </c:pt>
                <c:pt idx="70">
                  <c:v>8522</c:v>
                </c:pt>
                <c:pt idx="71">
                  <c:v>7280</c:v>
                </c:pt>
                <c:pt idx="72">
                  <c:v>6475</c:v>
                </c:pt>
                <c:pt idx="73">
                  <c:v>6911</c:v>
                </c:pt>
                <c:pt idx="74">
                  <c:v>7908</c:v>
                </c:pt>
                <c:pt idx="75">
                  <c:v>8331</c:v>
                </c:pt>
                <c:pt idx="76">
                  <c:v>8038</c:v>
                </c:pt>
                <c:pt idx="77">
                  <c:v>8625</c:v>
                </c:pt>
                <c:pt idx="78">
                  <c:v>9953</c:v>
                </c:pt>
                <c:pt idx="79">
                  <c:v>9936</c:v>
                </c:pt>
                <c:pt idx="80">
                  <c:v>10020</c:v>
                </c:pt>
                <c:pt idx="81">
                  <c:v>9789</c:v>
                </c:pt>
                <c:pt idx="82">
                  <c:v>10625</c:v>
                </c:pt>
                <c:pt idx="83">
                  <c:v>10285</c:v>
                </c:pt>
                <c:pt idx="84">
                  <c:v>10159</c:v>
                </c:pt>
                <c:pt idx="85">
                  <c:v>9528</c:v>
                </c:pt>
                <c:pt idx="86">
                  <c:v>9064</c:v>
                </c:pt>
                <c:pt idx="87">
                  <c:v>8524</c:v>
                </c:pt>
                <c:pt idx="88">
                  <c:v>7875</c:v>
                </c:pt>
                <c:pt idx="89">
                  <c:v>7952</c:v>
                </c:pt>
                <c:pt idx="90">
                  <c:v>8518</c:v>
                </c:pt>
                <c:pt idx="91">
                  <c:v>8230</c:v>
                </c:pt>
                <c:pt idx="92">
                  <c:v>8566</c:v>
                </c:pt>
                <c:pt idx="93">
                  <c:v>8611</c:v>
                </c:pt>
                <c:pt idx="94">
                  <c:v>8860</c:v>
                </c:pt>
                <c:pt idx="95">
                  <c:v>8742</c:v>
                </c:pt>
                <c:pt idx="96">
                  <c:v>6986</c:v>
                </c:pt>
                <c:pt idx="97">
                  <c:v>6331</c:v>
                </c:pt>
                <c:pt idx="98">
                  <c:v>6706</c:v>
                </c:pt>
                <c:pt idx="99">
                  <c:v>6896</c:v>
                </c:pt>
                <c:pt idx="100">
                  <c:v>7389</c:v>
                </c:pt>
                <c:pt idx="101">
                  <c:v>7550</c:v>
                </c:pt>
                <c:pt idx="102">
                  <c:v>7273</c:v>
                </c:pt>
                <c:pt idx="103">
                  <c:v>7273</c:v>
                </c:pt>
                <c:pt idx="104">
                  <c:v>7384</c:v>
                </c:pt>
                <c:pt idx="105">
                  <c:v>7462</c:v>
                </c:pt>
                <c:pt idx="106">
                  <c:v>7570</c:v>
                </c:pt>
                <c:pt idx="107">
                  <c:v>6998</c:v>
                </c:pt>
                <c:pt idx="108">
                  <c:v>6029</c:v>
                </c:pt>
                <c:pt idx="109">
                  <c:v>5764</c:v>
                </c:pt>
                <c:pt idx="110">
                  <c:v>5590</c:v>
                </c:pt>
                <c:pt idx="111">
                  <c:v>5313</c:v>
                </c:pt>
                <c:pt idx="112">
                  <c:v>5120</c:v>
                </c:pt>
                <c:pt idx="113">
                  <c:v>4851</c:v>
                </c:pt>
                <c:pt idx="114">
                  <c:v>5048</c:v>
                </c:pt>
                <c:pt idx="115">
                  <c:v>4723</c:v>
                </c:pt>
                <c:pt idx="116">
                  <c:v>4692</c:v>
                </c:pt>
                <c:pt idx="117">
                  <c:v>5054</c:v>
                </c:pt>
                <c:pt idx="118">
                  <c:v>5122</c:v>
                </c:pt>
                <c:pt idx="119">
                  <c:v>5279</c:v>
                </c:pt>
                <c:pt idx="120">
                  <c:v>5669</c:v>
                </c:pt>
                <c:pt idx="121">
                  <c:v>6229</c:v>
                </c:pt>
                <c:pt idx="122">
                  <c:v>6375</c:v>
                </c:pt>
                <c:pt idx="123">
                  <c:v>6529</c:v>
                </c:pt>
                <c:pt idx="124">
                  <c:v>6539</c:v>
                </c:pt>
                <c:pt idx="125">
                  <c:v>6781</c:v>
                </c:pt>
                <c:pt idx="126">
                  <c:v>7000</c:v>
                </c:pt>
                <c:pt idx="127">
                  <c:v>6920</c:v>
                </c:pt>
                <c:pt idx="128">
                  <c:v>7816</c:v>
                </c:pt>
                <c:pt idx="129">
                  <c:v>8269</c:v>
                </c:pt>
                <c:pt idx="130">
                  <c:v>9939</c:v>
                </c:pt>
                <c:pt idx="131">
                  <c:v>10407</c:v>
                </c:pt>
                <c:pt idx="132">
                  <c:v>11827</c:v>
                </c:pt>
                <c:pt idx="133">
                  <c:v>10855</c:v>
                </c:pt>
                <c:pt idx="134">
                  <c:v>10154</c:v>
                </c:pt>
                <c:pt idx="135">
                  <c:v>9549</c:v>
                </c:pt>
                <c:pt idx="136">
                  <c:v>10406</c:v>
                </c:pt>
                <c:pt idx="137">
                  <c:v>10612</c:v>
                </c:pt>
                <c:pt idx="138">
                  <c:v>11957</c:v>
                </c:pt>
                <c:pt idx="139">
                  <c:v>12211</c:v>
                </c:pt>
                <c:pt idx="140">
                  <c:v>11657</c:v>
                </c:pt>
                <c:pt idx="141">
                  <c:v>11135</c:v>
                </c:pt>
                <c:pt idx="142">
                  <c:v>10070</c:v>
                </c:pt>
                <c:pt idx="143">
                  <c:v>9336</c:v>
                </c:pt>
                <c:pt idx="144">
                  <c:v>9866</c:v>
                </c:pt>
                <c:pt idx="145">
                  <c:v>9302</c:v>
                </c:pt>
                <c:pt idx="146">
                  <c:v>9417</c:v>
                </c:pt>
                <c:pt idx="147">
                  <c:v>9166</c:v>
                </c:pt>
                <c:pt idx="148">
                  <c:v>7948</c:v>
                </c:pt>
                <c:pt idx="149">
                  <c:v>8185</c:v>
                </c:pt>
                <c:pt idx="150">
                  <c:v>7769</c:v>
                </c:pt>
                <c:pt idx="151">
                  <c:v>9123</c:v>
                </c:pt>
                <c:pt idx="152">
                  <c:v>8956</c:v>
                </c:pt>
                <c:pt idx="153">
                  <c:v>8097</c:v>
                </c:pt>
                <c:pt idx="154">
                  <c:v>8091</c:v>
                </c:pt>
                <c:pt idx="155">
                  <c:v>8091</c:v>
                </c:pt>
                <c:pt idx="156">
                  <c:v>7907</c:v>
                </c:pt>
                <c:pt idx="157">
                  <c:v>7811</c:v>
                </c:pt>
                <c:pt idx="158">
                  <c:v>7638</c:v>
                </c:pt>
                <c:pt idx="159">
                  <c:v>6724</c:v>
                </c:pt>
                <c:pt idx="160">
                  <c:v>6299</c:v>
                </c:pt>
                <c:pt idx="161">
                  <c:v>5535</c:v>
                </c:pt>
                <c:pt idx="162">
                  <c:v>5173</c:v>
                </c:pt>
                <c:pt idx="163">
                  <c:v>5130</c:v>
                </c:pt>
                <c:pt idx="164">
                  <c:v>4890</c:v>
                </c:pt>
                <c:pt idx="165">
                  <c:v>4801</c:v>
                </c:pt>
                <c:pt idx="166">
                  <c:v>4502</c:v>
                </c:pt>
                <c:pt idx="167">
                  <c:v>4366</c:v>
                </c:pt>
                <c:pt idx="168">
                  <c:v>4015</c:v>
                </c:pt>
                <c:pt idx="169">
                  <c:v>4070</c:v>
                </c:pt>
                <c:pt idx="170">
                  <c:v>4368</c:v>
                </c:pt>
                <c:pt idx="171">
                  <c:v>4997</c:v>
                </c:pt>
                <c:pt idx="172">
                  <c:v>4508</c:v>
                </c:pt>
                <c:pt idx="173">
                  <c:v>4101</c:v>
                </c:pt>
                <c:pt idx="174">
                  <c:v>3507</c:v>
                </c:pt>
                <c:pt idx="175">
                  <c:v>2971</c:v>
                </c:pt>
                <c:pt idx="176">
                  <c:v>3304</c:v>
                </c:pt>
                <c:pt idx="177">
                  <c:v>3228</c:v>
                </c:pt>
                <c:pt idx="178">
                  <c:v>4269</c:v>
                </c:pt>
                <c:pt idx="179">
                  <c:v>5624</c:v>
                </c:pt>
                <c:pt idx="180">
                  <c:v>8666</c:v>
                </c:pt>
                <c:pt idx="181">
                  <c:v>9696</c:v>
                </c:pt>
                <c:pt idx="182">
                  <c:v>10196</c:v>
                </c:pt>
                <c:pt idx="183">
                  <c:v>9475</c:v>
                </c:pt>
                <c:pt idx="184">
                  <c:v>9068</c:v>
                </c:pt>
                <c:pt idx="185">
                  <c:v>7407</c:v>
                </c:pt>
                <c:pt idx="186">
                  <c:v>7694</c:v>
                </c:pt>
                <c:pt idx="187">
                  <c:v>7637</c:v>
                </c:pt>
                <c:pt idx="188">
                  <c:v>7728</c:v>
                </c:pt>
                <c:pt idx="189">
                  <c:v>7414</c:v>
                </c:pt>
                <c:pt idx="190">
                  <c:v>7465</c:v>
                </c:pt>
                <c:pt idx="191">
                  <c:v>7001</c:v>
                </c:pt>
                <c:pt idx="192">
                  <c:v>6619</c:v>
                </c:pt>
                <c:pt idx="193">
                  <c:v>6850</c:v>
                </c:pt>
                <c:pt idx="194">
                  <c:v>8687</c:v>
                </c:pt>
                <c:pt idx="195">
                  <c:v>10839</c:v>
                </c:pt>
                <c:pt idx="196">
                  <c:v>9728</c:v>
                </c:pt>
                <c:pt idx="197">
                  <c:v>7746</c:v>
                </c:pt>
                <c:pt idx="198">
                  <c:v>7642</c:v>
                </c:pt>
                <c:pt idx="199">
                  <c:v>6744</c:v>
                </c:pt>
                <c:pt idx="200">
                  <c:v>6386</c:v>
                </c:pt>
                <c:pt idx="201">
                  <c:v>6080</c:v>
                </c:pt>
                <c:pt idx="202">
                  <c:v>5856</c:v>
                </c:pt>
                <c:pt idx="203">
                  <c:v>6099</c:v>
                </c:pt>
                <c:pt idx="204">
                  <c:v>5846</c:v>
                </c:pt>
                <c:pt idx="205">
                  <c:v>5861</c:v>
                </c:pt>
                <c:pt idx="206">
                  <c:v>6939</c:v>
                </c:pt>
                <c:pt idx="207">
                  <c:v>7157</c:v>
                </c:pt>
                <c:pt idx="208">
                  <c:v>8216</c:v>
                </c:pt>
                <c:pt idx="209">
                  <c:v>9277</c:v>
                </c:pt>
                <c:pt idx="210">
                  <c:v>9721</c:v>
                </c:pt>
                <c:pt idx="211">
                  <c:v>7949</c:v>
                </c:pt>
                <c:pt idx="212">
                  <c:v>7198</c:v>
                </c:pt>
                <c:pt idx="213">
                  <c:v>6620</c:v>
                </c:pt>
                <c:pt idx="214">
                  <c:v>7617</c:v>
                </c:pt>
                <c:pt idx="215">
                  <c:v>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3-4206-81F7-0312F3546CE1}"/>
            </c:ext>
          </c:extLst>
        </c:ser>
        <c:ser>
          <c:idx val="1"/>
          <c:order val="1"/>
          <c:tx>
            <c:strRef>
              <c:f>'ChartData (averages)'!$AH$1</c:f>
              <c:strCache>
                <c:ptCount val="1"/>
                <c:pt idx="0">
                  <c:v> Pacific Capesize Index 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(averages)'!$AH$2:$AH$218</c:f>
              <c:numCache>
                <c:formatCode>_-* #,##0_-;\-* #,##0_-;_-* "-"??_-;_-@_-</c:formatCode>
                <c:ptCount val="217"/>
                <c:pt idx="0">
                  <c:v>3853</c:v>
                </c:pt>
                <c:pt idx="1">
                  <c:v>3967</c:v>
                </c:pt>
                <c:pt idx="2">
                  <c:v>3692</c:v>
                </c:pt>
                <c:pt idx="3">
                  <c:v>3871</c:v>
                </c:pt>
                <c:pt idx="4">
                  <c:v>3447</c:v>
                </c:pt>
                <c:pt idx="5">
                  <c:v>3129</c:v>
                </c:pt>
                <c:pt idx="6">
                  <c:v>2804</c:v>
                </c:pt>
                <c:pt idx="7">
                  <c:v>2941</c:v>
                </c:pt>
                <c:pt idx="8">
                  <c:v>3411</c:v>
                </c:pt>
                <c:pt idx="9">
                  <c:v>3552</c:v>
                </c:pt>
                <c:pt idx="10">
                  <c:v>4323</c:v>
                </c:pt>
                <c:pt idx="11">
                  <c:v>4925</c:v>
                </c:pt>
                <c:pt idx="12">
                  <c:v>4909</c:v>
                </c:pt>
                <c:pt idx="13">
                  <c:v>4897</c:v>
                </c:pt>
                <c:pt idx="14">
                  <c:v>4374</c:v>
                </c:pt>
                <c:pt idx="15">
                  <c:v>4474</c:v>
                </c:pt>
                <c:pt idx="16">
                  <c:v>3970</c:v>
                </c:pt>
                <c:pt idx="17">
                  <c:v>4008</c:v>
                </c:pt>
                <c:pt idx="18">
                  <c:v>3734</c:v>
                </c:pt>
                <c:pt idx="19">
                  <c:v>4048</c:v>
                </c:pt>
                <c:pt idx="20">
                  <c:v>4048</c:v>
                </c:pt>
                <c:pt idx="21">
                  <c:v>3923</c:v>
                </c:pt>
                <c:pt idx="22">
                  <c:v>3657</c:v>
                </c:pt>
                <c:pt idx="23">
                  <c:v>3740</c:v>
                </c:pt>
                <c:pt idx="24">
                  <c:v>3474</c:v>
                </c:pt>
                <c:pt idx="25">
                  <c:v>3057</c:v>
                </c:pt>
                <c:pt idx="26">
                  <c:v>3203</c:v>
                </c:pt>
                <c:pt idx="27">
                  <c:v>2874</c:v>
                </c:pt>
                <c:pt idx="28">
                  <c:v>3194</c:v>
                </c:pt>
                <c:pt idx="29">
                  <c:v>3492</c:v>
                </c:pt>
                <c:pt idx="30">
                  <c:v>3503</c:v>
                </c:pt>
                <c:pt idx="31">
                  <c:v>4046</c:v>
                </c:pt>
                <c:pt idx="32">
                  <c:v>4457</c:v>
                </c:pt>
                <c:pt idx="33">
                  <c:v>5105</c:v>
                </c:pt>
                <c:pt idx="34">
                  <c:v>4917</c:v>
                </c:pt>
                <c:pt idx="35">
                  <c:v>4800</c:v>
                </c:pt>
                <c:pt idx="36">
                  <c:v>5381</c:v>
                </c:pt>
                <c:pt idx="37">
                  <c:v>5379</c:v>
                </c:pt>
                <c:pt idx="38">
                  <c:v>5948</c:v>
                </c:pt>
                <c:pt idx="39">
                  <c:v>5343</c:v>
                </c:pt>
                <c:pt idx="40">
                  <c:v>5703</c:v>
                </c:pt>
                <c:pt idx="41">
                  <c:v>5696</c:v>
                </c:pt>
                <c:pt idx="42">
                  <c:v>5729</c:v>
                </c:pt>
                <c:pt idx="43">
                  <c:v>5903</c:v>
                </c:pt>
                <c:pt idx="44">
                  <c:v>5674</c:v>
                </c:pt>
                <c:pt idx="45">
                  <c:v>6066</c:v>
                </c:pt>
                <c:pt idx="46">
                  <c:v>5830</c:v>
                </c:pt>
                <c:pt idx="47">
                  <c:v>6209</c:v>
                </c:pt>
                <c:pt idx="48">
                  <c:v>6907</c:v>
                </c:pt>
                <c:pt idx="49">
                  <c:v>6996</c:v>
                </c:pt>
                <c:pt idx="50">
                  <c:v>6687</c:v>
                </c:pt>
                <c:pt idx="51">
                  <c:v>5938</c:v>
                </c:pt>
                <c:pt idx="52">
                  <c:v>5379</c:v>
                </c:pt>
                <c:pt idx="53">
                  <c:v>4783</c:v>
                </c:pt>
                <c:pt idx="54">
                  <c:v>3955</c:v>
                </c:pt>
                <c:pt idx="55">
                  <c:v>4387</c:v>
                </c:pt>
                <c:pt idx="56">
                  <c:v>4072</c:v>
                </c:pt>
                <c:pt idx="57">
                  <c:v>4674</c:v>
                </c:pt>
                <c:pt idx="58">
                  <c:v>4374</c:v>
                </c:pt>
                <c:pt idx="59">
                  <c:v>4652</c:v>
                </c:pt>
                <c:pt idx="60">
                  <c:v>4432</c:v>
                </c:pt>
                <c:pt idx="61">
                  <c:v>4267</c:v>
                </c:pt>
                <c:pt idx="62">
                  <c:v>4019</c:v>
                </c:pt>
                <c:pt idx="63">
                  <c:v>3953</c:v>
                </c:pt>
                <c:pt idx="64">
                  <c:v>3730</c:v>
                </c:pt>
                <c:pt idx="65">
                  <c:v>3502</c:v>
                </c:pt>
                <c:pt idx="66">
                  <c:v>3814</c:v>
                </c:pt>
                <c:pt idx="67">
                  <c:v>4674</c:v>
                </c:pt>
                <c:pt idx="68">
                  <c:v>4915</c:v>
                </c:pt>
                <c:pt idx="69">
                  <c:v>5136</c:v>
                </c:pt>
                <c:pt idx="70">
                  <c:v>5553</c:v>
                </c:pt>
                <c:pt idx="71">
                  <c:v>5019</c:v>
                </c:pt>
                <c:pt idx="72">
                  <c:v>4347</c:v>
                </c:pt>
                <c:pt idx="73">
                  <c:v>4631</c:v>
                </c:pt>
                <c:pt idx="74">
                  <c:v>5372</c:v>
                </c:pt>
                <c:pt idx="75">
                  <c:v>5455</c:v>
                </c:pt>
                <c:pt idx="76">
                  <c:v>4977</c:v>
                </c:pt>
                <c:pt idx="77">
                  <c:v>4997</c:v>
                </c:pt>
                <c:pt idx="78">
                  <c:v>6034</c:v>
                </c:pt>
                <c:pt idx="79">
                  <c:v>6136</c:v>
                </c:pt>
                <c:pt idx="80">
                  <c:v>6240</c:v>
                </c:pt>
                <c:pt idx="81">
                  <c:v>6395</c:v>
                </c:pt>
                <c:pt idx="82">
                  <c:v>6880</c:v>
                </c:pt>
                <c:pt idx="83">
                  <c:v>6794</c:v>
                </c:pt>
                <c:pt idx="84">
                  <c:v>6755</c:v>
                </c:pt>
                <c:pt idx="85">
                  <c:v>6455</c:v>
                </c:pt>
                <c:pt idx="86">
                  <c:v>5982</c:v>
                </c:pt>
                <c:pt idx="87">
                  <c:v>5784</c:v>
                </c:pt>
                <c:pt idx="88">
                  <c:v>5249</c:v>
                </c:pt>
                <c:pt idx="89">
                  <c:v>5152</c:v>
                </c:pt>
                <c:pt idx="90">
                  <c:v>5371</c:v>
                </c:pt>
                <c:pt idx="91">
                  <c:v>5601</c:v>
                </c:pt>
                <c:pt idx="92">
                  <c:v>5767</c:v>
                </c:pt>
                <c:pt idx="93">
                  <c:v>5824</c:v>
                </c:pt>
                <c:pt idx="94">
                  <c:v>6112</c:v>
                </c:pt>
                <c:pt idx="95">
                  <c:v>6148</c:v>
                </c:pt>
                <c:pt idx="96">
                  <c:v>4667</c:v>
                </c:pt>
                <c:pt idx="97">
                  <c:v>4170</c:v>
                </c:pt>
                <c:pt idx="98">
                  <c:v>4447</c:v>
                </c:pt>
                <c:pt idx="99">
                  <c:v>4803</c:v>
                </c:pt>
                <c:pt idx="100">
                  <c:v>5321</c:v>
                </c:pt>
                <c:pt idx="101">
                  <c:v>5333</c:v>
                </c:pt>
                <c:pt idx="102">
                  <c:v>4606</c:v>
                </c:pt>
                <c:pt idx="103">
                  <c:v>4606</c:v>
                </c:pt>
                <c:pt idx="104">
                  <c:v>4829</c:v>
                </c:pt>
                <c:pt idx="105">
                  <c:v>4742</c:v>
                </c:pt>
                <c:pt idx="106">
                  <c:v>4846</c:v>
                </c:pt>
                <c:pt idx="107">
                  <c:v>4422</c:v>
                </c:pt>
                <c:pt idx="108">
                  <c:v>3611</c:v>
                </c:pt>
                <c:pt idx="109">
                  <c:v>3416</c:v>
                </c:pt>
                <c:pt idx="110">
                  <c:v>3471</c:v>
                </c:pt>
                <c:pt idx="111">
                  <c:v>3260</c:v>
                </c:pt>
                <c:pt idx="112">
                  <c:v>3088</c:v>
                </c:pt>
                <c:pt idx="113">
                  <c:v>2913</c:v>
                </c:pt>
                <c:pt idx="114">
                  <c:v>3386</c:v>
                </c:pt>
                <c:pt idx="115">
                  <c:v>2989</c:v>
                </c:pt>
                <c:pt idx="116">
                  <c:v>2924</c:v>
                </c:pt>
                <c:pt idx="117">
                  <c:v>2981</c:v>
                </c:pt>
                <c:pt idx="118">
                  <c:v>3162</c:v>
                </c:pt>
                <c:pt idx="119">
                  <c:v>3257</c:v>
                </c:pt>
                <c:pt idx="120">
                  <c:v>3668</c:v>
                </c:pt>
                <c:pt idx="121">
                  <c:v>4160</c:v>
                </c:pt>
                <c:pt idx="122">
                  <c:v>4280</c:v>
                </c:pt>
                <c:pt idx="123">
                  <c:v>4329</c:v>
                </c:pt>
                <c:pt idx="124">
                  <c:v>4508</c:v>
                </c:pt>
                <c:pt idx="125">
                  <c:v>4635</c:v>
                </c:pt>
                <c:pt idx="126">
                  <c:v>4887</c:v>
                </c:pt>
                <c:pt idx="127">
                  <c:v>4829</c:v>
                </c:pt>
                <c:pt idx="128">
                  <c:v>5157</c:v>
                </c:pt>
                <c:pt idx="129">
                  <c:v>5150</c:v>
                </c:pt>
                <c:pt idx="130">
                  <c:v>6266</c:v>
                </c:pt>
                <c:pt idx="131">
                  <c:v>6652</c:v>
                </c:pt>
                <c:pt idx="132">
                  <c:v>7743</c:v>
                </c:pt>
                <c:pt idx="133">
                  <c:v>7011</c:v>
                </c:pt>
                <c:pt idx="134">
                  <c:v>6705</c:v>
                </c:pt>
                <c:pt idx="135">
                  <c:v>6303</c:v>
                </c:pt>
                <c:pt idx="136">
                  <c:v>7032</c:v>
                </c:pt>
                <c:pt idx="137">
                  <c:v>7194</c:v>
                </c:pt>
                <c:pt idx="138">
                  <c:v>7633</c:v>
                </c:pt>
                <c:pt idx="139">
                  <c:v>8307</c:v>
                </c:pt>
                <c:pt idx="140">
                  <c:v>7981</c:v>
                </c:pt>
                <c:pt idx="141">
                  <c:v>7147</c:v>
                </c:pt>
                <c:pt idx="142">
                  <c:v>6568</c:v>
                </c:pt>
                <c:pt idx="143">
                  <c:v>6398</c:v>
                </c:pt>
                <c:pt idx="144">
                  <c:v>6648</c:v>
                </c:pt>
                <c:pt idx="145">
                  <c:v>6365</c:v>
                </c:pt>
                <c:pt idx="146">
                  <c:v>6447</c:v>
                </c:pt>
                <c:pt idx="147">
                  <c:v>6323</c:v>
                </c:pt>
                <c:pt idx="148">
                  <c:v>5585</c:v>
                </c:pt>
                <c:pt idx="149">
                  <c:v>6081</c:v>
                </c:pt>
                <c:pt idx="150">
                  <c:v>6049</c:v>
                </c:pt>
                <c:pt idx="151">
                  <c:v>6731</c:v>
                </c:pt>
                <c:pt idx="152">
                  <c:v>6864</c:v>
                </c:pt>
                <c:pt idx="153">
                  <c:v>5835</c:v>
                </c:pt>
                <c:pt idx="154">
                  <c:v>5298</c:v>
                </c:pt>
                <c:pt idx="155">
                  <c:v>5298</c:v>
                </c:pt>
                <c:pt idx="156">
                  <c:v>5018</c:v>
                </c:pt>
                <c:pt idx="157">
                  <c:v>4952</c:v>
                </c:pt>
                <c:pt idx="158">
                  <c:v>4547</c:v>
                </c:pt>
                <c:pt idx="159">
                  <c:v>3982</c:v>
                </c:pt>
                <c:pt idx="160">
                  <c:v>3666</c:v>
                </c:pt>
                <c:pt idx="161">
                  <c:v>3446</c:v>
                </c:pt>
                <c:pt idx="162">
                  <c:v>3298</c:v>
                </c:pt>
                <c:pt idx="163">
                  <c:v>3437</c:v>
                </c:pt>
                <c:pt idx="164">
                  <c:v>3194</c:v>
                </c:pt>
                <c:pt idx="165">
                  <c:v>3030</c:v>
                </c:pt>
                <c:pt idx="166">
                  <c:v>2710</c:v>
                </c:pt>
                <c:pt idx="167">
                  <c:v>2655</c:v>
                </c:pt>
                <c:pt idx="168">
                  <c:v>2539</c:v>
                </c:pt>
                <c:pt idx="169">
                  <c:v>2974</c:v>
                </c:pt>
                <c:pt idx="170">
                  <c:v>3007</c:v>
                </c:pt>
                <c:pt idx="171">
                  <c:v>3413</c:v>
                </c:pt>
                <c:pt idx="172">
                  <c:v>3116</c:v>
                </c:pt>
                <c:pt idx="173">
                  <c:v>2998</c:v>
                </c:pt>
                <c:pt idx="174">
                  <c:v>2602</c:v>
                </c:pt>
                <c:pt idx="175">
                  <c:v>2121</c:v>
                </c:pt>
                <c:pt idx="176">
                  <c:v>2402</c:v>
                </c:pt>
                <c:pt idx="177">
                  <c:v>2223</c:v>
                </c:pt>
                <c:pt idx="178">
                  <c:v>3007</c:v>
                </c:pt>
                <c:pt idx="179">
                  <c:v>3986</c:v>
                </c:pt>
                <c:pt idx="180">
                  <c:v>6363</c:v>
                </c:pt>
                <c:pt idx="181">
                  <c:v>6755</c:v>
                </c:pt>
                <c:pt idx="182">
                  <c:v>7083</c:v>
                </c:pt>
                <c:pt idx="183">
                  <c:v>6202</c:v>
                </c:pt>
                <c:pt idx="184">
                  <c:v>5722</c:v>
                </c:pt>
                <c:pt idx="185">
                  <c:v>4400</c:v>
                </c:pt>
                <c:pt idx="186">
                  <c:v>4824</c:v>
                </c:pt>
                <c:pt idx="187">
                  <c:v>5284</c:v>
                </c:pt>
                <c:pt idx="188">
                  <c:v>5355</c:v>
                </c:pt>
                <c:pt idx="189">
                  <c:v>4831</c:v>
                </c:pt>
                <c:pt idx="190">
                  <c:v>5125</c:v>
                </c:pt>
                <c:pt idx="191">
                  <c:v>4609</c:v>
                </c:pt>
                <c:pt idx="192">
                  <c:v>4428</c:v>
                </c:pt>
                <c:pt idx="193">
                  <c:v>4504</c:v>
                </c:pt>
                <c:pt idx="194">
                  <c:v>5702</c:v>
                </c:pt>
                <c:pt idx="195">
                  <c:v>6818</c:v>
                </c:pt>
                <c:pt idx="196">
                  <c:v>6458</c:v>
                </c:pt>
                <c:pt idx="197">
                  <c:v>5007</c:v>
                </c:pt>
                <c:pt idx="198">
                  <c:v>5085</c:v>
                </c:pt>
                <c:pt idx="199">
                  <c:v>4579</c:v>
                </c:pt>
                <c:pt idx="200">
                  <c:v>4336</c:v>
                </c:pt>
                <c:pt idx="201">
                  <c:v>4155</c:v>
                </c:pt>
                <c:pt idx="202">
                  <c:v>4118</c:v>
                </c:pt>
                <c:pt idx="203">
                  <c:v>4262</c:v>
                </c:pt>
                <c:pt idx="204">
                  <c:v>4240</c:v>
                </c:pt>
                <c:pt idx="205">
                  <c:v>3991</c:v>
                </c:pt>
                <c:pt idx="206">
                  <c:v>4446</c:v>
                </c:pt>
                <c:pt idx="207">
                  <c:v>4783</c:v>
                </c:pt>
                <c:pt idx="208">
                  <c:v>5532</c:v>
                </c:pt>
                <c:pt idx="209">
                  <c:v>5940</c:v>
                </c:pt>
                <c:pt idx="210">
                  <c:v>5594</c:v>
                </c:pt>
                <c:pt idx="211">
                  <c:v>4420</c:v>
                </c:pt>
                <c:pt idx="212">
                  <c:v>3918</c:v>
                </c:pt>
                <c:pt idx="213">
                  <c:v>3565</c:v>
                </c:pt>
                <c:pt idx="214">
                  <c:v>4533</c:v>
                </c:pt>
                <c:pt idx="215">
                  <c:v>4239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D3-4206-81F7-0312F3546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549304"/>
        <c:axId val="286569304"/>
      </c:lineChart>
      <c:dateAx>
        <c:axId val="286549304"/>
        <c:scaling>
          <c:orientation val="minMax"/>
          <c:min val="42887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286569304"/>
        <c:crosses val="autoZero"/>
        <c:auto val="1"/>
        <c:lblOffset val="100"/>
        <c:baseTimeUnit val="days"/>
        <c:majorUnit val="3"/>
        <c:majorTimeUnit val="months"/>
      </c:dateAx>
      <c:valAx>
        <c:axId val="2865693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points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549304"/>
        <c:crosses val="autoZero"/>
        <c:crossBetween val="between"/>
        <c:majorUnit val="4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6374733043304356E-2"/>
          <c:y val="2.5816266486789041E-3"/>
          <c:w val="0.93730378183824381"/>
          <c:h val="0.281943371615965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4563915755977"/>
          <c:y val="0.369686559096147"/>
          <c:w val="0.62840637966529489"/>
          <c:h val="0.43590924289576422"/>
        </c:manualLayout>
      </c:layout>
      <c:areaChart>
        <c:grouping val="standard"/>
        <c:varyColors val="0"/>
        <c:ser>
          <c:idx val="1"/>
          <c:order val="0"/>
          <c:tx>
            <c:strRef>
              <c:f>'ChartData (averages)'!$AY$1</c:f>
              <c:strCache>
                <c:ptCount val="1"/>
                <c:pt idx="0">
                  <c:v>Brazil 65% Fe [RHS]</c:v>
                </c:pt>
              </c:strCache>
            </c:strRef>
          </c:tx>
          <c:spPr>
            <a:solidFill>
              <a:srgbClr val="ECECEC"/>
            </a:solidFill>
          </c:spP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(averages)'!$AY$2:$AY$218</c:f>
              <c:numCache>
                <c:formatCode>0.00</c:formatCode>
                <c:ptCount val="217"/>
                <c:pt idx="0">
                  <c:v>77.309999999999988</c:v>
                </c:pt>
                <c:pt idx="1">
                  <c:v>78.740000000000009</c:v>
                </c:pt>
                <c:pt idx="2">
                  <c:v>82.4</c:v>
                </c:pt>
                <c:pt idx="3">
                  <c:v>82.240000000000009</c:v>
                </c:pt>
                <c:pt idx="4">
                  <c:v>84.75</c:v>
                </c:pt>
                <c:pt idx="5">
                  <c:v>85.63</c:v>
                </c:pt>
                <c:pt idx="6">
                  <c:v>92.920000000000016</c:v>
                </c:pt>
                <c:pt idx="7">
                  <c:v>94.41</c:v>
                </c:pt>
                <c:pt idx="8">
                  <c:v>94.38</c:v>
                </c:pt>
                <c:pt idx="9">
                  <c:v>90.46</c:v>
                </c:pt>
                <c:pt idx="10">
                  <c:v>89.83</c:v>
                </c:pt>
                <c:pt idx="11">
                  <c:v>84.740000000000009</c:v>
                </c:pt>
                <c:pt idx="12">
                  <c:v>78.449999999999989</c:v>
                </c:pt>
                <c:pt idx="13">
                  <c:v>77.75</c:v>
                </c:pt>
                <c:pt idx="14">
                  <c:v>71.524999999999991</c:v>
                </c:pt>
                <c:pt idx="15">
                  <c:v>63.230000000000004</c:v>
                </c:pt>
                <c:pt idx="16">
                  <c:v>66.420000000000016</c:v>
                </c:pt>
                <c:pt idx="17">
                  <c:v>64.150000000000006</c:v>
                </c:pt>
                <c:pt idx="18">
                  <c:v>58.55</c:v>
                </c:pt>
                <c:pt idx="19">
                  <c:v>58.730000000000004</c:v>
                </c:pt>
                <c:pt idx="20">
                  <c:v>58.410000000000011</c:v>
                </c:pt>
                <c:pt idx="21">
                  <c:v>56.92</c:v>
                </c:pt>
                <c:pt idx="22">
                  <c:v>57.470000000000013</c:v>
                </c:pt>
                <c:pt idx="23">
                  <c:v>57.84</c:v>
                </c:pt>
                <c:pt idx="24">
                  <c:v>59.29</c:v>
                </c:pt>
                <c:pt idx="25">
                  <c:v>67.209999999999994</c:v>
                </c:pt>
                <c:pt idx="26">
                  <c:v>68.599999999999994</c:v>
                </c:pt>
                <c:pt idx="27">
                  <c:v>71.06</c:v>
                </c:pt>
                <c:pt idx="28">
                  <c:v>72.8</c:v>
                </c:pt>
                <c:pt idx="29">
                  <c:v>72.319999999999993</c:v>
                </c:pt>
                <c:pt idx="30">
                  <c:v>77.12</c:v>
                </c:pt>
                <c:pt idx="31">
                  <c:v>80.05</c:v>
                </c:pt>
                <c:pt idx="32">
                  <c:v>79.37</c:v>
                </c:pt>
                <c:pt idx="33">
                  <c:v>83.759999999999991</c:v>
                </c:pt>
                <c:pt idx="34">
                  <c:v>83.25</c:v>
                </c:pt>
                <c:pt idx="35">
                  <c:v>83.670000000000016</c:v>
                </c:pt>
                <c:pt idx="36">
                  <c:v>81.41</c:v>
                </c:pt>
                <c:pt idx="37">
                  <c:v>74.639999999999986</c:v>
                </c:pt>
                <c:pt idx="38">
                  <c:v>68.330000000000013</c:v>
                </c:pt>
                <c:pt idx="39">
                  <c:v>67.75</c:v>
                </c:pt>
                <c:pt idx="40">
                  <c:v>66.809999999999988</c:v>
                </c:pt>
                <c:pt idx="41">
                  <c:v>67.674999999999997</c:v>
                </c:pt>
                <c:pt idx="42">
                  <c:v>65.09</c:v>
                </c:pt>
                <c:pt idx="43">
                  <c:v>62.140000000000008</c:v>
                </c:pt>
                <c:pt idx="44">
                  <c:v>65.02</c:v>
                </c:pt>
                <c:pt idx="45">
                  <c:v>61.6</c:v>
                </c:pt>
                <c:pt idx="46">
                  <c:v>64.81</c:v>
                </c:pt>
                <c:pt idx="47">
                  <c:v>65.47</c:v>
                </c:pt>
                <c:pt idx="48">
                  <c:v>66.460000000000008</c:v>
                </c:pt>
                <c:pt idx="49">
                  <c:v>65.59</c:v>
                </c:pt>
                <c:pt idx="50">
                  <c:v>69.460000000000008</c:v>
                </c:pt>
                <c:pt idx="51">
                  <c:v>71.425000000000011</c:v>
                </c:pt>
                <c:pt idx="52">
                  <c:v>73.77000000000001</c:v>
                </c:pt>
                <c:pt idx="53">
                  <c:v>77.683333333333323</c:v>
                </c:pt>
                <c:pt idx="54">
                  <c:v>76.710000000000008</c:v>
                </c:pt>
                <c:pt idx="55">
                  <c:v>75.47</c:v>
                </c:pt>
                <c:pt idx="56">
                  <c:v>74.260000000000005</c:v>
                </c:pt>
                <c:pt idx="57">
                  <c:v>75.889999999999986</c:v>
                </c:pt>
                <c:pt idx="58">
                  <c:v>77.349999999999994</c:v>
                </c:pt>
                <c:pt idx="59">
                  <c:v>77.899999999999991</c:v>
                </c:pt>
                <c:pt idx="60">
                  <c:v>78.88</c:v>
                </c:pt>
                <c:pt idx="61">
                  <c:v>75.36999999999999</c:v>
                </c:pt>
                <c:pt idx="62">
                  <c:v>72.12</c:v>
                </c:pt>
                <c:pt idx="63">
                  <c:v>68.31</c:v>
                </c:pt>
                <c:pt idx="64">
                  <c:v>66.580000000000013</c:v>
                </c:pt>
                <c:pt idx="65">
                  <c:v>68.59</c:v>
                </c:pt>
                <c:pt idx="66">
                  <c:v>68.53</c:v>
                </c:pt>
                <c:pt idx="67">
                  <c:v>65.47</c:v>
                </c:pt>
                <c:pt idx="68">
                  <c:v>66.829999999999984</c:v>
                </c:pt>
                <c:pt idx="69">
                  <c:v>66.38</c:v>
                </c:pt>
                <c:pt idx="70">
                  <c:v>66.400000000000006</c:v>
                </c:pt>
                <c:pt idx="71">
                  <c:v>69.13000000000001</c:v>
                </c:pt>
                <c:pt idx="72">
                  <c:v>67.490000000000009</c:v>
                </c:pt>
                <c:pt idx="73">
                  <c:v>66.87</c:v>
                </c:pt>
                <c:pt idx="74">
                  <c:v>68.28</c:v>
                </c:pt>
                <c:pt idx="75">
                  <c:v>68.92</c:v>
                </c:pt>
                <c:pt idx="76">
                  <c:v>68.78</c:v>
                </c:pt>
                <c:pt idx="77">
                  <c:v>69.930000000000007</c:v>
                </c:pt>
                <c:pt idx="78">
                  <c:v>69.109999999999985</c:v>
                </c:pt>
                <c:pt idx="79">
                  <c:v>69.080000000000013</c:v>
                </c:pt>
                <c:pt idx="80">
                  <c:v>69.33</c:v>
                </c:pt>
                <c:pt idx="81">
                  <c:v>69.670000000000016</c:v>
                </c:pt>
                <c:pt idx="82">
                  <c:v>69.19</c:v>
                </c:pt>
                <c:pt idx="83">
                  <c:v>72.150000000000006</c:v>
                </c:pt>
                <c:pt idx="84">
                  <c:v>70.91</c:v>
                </c:pt>
                <c:pt idx="85">
                  <c:v>70.84</c:v>
                </c:pt>
                <c:pt idx="86">
                  <c:v>71.889999999999986</c:v>
                </c:pt>
                <c:pt idx="87">
                  <c:v>74.279999999999987</c:v>
                </c:pt>
                <c:pt idx="88">
                  <c:v>76.22</c:v>
                </c:pt>
                <c:pt idx="89">
                  <c:v>76.430000000000007</c:v>
                </c:pt>
                <c:pt idx="90">
                  <c:v>75.680000000000007</c:v>
                </c:pt>
                <c:pt idx="91">
                  <c:v>76.100000000000009</c:v>
                </c:pt>
                <c:pt idx="92">
                  <c:v>76.010000000000005</c:v>
                </c:pt>
                <c:pt idx="93">
                  <c:v>75.649999999999991</c:v>
                </c:pt>
                <c:pt idx="94">
                  <c:v>76.72</c:v>
                </c:pt>
                <c:pt idx="95">
                  <c:v>76.800000000000011</c:v>
                </c:pt>
                <c:pt idx="96">
                  <c:v>81.099999999999994</c:v>
                </c:pt>
                <c:pt idx="97">
                  <c:v>80.09</c:v>
                </c:pt>
                <c:pt idx="98">
                  <c:v>75.809999999999988</c:v>
                </c:pt>
                <c:pt idx="99">
                  <c:v>66.230000000000018</c:v>
                </c:pt>
                <c:pt idx="100">
                  <c:v>66.710000000000008</c:v>
                </c:pt>
                <c:pt idx="101">
                  <c:v>66.400000000000006</c:v>
                </c:pt>
                <c:pt idx="102">
                  <c:v>69.839999999999975</c:v>
                </c:pt>
                <c:pt idx="103">
                  <c:v>70.62</c:v>
                </c:pt>
                <c:pt idx="104">
                  <c:v>70.459999999999994</c:v>
                </c:pt>
                <c:pt idx="105">
                  <c:v>70.589999999999975</c:v>
                </c:pt>
                <c:pt idx="106">
                  <c:v>70.44</c:v>
                </c:pt>
                <c:pt idx="107">
                  <c:v>72.88</c:v>
                </c:pt>
                <c:pt idx="108">
                  <c:v>82.82</c:v>
                </c:pt>
                <c:pt idx="109">
                  <c:v>88.149999999999991</c:v>
                </c:pt>
                <c:pt idx="110">
                  <c:v>87.33</c:v>
                </c:pt>
                <c:pt idx="111">
                  <c:v>87.38</c:v>
                </c:pt>
                <c:pt idx="112">
                  <c:v>83.910000000000011</c:v>
                </c:pt>
                <c:pt idx="113">
                  <c:v>87.140000000000015</c:v>
                </c:pt>
                <c:pt idx="114">
                  <c:v>84.84999999999998</c:v>
                </c:pt>
                <c:pt idx="115">
                  <c:v>84.99</c:v>
                </c:pt>
                <c:pt idx="116">
                  <c:v>85.000000000000014</c:v>
                </c:pt>
                <c:pt idx="117">
                  <c:v>90.840000000000018</c:v>
                </c:pt>
                <c:pt idx="118">
                  <c:v>94.580000000000013</c:v>
                </c:pt>
                <c:pt idx="119">
                  <c:v>94.559999999999988</c:v>
                </c:pt>
                <c:pt idx="120">
                  <c:v>93.889999999999986</c:v>
                </c:pt>
                <c:pt idx="121">
                  <c:v>94.05</c:v>
                </c:pt>
                <c:pt idx="122">
                  <c:v>94.37</c:v>
                </c:pt>
                <c:pt idx="123">
                  <c:v>96.050000000000011</c:v>
                </c:pt>
                <c:pt idx="124">
                  <c:v>101.40999999999998</c:v>
                </c:pt>
                <c:pt idx="125">
                  <c:v>104.13</c:v>
                </c:pt>
                <c:pt idx="126">
                  <c:v>98.25</c:v>
                </c:pt>
                <c:pt idx="127">
                  <c:v>103.82999999999998</c:v>
                </c:pt>
                <c:pt idx="128">
                  <c:v>106.70999999999998</c:v>
                </c:pt>
                <c:pt idx="129">
                  <c:v>108.42000000000002</c:v>
                </c:pt>
                <c:pt idx="130">
                  <c:v>108.86</c:v>
                </c:pt>
                <c:pt idx="131">
                  <c:v>104.49000000000001</c:v>
                </c:pt>
                <c:pt idx="132">
                  <c:v>101.1</c:v>
                </c:pt>
                <c:pt idx="133">
                  <c:v>102.06000000000002</c:v>
                </c:pt>
                <c:pt idx="134">
                  <c:v>102.38000000000002</c:v>
                </c:pt>
                <c:pt idx="135">
                  <c:v>83.160000000000011</c:v>
                </c:pt>
                <c:pt idx="136">
                  <c:v>76.210000000000022</c:v>
                </c:pt>
                <c:pt idx="137">
                  <c:v>70.410000000000011</c:v>
                </c:pt>
                <c:pt idx="138">
                  <c:v>63.449999999999996</c:v>
                </c:pt>
                <c:pt idx="139">
                  <c:v>68.63000000000001</c:v>
                </c:pt>
                <c:pt idx="140">
                  <c:v>76.300000000000011</c:v>
                </c:pt>
                <c:pt idx="141">
                  <c:v>78.52</c:v>
                </c:pt>
                <c:pt idx="142">
                  <c:v>75.459999999999994</c:v>
                </c:pt>
                <c:pt idx="143">
                  <c:v>78.400000000000006</c:v>
                </c:pt>
                <c:pt idx="144">
                  <c:v>75.48</c:v>
                </c:pt>
                <c:pt idx="145">
                  <c:v>74.72999999999999</c:v>
                </c:pt>
                <c:pt idx="146">
                  <c:v>73.739999999999995</c:v>
                </c:pt>
                <c:pt idx="147">
                  <c:v>74.349999999999994</c:v>
                </c:pt>
                <c:pt idx="148">
                  <c:v>74.3</c:v>
                </c:pt>
                <c:pt idx="149">
                  <c:v>74.45</c:v>
                </c:pt>
                <c:pt idx="150">
                  <c:v>79.25</c:v>
                </c:pt>
                <c:pt idx="151">
                  <c:v>78.140000000000015</c:v>
                </c:pt>
                <c:pt idx="152">
                  <c:v>78.53</c:v>
                </c:pt>
                <c:pt idx="153">
                  <c:v>85.41</c:v>
                </c:pt>
                <c:pt idx="154">
                  <c:v>84.699999999999989</c:v>
                </c:pt>
                <c:pt idx="155">
                  <c:v>83.47999999999999</c:v>
                </c:pt>
                <c:pt idx="156">
                  <c:v>86.03</c:v>
                </c:pt>
                <c:pt idx="157">
                  <c:v>88.64</c:v>
                </c:pt>
                <c:pt idx="158">
                  <c:v>91.53</c:v>
                </c:pt>
                <c:pt idx="159">
                  <c:v>94.179999999999993</c:v>
                </c:pt>
                <c:pt idx="160">
                  <c:v>87.88000000000001</c:v>
                </c:pt>
                <c:pt idx="161">
                  <c:v>83.98</c:v>
                </c:pt>
                <c:pt idx="162">
                  <c:v>89.21</c:v>
                </c:pt>
                <c:pt idx="163">
                  <c:v>92.04</c:v>
                </c:pt>
                <c:pt idx="164">
                  <c:v>89.64</c:v>
                </c:pt>
                <c:pt idx="165">
                  <c:v>93.09</c:v>
                </c:pt>
                <c:pt idx="166">
                  <c:v>94.73</c:v>
                </c:pt>
                <c:pt idx="167">
                  <c:v>96.009999999999991</c:v>
                </c:pt>
                <c:pt idx="168">
                  <c:v>91.86</c:v>
                </c:pt>
                <c:pt idx="169">
                  <c:v>87.07</c:v>
                </c:pt>
                <c:pt idx="170">
                  <c:v>87.23</c:v>
                </c:pt>
                <c:pt idx="171">
                  <c:v>90.48</c:v>
                </c:pt>
                <c:pt idx="172">
                  <c:v>91.32</c:v>
                </c:pt>
                <c:pt idx="173">
                  <c:v>91.73</c:v>
                </c:pt>
                <c:pt idx="174">
                  <c:v>94.78</c:v>
                </c:pt>
                <c:pt idx="175">
                  <c:v>100.96</c:v>
                </c:pt>
                <c:pt idx="176">
                  <c:v>105.34</c:v>
                </c:pt>
                <c:pt idx="177">
                  <c:v>104.08</c:v>
                </c:pt>
                <c:pt idx="178">
                  <c:v>103.14</c:v>
                </c:pt>
                <c:pt idx="179">
                  <c:v>102.58</c:v>
                </c:pt>
                <c:pt idx="180">
                  <c:v>96.1</c:v>
                </c:pt>
                <c:pt idx="181">
                  <c:v>93.759999999999991</c:v>
                </c:pt>
                <c:pt idx="182">
                  <c:v>91.85</c:v>
                </c:pt>
                <c:pt idx="183">
                  <c:v>97.9</c:v>
                </c:pt>
                <c:pt idx="184">
                  <c:v>104.38000000000001</c:v>
                </c:pt>
                <c:pt idx="185">
                  <c:v>105.52</c:v>
                </c:pt>
                <c:pt idx="186">
                  <c:v>103.4</c:v>
                </c:pt>
                <c:pt idx="187">
                  <c:v>110.17</c:v>
                </c:pt>
                <c:pt idx="188">
                  <c:v>110.4</c:v>
                </c:pt>
                <c:pt idx="189">
                  <c:v>117.34</c:v>
                </c:pt>
                <c:pt idx="190">
                  <c:v>115.77000000000001</c:v>
                </c:pt>
                <c:pt idx="191">
                  <c:v>123.08000000000001</c:v>
                </c:pt>
                <c:pt idx="192">
                  <c:v>125.52000000000001</c:v>
                </c:pt>
                <c:pt idx="193">
                  <c:v>122.94000000000001</c:v>
                </c:pt>
                <c:pt idx="194">
                  <c:v>109.03999999999999</c:v>
                </c:pt>
                <c:pt idx="195">
                  <c:v>108.84</c:v>
                </c:pt>
                <c:pt idx="196">
                  <c:v>114.97</c:v>
                </c:pt>
                <c:pt idx="197">
                  <c:v>116.92999999999999</c:v>
                </c:pt>
                <c:pt idx="198">
                  <c:v>115.1</c:v>
                </c:pt>
                <c:pt idx="199">
                  <c:v>114.82</c:v>
                </c:pt>
                <c:pt idx="200">
                  <c:v>115.60999999999999</c:v>
                </c:pt>
                <c:pt idx="201">
                  <c:v>121.14</c:v>
                </c:pt>
                <c:pt idx="202">
                  <c:v>125.36999999999999</c:v>
                </c:pt>
                <c:pt idx="203">
                  <c:v>126.33999999999999</c:v>
                </c:pt>
                <c:pt idx="204">
                  <c:v>136.07</c:v>
                </c:pt>
                <c:pt idx="205">
                  <c:v>152.04999999999998</c:v>
                </c:pt>
                <c:pt idx="206">
                  <c:v>154.59</c:v>
                </c:pt>
                <c:pt idx="207">
                  <c:v>164.8</c:v>
                </c:pt>
                <c:pt idx="208">
                  <c:v>157.83000000000001</c:v>
                </c:pt>
                <c:pt idx="209">
                  <c:v>167.17</c:v>
                </c:pt>
                <c:pt idx="210">
                  <c:v>174.35</c:v>
                </c:pt>
                <c:pt idx="211">
                  <c:v>176.73</c:v>
                </c:pt>
                <c:pt idx="212">
                  <c:v>170.92</c:v>
                </c:pt>
                <c:pt idx="213">
                  <c:v>163.26</c:v>
                </c:pt>
                <c:pt idx="214">
                  <c:v>170.78</c:v>
                </c:pt>
                <c:pt idx="215">
                  <c:v>177.66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F-415A-878C-AE536459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239040"/>
        <c:axId val="285238648"/>
      </c:areaChart>
      <c:lineChart>
        <c:grouping val="standard"/>
        <c:varyColors val="0"/>
        <c:ser>
          <c:idx val="6"/>
          <c:order val="1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(averages)'!$A$2:$A$208</c:f>
              <c:numCache>
                <c:formatCode>dd/mm/yy;@</c:formatCode>
                <c:ptCount val="20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</c:numCache>
            </c:numRef>
          </c:cat>
          <c:val>
            <c:numRef>
              <c:f>'ChartData (averages)'!$D$2:$D$218</c:f>
              <c:numCache>
                <c:formatCode>0.00</c:formatCode>
                <c:ptCount val="217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  <c:pt idx="202">
                  <c:v>13.45</c:v>
                </c:pt>
                <c:pt idx="203">
                  <c:v>13.8</c:v>
                </c:pt>
                <c:pt idx="204">
                  <c:v>12.35</c:v>
                </c:pt>
                <c:pt idx="205">
                  <c:v>13.05</c:v>
                </c:pt>
                <c:pt idx="206">
                  <c:v>15.65</c:v>
                </c:pt>
                <c:pt idx="207">
                  <c:v>16.100000000000001</c:v>
                </c:pt>
                <c:pt idx="208">
                  <c:v>17.350000000000001</c:v>
                </c:pt>
                <c:pt idx="209">
                  <c:v>19.55</c:v>
                </c:pt>
                <c:pt idx="210">
                  <c:v>19.25</c:v>
                </c:pt>
                <c:pt idx="211">
                  <c:v>17.25</c:v>
                </c:pt>
                <c:pt idx="212">
                  <c:v>16.5</c:v>
                </c:pt>
                <c:pt idx="213">
                  <c:v>14.9</c:v>
                </c:pt>
                <c:pt idx="214">
                  <c:v>17.399999999999999</c:v>
                </c:pt>
                <c:pt idx="215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4F-415A-878C-AE536459743B}"/>
            </c:ext>
          </c:extLst>
        </c:ser>
        <c:ser>
          <c:idx val="2"/>
          <c:order val="2"/>
          <c:tx>
            <c:strRef>
              <c:f>'ChartData (averages)'!$F$1</c:f>
              <c:strCache>
                <c:ptCount val="1"/>
                <c:pt idx="0">
                  <c:v>Tubarão-to-Rotterdam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(averages)'!$A$2:$A$208</c:f>
              <c:numCache>
                <c:formatCode>dd/mm/yy;@</c:formatCode>
                <c:ptCount val="20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</c:numCache>
            </c:numRef>
          </c:cat>
          <c:val>
            <c:numRef>
              <c:f>'ChartData (averages)'!$F$2:$F$218</c:f>
              <c:numCache>
                <c:formatCode>0.00</c:formatCode>
                <c:ptCount val="217"/>
                <c:pt idx="0">
                  <c:v>7.45</c:v>
                </c:pt>
                <c:pt idx="1">
                  <c:v>7.75</c:v>
                </c:pt>
                <c:pt idx="2">
                  <c:v>7.3</c:v>
                </c:pt>
                <c:pt idx="3">
                  <c:v>8</c:v>
                </c:pt>
                <c:pt idx="4">
                  <c:v>6.85</c:v>
                </c:pt>
                <c:pt idx="5">
                  <c:v>6</c:v>
                </c:pt>
                <c:pt idx="6">
                  <c:v>5.35</c:v>
                </c:pt>
                <c:pt idx="7">
                  <c:v>5.3</c:v>
                </c:pt>
                <c:pt idx="8">
                  <c:v>6</c:v>
                </c:pt>
                <c:pt idx="9">
                  <c:v>5.85</c:v>
                </c:pt>
                <c:pt idx="10">
                  <c:v>6.95</c:v>
                </c:pt>
                <c:pt idx="11">
                  <c:v>8.1999999999999993</c:v>
                </c:pt>
                <c:pt idx="12">
                  <c:v>8.4499999999999993</c:v>
                </c:pt>
                <c:pt idx="13">
                  <c:v>8.6</c:v>
                </c:pt>
                <c:pt idx="14">
                  <c:v>7.6</c:v>
                </c:pt>
                <c:pt idx="15">
                  <c:v>7.8</c:v>
                </c:pt>
                <c:pt idx="16">
                  <c:v>6.25</c:v>
                </c:pt>
                <c:pt idx="17">
                  <c:v>6.4</c:v>
                </c:pt>
                <c:pt idx="18">
                  <c:v>6</c:v>
                </c:pt>
                <c:pt idx="19">
                  <c:v>6.3</c:v>
                </c:pt>
                <c:pt idx="20">
                  <c:v>6.1</c:v>
                </c:pt>
                <c:pt idx="21">
                  <c:v>6</c:v>
                </c:pt>
                <c:pt idx="22">
                  <c:v>5.55</c:v>
                </c:pt>
                <c:pt idx="23">
                  <c:v>5.75</c:v>
                </c:pt>
                <c:pt idx="24">
                  <c:v>5.55</c:v>
                </c:pt>
                <c:pt idx="25">
                  <c:v>5.0999999999999996</c:v>
                </c:pt>
                <c:pt idx="26">
                  <c:v>5.0999999999999996</c:v>
                </c:pt>
                <c:pt idx="27">
                  <c:v>4.6500000000000004</c:v>
                </c:pt>
                <c:pt idx="28">
                  <c:v>4.8499999999999996</c:v>
                </c:pt>
                <c:pt idx="29">
                  <c:v>5.15</c:v>
                </c:pt>
                <c:pt idx="30">
                  <c:v>5.15</c:v>
                </c:pt>
                <c:pt idx="31">
                  <c:v>6.3</c:v>
                </c:pt>
                <c:pt idx="32">
                  <c:v>7.35</c:v>
                </c:pt>
                <c:pt idx="33">
                  <c:v>8.15</c:v>
                </c:pt>
                <c:pt idx="34">
                  <c:v>7.8</c:v>
                </c:pt>
                <c:pt idx="35">
                  <c:v>7.5</c:v>
                </c:pt>
                <c:pt idx="36">
                  <c:v>8.6</c:v>
                </c:pt>
                <c:pt idx="37">
                  <c:v>8.35</c:v>
                </c:pt>
                <c:pt idx="38">
                  <c:v>9.5500000000000007</c:v>
                </c:pt>
                <c:pt idx="39">
                  <c:v>8.9499999999999993</c:v>
                </c:pt>
                <c:pt idx="40">
                  <c:v>9.3000000000000007</c:v>
                </c:pt>
                <c:pt idx="41">
                  <c:v>9.4</c:v>
                </c:pt>
                <c:pt idx="42">
                  <c:v>10</c:v>
                </c:pt>
                <c:pt idx="43">
                  <c:v>10.4</c:v>
                </c:pt>
                <c:pt idx="44">
                  <c:v>10.25</c:v>
                </c:pt>
                <c:pt idx="45">
                  <c:v>11.35</c:v>
                </c:pt>
                <c:pt idx="46">
                  <c:v>11.2</c:v>
                </c:pt>
                <c:pt idx="47">
                  <c:v>11.7</c:v>
                </c:pt>
                <c:pt idx="48">
                  <c:v>13</c:v>
                </c:pt>
                <c:pt idx="49">
                  <c:v>13.65</c:v>
                </c:pt>
                <c:pt idx="50">
                  <c:v>11.8</c:v>
                </c:pt>
                <c:pt idx="51">
                  <c:v>10.75</c:v>
                </c:pt>
                <c:pt idx="52">
                  <c:v>10.6</c:v>
                </c:pt>
                <c:pt idx="53">
                  <c:v>9.9499999999999993</c:v>
                </c:pt>
                <c:pt idx="54">
                  <c:v>8</c:v>
                </c:pt>
                <c:pt idx="55">
                  <c:v>8.15</c:v>
                </c:pt>
                <c:pt idx="56">
                  <c:v>7.45</c:v>
                </c:pt>
                <c:pt idx="57">
                  <c:v>8.1999999999999993</c:v>
                </c:pt>
                <c:pt idx="58">
                  <c:v>7.5</c:v>
                </c:pt>
                <c:pt idx="59">
                  <c:v>7.45</c:v>
                </c:pt>
                <c:pt idx="60">
                  <c:v>7.05</c:v>
                </c:pt>
                <c:pt idx="61">
                  <c:v>6.75</c:v>
                </c:pt>
                <c:pt idx="62">
                  <c:v>6.15</c:v>
                </c:pt>
                <c:pt idx="63">
                  <c:v>5.8</c:v>
                </c:pt>
                <c:pt idx="64">
                  <c:v>5.5</c:v>
                </c:pt>
                <c:pt idx="65">
                  <c:v>5.2</c:v>
                </c:pt>
                <c:pt idx="66">
                  <c:v>5.5</c:v>
                </c:pt>
                <c:pt idx="67">
                  <c:v>7.7</c:v>
                </c:pt>
                <c:pt idx="68">
                  <c:v>9</c:v>
                </c:pt>
                <c:pt idx="69">
                  <c:v>9.1</c:v>
                </c:pt>
                <c:pt idx="70">
                  <c:v>9.6999999999999993</c:v>
                </c:pt>
                <c:pt idx="71">
                  <c:v>8.5</c:v>
                </c:pt>
                <c:pt idx="72">
                  <c:v>7.3</c:v>
                </c:pt>
                <c:pt idx="73">
                  <c:v>7.2</c:v>
                </c:pt>
                <c:pt idx="74">
                  <c:v>8.65</c:v>
                </c:pt>
                <c:pt idx="75">
                  <c:v>8.85</c:v>
                </c:pt>
                <c:pt idx="76">
                  <c:v>8.4</c:v>
                </c:pt>
                <c:pt idx="77">
                  <c:v>8.8000000000000007</c:v>
                </c:pt>
                <c:pt idx="78">
                  <c:v>10.95</c:v>
                </c:pt>
                <c:pt idx="79">
                  <c:v>11.45</c:v>
                </c:pt>
                <c:pt idx="80">
                  <c:v>11.3</c:v>
                </c:pt>
                <c:pt idx="81">
                  <c:v>11.05</c:v>
                </c:pt>
                <c:pt idx="82">
                  <c:v>11.7</c:v>
                </c:pt>
                <c:pt idx="83">
                  <c:v>11.4</c:v>
                </c:pt>
                <c:pt idx="84">
                  <c:v>11.25</c:v>
                </c:pt>
                <c:pt idx="85">
                  <c:v>10.5</c:v>
                </c:pt>
                <c:pt idx="86">
                  <c:v>9.4</c:v>
                </c:pt>
                <c:pt idx="87">
                  <c:v>8.85</c:v>
                </c:pt>
                <c:pt idx="88">
                  <c:v>7.75</c:v>
                </c:pt>
                <c:pt idx="89">
                  <c:v>7.35</c:v>
                </c:pt>
                <c:pt idx="90">
                  <c:v>7.85</c:v>
                </c:pt>
                <c:pt idx="91">
                  <c:v>7.65</c:v>
                </c:pt>
                <c:pt idx="92">
                  <c:v>7.85</c:v>
                </c:pt>
                <c:pt idx="93">
                  <c:v>8</c:v>
                </c:pt>
                <c:pt idx="94">
                  <c:v>10</c:v>
                </c:pt>
                <c:pt idx="95">
                  <c:v>10.25</c:v>
                </c:pt>
                <c:pt idx="96">
                  <c:v>8.5500000000000007</c:v>
                </c:pt>
                <c:pt idx="97">
                  <c:v>7.55</c:v>
                </c:pt>
                <c:pt idx="98">
                  <c:v>7.75</c:v>
                </c:pt>
                <c:pt idx="99">
                  <c:v>8</c:v>
                </c:pt>
                <c:pt idx="100">
                  <c:v>8.9499999999999993</c:v>
                </c:pt>
                <c:pt idx="101">
                  <c:v>8.8000000000000007</c:v>
                </c:pt>
                <c:pt idx="102">
                  <c:v>8.15</c:v>
                </c:pt>
                <c:pt idx="103">
                  <c:v>8.15</c:v>
                </c:pt>
                <c:pt idx="104">
                  <c:v>8.35</c:v>
                </c:pt>
                <c:pt idx="105">
                  <c:v>8.5</c:v>
                </c:pt>
                <c:pt idx="106">
                  <c:v>8.5</c:v>
                </c:pt>
                <c:pt idx="107">
                  <c:v>7.75</c:v>
                </c:pt>
                <c:pt idx="108">
                  <c:v>6.4</c:v>
                </c:pt>
                <c:pt idx="109">
                  <c:v>6</c:v>
                </c:pt>
                <c:pt idx="110">
                  <c:v>5.85</c:v>
                </c:pt>
                <c:pt idx="111">
                  <c:v>5.65</c:v>
                </c:pt>
                <c:pt idx="112">
                  <c:v>5.05</c:v>
                </c:pt>
                <c:pt idx="113">
                  <c:v>4.6500000000000004</c:v>
                </c:pt>
                <c:pt idx="114">
                  <c:v>4.8499999999999996</c:v>
                </c:pt>
                <c:pt idx="115">
                  <c:v>4.55</c:v>
                </c:pt>
                <c:pt idx="116">
                  <c:v>4.3</c:v>
                </c:pt>
                <c:pt idx="117">
                  <c:v>4.4000000000000004</c:v>
                </c:pt>
                <c:pt idx="118">
                  <c:v>4.5999999999999996</c:v>
                </c:pt>
                <c:pt idx="119">
                  <c:v>4.75</c:v>
                </c:pt>
                <c:pt idx="120">
                  <c:v>5.15</c:v>
                </c:pt>
                <c:pt idx="121">
                  <c:v>5.85</c:v>
                </c:pt>
                <c:pt idx="122">
                  <c:v>6.25</c:v>
                </c:pt>
                <c:pt idx="123">
                  <c:v>6.45</c:v>
                </c:pt>
                <c:pt idx="124">
                  <c:v>6.6</c:v>
                </c:pt>
                <c:pt idx="125">
                  <c:v>6.7</c:v>
                </c:pt>
                <c:pt idx="126">
                  <c:v>7.05</c:v>
                </c:pt>
                <c:pt idx="127">
                  <c:v>7.1</c:v>
                </c:pt>
                <c:pt idx="128">
                  <c:v>8.1999999999999993</c:v>
                </c:pt>
                <c:pt idx="129">
                  <c:v>8.8000000000000007</c:v>
                </c:pt>
                <c:pt idx="130">
                  <c:v>10.3</c:v>
                </c:pt>
                <c:pt idx="131">
                  <c:v>10.9</c:v>
                </c:pt>
                <c:pt idx="132">
                  <c:v>13</c:v>
                </c:pt>
                <c:pt idx="133">
                  <c:v>11.5</c:v>
                </c:pt>
                <c:pt idx="134">
                  <c:v>10.75</c:v>
                </c:pt>
                <c:pt idx="135">
                  <c:v>9</c:v>
                </c:pt>
                <c:pt idx="136">
                  <c:v>10.45</c:v>
                </c:pt>
                <c:pt idx="137">
                  <c:v>10.65</c:v>
                </c:pt>
                <c:pt idx="138">
                  <c:v>11.8</c:v>
                </c:pt>
                <c:pt idx="139">
                  <c:v>13</c:v>
                </c:pt>
                <c:pt idx="140">
                  <c:v>12.5</c:v>
                </c:pt>
                <c:pt idx="141">
                  <c:v>11.9</c:v>
                </c:pt>
                <c:pt idx="142">
                  <c:v>10.35</c:v>
                </c:pt>
                <c:pt idx="143">
                  <c:v>8.9</c:v>
                </c:pt>
                <c:pt idx="144">
                  <c:v>8.9</c:v>
                </c:pt>
                <c:pt idx="145">
                  <c:v>8.6</c:v>
                </c:pt>
                <c:pt idx="146">
                  <c:v>8.75</c:v>
                </c:pt>
                <c:pt idx="147">
                  <c:v>8.5</c:v>
                </c:pt>
                <c:pt idx="148">
                  <c:v>7.8</c:v>
                </c:pt>
                <c:pt idx="149">
                  <c:v>8.15</c:v>
                </c:pt>
                <c:pt idx="150">
                  <c:v>8.1999999999999993</c:v>
                </c:pt>
                <c:pt idx="151">
                  <c:v>9.5</c:v>
                </c:pt>
                <c:pt idx="152">
                  <c:v>9.8000000000000007</c:v>
                </c:pt>
                <c:pt idx="153">
                  <c:v>9.0500000000000007</c:v>
                </c:pt>
                <c:pt idx="154">
                  <c:v>8.9499999999999993</c:v>
                </c:pt>
                <c:pt idx="155">
                  <c:v>8.9499999999999993</c:v>
                </c:pt>
                <c:pt idx="156">
                  <c:v>8.75</c:v>
                </c:pt>
                <c:pt idx="157">
                  <c:v>8.1</c:v>
                </c:pt>
                <c:pt idx="158">
                  <c:v>7.7</c:v>
                </c:pt>
                <c:pt idx="159">
                  <c:v>7</c:v>
                </c:pt>
                <c:pt idx="160">
                  <c:v>5.85</c:v>
                </c:pt>
                <c:pt idx="161">
                  <c:v>5.05</c:v>
                </c:pt>
                <c:pt idx="162">
                  <c:v>4.75</c:v>
                </c:pt>
                <c:pt idx="163">
                  <c:v>4.5999999999999996</c:v>
                </c:pt>
                <c:pt idx="164">
                  <c:v>4.3</c:v>
                </c:pt>
                <c:pt idx="165">
                  <c:v>4</c:v>
                </c:pt>
                <c:pt idx="166">
                  <c:v>3.7</c:v>
                </c:pt>
                <c:pt idx="167">
                  <c:v>3.55</c:v>
                </c:pt>
                <c:pt idx="168">
                  <c:v>3.3</c:v>
                </c:pt>
                <c:pt idx="169">
                  <c:v>3.5</c:v>
                </c:pt>
                <c:pt idx="170">
                  <c:v>3.65</c:v>
                </c:pt>
                <c:pt idx="171">
                  <c:v>4.25</c:v>
                </c:pt>
                <c:pt idx="172">
                  <c:v>4.4000000000000004</c:v>
                </c:pt>
                <c:pt idx="173">
                  <c:v>3.9</c:v>
                </c:pt>
                <c:pt idx="174">
                  <c:v>3.45</c:v>
                </c:pt>
                <c:pt idx="175">
                  <c:v>2.9</c:v>
                </c:pt>
                <c:pt idx="176">
                  <c:v>3</c:v>
                </c:pt>
                <c:pt idx="177">
                  <c:v>3.05</c:v>
                </c:pt>
                <c:pt idx="178">
                  <c:v>3.9</c:v>
                </c:pt>
                <c:pt idx="179">
                  <c:v>4.8</c:v>
                </c:pt>
                <c:pt idx="180">
                  <c:v>10.4</c:v>
                </c:pt>
                <c:pt idx="181">
                  <c:v>11.2</c:v>
                </c:pt>
                <c:pt idx="182">
                  <c:v>11.5</c:v>
                </c:pt>
                <c:pt idx="183">
                  <c:v>10.9</c:v>
                </c:pt>
                <c:pt idx="184">
                  <c:v>10.25</c:v>
                </c:pt>
                <c:pt idx="185">
                  <c:v>8.75</c:v>
                </c:pt>
                <c:pt idx="186">
                  <c:v>8.4499999999999993</c:v>
                </c:pt>
                <c:pt idx="187">
                  <c:v>8.5500000000000007</c:v>
                </c:pt>
                <c:pt idx="188">
                  <c:v>8.5</c:v>
                </c:pt>
                <c:pt idx="189">
                  <c:v>7.75</c:v>
                </c:pt>
                <c:pt idx="190">
                  <c:v>7.8</c:v>
                </c:pt>
                <c:pt idx="191">
                  <c:v>7.2</c:v>
                </c:pt>
                <c:pt idx="192">
                  <c:v>6.85</c:v>
                </c:pt>
                <c:pt idx="193">
                  <c:v>6.9</c:v>
                </c:pt>
                <c:pt idx="194">
                  <c:v>8.35</c:v>
                </c:pt>
                <c:pt idx="195">
                  <c:v>10.55</c:v>
                </c:pt>
                <c:pt idx="196">
                  <c:v>10.5</c:v>
                </c:pt>
                <c:pt idx="197">
                  <c:v>8.5</c:v>
                </c:pt>
                <c:pt idx="198">
                  <c:v>8.5</c:v>
                </c:pt>
                <c:pt idx="199">
                  <c:v>7.55</c:v>
                </c:pt>
                <c:pt idx="200">
                  <c:v>7</c:v>
                </c:pt>
                <c:pt idx="201">
                  <c:v>6.7</c:v>
                </c:pt>
                <c:pt idx="202">
                  <c:v>6.5</c:v>
                </c:pt>
                <c:pt idx="203">
                  <c:v>6.7</c:v>
                </c:pt>
                <c:pt idx="204">
                  <c:v>6.4</c:v>
                </c:pt>
                <c:pt idx="205">
                  <c:v>6.2</c:v>
                </c:pt>
                <c:pt idx="206">
                  <c:v>7.15</c:v>
                </c:pt>
                <c:pt idx="207">
                  <c:v>7.4</c:v>
                </c:pt>
                <c:pt idx="208">
                  <c:v>9</c:v>
                </c:pt>
                <c:pt idx="209">
                  <c:v>10.45</c:v>
                </c:pt>
                <c:pt idx="210">
                  <c:v>10.6</c:v>
                </c:pt>
                <c:pt idx="211">
                  <c:v>8.35</c:v>
                </c:pt>
                <c:pt idx="212">
                  <c:v>7.7</c:v>
                </c:pt>
                <c:pt idx="213">
                  <c:v>7.1</c:v>
                </c:pt>
                <c:pt idx="214">
                  <c:v>8.5</c:v>
                </c:pt>
                <c:pt idx="215">
                  <c:v>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4F-415A-878C-AE536459743B}"/>
            </c:ext>
          </c:extLst>
        </c:ser>
        <c:ser>
          <c:idx val="0"/>
          <c:order val="3"/>
          <c:tx>
            <c:strRef>
              <c:f>'ChartData (averages)'!$L$1</c:f>
              <c:strCache>
                <c:ptCount val="1"/>
                <c:pt idx="0">
                  <c:v>Tubarão-to-Japan</c:v>
                </c:pt>
              </c:strCache>
            </c:strRef>
          </c:tx>
          <c:marker>
            <c:symbol val="none"/>
          </c:marker>
          <c:cat>
            <c:numRef>
              <c:f>'ChartData (averages)'!$A$2:$A$208</c:f>
              <c:numCache>
                <c:formatCode>dd/mm/yy;@</c:formatCode>
                <c:ptCount val="20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</c:numCache>
            </c:numRef>
          </c:cat>
          <c:val>
            <c:numRef>
              <c:f>'ChartData (averages)'!$L$2:$L$208</c:f>
            </c:numRef>
          </c:val>
          <c:smooth val="0"/>
          <c:extLst>
            <c:ext xmlns:c16="http://schemas.microsoft.com/office/drawing/2014/chart" uri="{C3380CC4-5D6E-409C-BE32-E72D297353CC}">
              <c16:uniqueId val="{00000003-794F-415A-878C-AE536459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158872"/>
        <c:axId val="287641648"/>
      </c:lineChart>
      <c:dateAx>
        <c:axId val="286158872"/>
        <c:scaling>
          <c:orientation val="minMax"/>
          <c:min val="43468"/>
        </c:scaling>
        <c:delete val="0"/>
        <c:axPos val="b"/>
        <c:numFmt formatCode="mmm\ \ \ \ \ \ \ \ \ \ \ \ \ \ \ \ \ \ \ \ \ \ \ \ \ \ \ \ \ \ \ \ \ \ \ \ \ \ \ \ \ \ \ \ \ \ \ \ \ \ \ \ \ \ \ \ \ \ \ \ \ yy" sourceLinked="0"/>
        <c:majorTickMark val="out"/>
        <c:minorTickMark val="out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7641648"/>
        <c:crosses val="autoZero"/>
        <c:auto val="1"/>
        <c:lblOffset val="100"/>
        <c:baseTimeUnit val="days"/>
        <c:majorUnit val="3"/>
        <c:majorTimeUnit val="months"/>
      </c:dateAx>
      <c:valAx>
        <c:axId val="2876416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4.4807226944674015E-3"/>
              <c:y val="0.33495827117305699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158872"/>
        <c:crosses val="autoZero"/>
        <c:crossBetween val="between"/>
      </c:valAx>
      <c:valAx>
        <c:axId val="28523864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 onne fob</a:t>
                </a:r>
              </a:p>
            </c:rich>
          </c:tx>
          <c:layout>
            <c:manualLayout>
              <c:xMode val="edge"/>
              <c:yMode val="edge"/>
              <c:x val="0.93007593840388736"/>
              <c:y val="0.2573134584579507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8C8C8C"/>
            </a:solidFill>
          </a:ln>
        </c:spPr>
        <c:crossAx val="285239040"/>
        <c:crosses val="max"/>
        <c:crossBetween val="between"/>
        <c:majorUnit val="20"/>
      </c:valAx>
      <c:dateAx>
        <c:axId val="285239040"/>
        <c:scaling>
          <c:orientation val="minMax"/>
        </c:scaling>
        <c:delete val="1"/>
        <c:axPos val="b"/>
        <c:numFmt formatCode="dd/mm/yy;@" sourceLinked="1"/>
        <c:majorTickMark val="out"/>
        <c:minorTickMark val="none"/>
        <c:tickLblPos val="nextTo"/>
        <c:crossAx val="285238648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3.7102540358125492E-3"/>
          <c:w val="1"/>
          <c:h val="0.30571186097219855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053082435524548"/>
          <c:y val="0.2913174584679365"/>
          <c:w val="0.6794588417920745"/>
          <c:h val="0.45666384654484415"/>
        </c:manualLayout>
      </c:layout>
      <c:lineChart>
        <c:grouping val="standard"/>
        <c:varyColors val="0"/>
        <c:ser>
          <c:idx val="6"/>
          <c:order val="0"/>
          <c:tx>
            <c:strRef>
              <c:f>'ChartData (averages)'!$AJ$1</c:f>
              <c:strCache>
                <c:ptCount val="1"/>
                <c:pt idx="0">
                  <c:v> Baltic Capesize Index (BCI) 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(averages)'!$AJ$2:$AJ$218</c:f>
              <c:numCache>
                <c:formatCode>_-* #,##0_-;\-* #,##0_-;_-* "-"??_-;_-@_-</c:formatCode>
                <c:ptCount val="217"/>
                <c:pt idx="0">
                  <c:v>383</c:v>
                </c:pt>
                <c:pt idx="1">
                  <c:v>383</c:v>
                </c:pt>
                <c:pt idx="2">
                  <c:v>383</c:v>
                </c:pt>
                <c:pt idx="3">
                  <c:v>383</c:v>
                </c:pt>
                <c:pt idx="4">
                  <c:v>383</c:v>
                </c:pt>
                <c:pt idx="5">
                  <c:v>687</c:v>
                </c:pt>
                <c:pt idx="6">
                  <c:v>739</c:v>
                </c:pt>
                <c:pt idx="7">
                  <c:v>1165</c:v>
                </c:pt>
                <c:pt idx="8">
                  <c:v>1227</c:v>
                </c:pt>
                <c:pt idx="9">
                  <c:v>1789</c:v>
                </c:pt>
                <c:pt idx="10">
                  <c:v>2413</c:v>
                </c:pt>
                <c:pt idx="11">
                  <c:v>2482</c:v>
                </c:pt>
                <c:pt idx="12">
                  <c:v>2597</c:v>
                </c:pt>
                <c:pt idx="13">
                  <c:v>2173</c:v>
                </c:pt>
                <c:pt idx="14">
                  <c:v>2249</c:v>
                </c:pt>
                <c:pt idx="15">
                  <c:v>1830</c:v>
                </c:pt>
                <c:pt idx="16">
                  <c:v>1779</c:v>
                </c:pt>
                <c:pt idx="17">
                  <c:v>1480</c:v>
                </c:pt>
                <c:pt idx="18">
                  <c:v>1725</c:v>
                </c:pt>
                <c:pt idx="19">
                  <c:v>1668</c:v>
                </c:pt>
                <c:pt idx="20">
                  <c:v>1591</c:v>
                </c:pt>
                <c:pt idx="21">
                  <c:v>1374</c:v>
                </c:pt>
                <c:pt idx="22">
                  <c:v>1438</c:v>
                </c:pt>
                <c:pt idx="23">
                  <c:v>1213</c:v>
                </c:pt>
                <c:pt idx="24">
                  <c:v>987</c:v>
                </c:pt>
                <c:pt idx="25">
                  <c:v>1086</c:v>
                </c:pt>
                <c:pt idx="26">
                  <c:v>753</c:v>
                </c:pt>
                <c:pt idx="27">
                  <c:v>933</c:v>
                </c:pt>
                <c:pt idx="28">
                  <c:v>1154</c:v>
                </c:pt>
                <c:pt idx="29">
                  <c:v>1139</c:v>
                </c:pt>
                <c:pt idx="30">
                  <c:v>1637</c:v>
                </c:pt>
                <c:pt idx="31">
                  <c:v>2013</c:v>
                </c:pt>
                <c:pt idx="32">
                  <c:v>2574</c:v>
                </c:pt>
                <c:pt idx="33">
                  <c:v>2406</c:v>
                </c:pt>
                <c:pt idx="34">
                  <c:v>2264</c:v>
                </c:pt>
                <c:pt idx="35">
                  <c:v>2767</c:v>
                </c:pt>
                <c:pt idx="36">
                  <c:v>2685</c:v>
                </c:pt>
                <c:pt idx="37">
                  <c:v>3147</c:v>
                </c:pt>
                <c:pt idx="38">
                  <c:v>2738</c:v>
                </c:pt>
                <c:pt idx="39">
                  <c:v>2929</c:v>
                </c:pt>
                <c:pt idx="40">
                  <c:v>2871</c:v>
                </c:pt>
                <c:pt idx="41">
                  <c:v>3145</c:v>
                </c:pt>
                <c:pt idx="42">
                  <c:v>3220</c:v>
                </c:pt>
                <c:pt idx="43">
                  <c:v>3036</c:v>
                </c:pt>
                <c:pt idx="44">
                  <c:v>3360</c:v>
                </c:pt>
                <c:pt idx="45">
                  <c:v>3153</c:v>
                </c:pt>
                <c:pt idx="46">
                  <c:v>3453</c:v>
                </c:pt>
                <c:pt idx="47">
                  <c:v>4025</c:v>
                </c:pt>
                <c:pt idx="48">
                  <c:v>4193</c:v>
                </c:pt>
                <c:pt idx="49">
                  <c:v>3777</c:v>
                </c:pt>
                <c:pt idx="50">
                  <c:v>2830</c:v>
                </c:pt>
                <c:pt idx="51">
                  <c:v>2830</c:v>
                </c:pt>
                <c:pt idx="52">
                  <c:v>2791</c:v>
                </c:pt>
                <c:pt idx="53">
                  <c:v>2296</c:v>
                </c:pt>
                <c:pt idx="54">
                  <c:v>1493</c:v>
                </c:pt>
                <c:pt idx="55">
                  <c:v>1772</c:v>
                </c:pt>
                <c:pt idx="56">
                  <c:v>1470</c:v>
                </c:pt>
                <c:pt idx="57">
                  <c:v>1790</c:v>
                </c:pt>
                <c:pt idx="58">
                  <c:v>1608</c:v>
                </c:pt>
                <c:pt idx="59">
                  <c:v>1722</c:v>
                </c:pt>
                <c:pt idx="60">
                  <c:v>1592</c:v>
                </c:pt>
                <c:pt idx="61">
                  <c:v>1479</c:v>
                </c:pt>
                <c:pt idx="62">
                  <c:v>1203</c:v>
                </c:pt>
                <c:pt idx="63">
                  <c:v>1157</c:v>
                </c:pt>
                <c:pt idx="64">
                  <c:v>924</c:v>
                </c:pt>
                <c:pt idx="65">
                  <c:v>824</c:v>
                </c:pt>
                <c:pt idx="66">
                  <c:v>1038</c:v>
                </c:pt>
                <c:pt idx="67">
                  <c:v>1915</c:v>
                </c:pt>
                <c:pt idx="68">
                  <c:v>2251</c:v>
                </c:pt>
                <c:pt idx="69">
                  <c:v>2337</c:v>
                </c:pt>
                <c:pt idx="70">
                  <c:v>2630</c:v>
                </c:pt>
                <c:pt idx="71">
                  <c:v>2053</c:v>
                </c:pt>
                <c:pt idx="72">
                  <c:v>1395</c:v>
                </c:pt>
                <c:pt idx="73">
                  <c:v>1712</c:v>
                </c:pt>
                <c:pt idx="74">
                  <c:v>2091</c:v>
                </c:pt>
                <c:pt idx="75">
                  <c:v>2228</c:v>
                </c:pt>
                <c:pt idx="76">
                  <c:v>1986</c:v>
                </c:pt>
                <c:pt idx="77">
                  <c:v>2170</c:v>
                </c:pt>
                <c:pt idx="78">
                  <c:v>3086</c:v>
                </c:pt>
                <c:pt idx="79">
                  <c:v>3156</c:v>
                </c:pt>
                <c:pt idx="80">
                  <c:v>3205</c:v>
                </c:pt>
                <c:pt idx="81">
                  <c:v>3197</c:v>
                </c:pt>
                <c:pt idx="82">
                  <c:v>3632</c:v>
                </c:pt>
                <c:pt idx="83">
                  <c:v>3480</c:v>
                </c:pt>
                <c:pt idx="84">
                  <c:v>3454</c:v>
                </c:pt>
                <c:pt idx="85">
                  <c:v>3164</c:v>
                </c:pt>
                <c:pt idx="86">
                  <c:v>2732</c:v>
                </c:pt>
                <c:pt idx="87">
                  <c:v>2411</c:v>
                </c:pt>
                <c:pt idx="88">
                  <c:v>1900</c:v>
                </c:pt>
                <c:pt idx="89">
                  <c:v>1840</c:v>
                </c:pt>
                <c:pt idx="90">
                  <c:v>2000</c:v>
                </c:pt>
                <c:pt idx="91">
                  <c:v>2081</c:v>
                </c:pt>
                <c:pt idx="92">
                  <c:v>2169</c:v>
                </c:pt>
                <c:pt idx="93">
                  <c:v>2230</c:v>
                </c:pt>
                <c:pt idx="94">
                  <c:v>2526</c:v>
                </c:pt>
                <c:pt idx="95">
                  <c:v>2502</c:v>
                </c:pt>
                <c:pt idx="96">
                  <c:v>1461</c:v>
                </c:pt>
                <c:pt idx="97">
                  <c:v>1050</c:v>
                </c:pt>
                <c:pt idx="98">
                  <c:v>1056</c:v>
                </c:pt>
                <c:pt idx="99">
                  <c:v>1755</c:v>
                </c:pt>
                <c:pt idx="100">
                  <c:v>2197</c:v>
                </c:pt>
                <c:pt idx="101">
                  <c:v>2383</c:v>
                </c:pt>
                <c:pt idx="102">
                  <c:v>1913</c:v>
                </c:pt>
                <c:pt idx="103">
                  <c:v>1913</c:v>
                </c:pt>
                <c:pt idx="104">
                  <c:v>2003</c:v>
                </c:pt>
                <c:pt idx="105">
                  <c:v>1966</c:v>
                </c:pt>
                <c:pt idx="106">
                  <c:v>2037</c:v>
                </c:pt>
                <c:pt idx="107">
                  <c:v>1730</c:v>
                </c:pt>
                <c:pt idx="108">
                  <c:v>1014</c:v>
                </c:pt>
                <c:pt idx="109">
                  <c:v>792</c:v>
                </c:pt>
                <c:pt idx="110">
                  <c:v>727</c:v>
                </c:pt>
                <c:pt idx="111">
                  <c:v>545</c:v>
                </c:pt>
                <c:pt idx="112">
                  <c:v>383</c:v>
                </c:pt>
                <c:pt idx="113">
                  <c:v>235</c:v>
                </c:pt>
                <c:pt idx="114">
                  <c:v>520</c:v>
                </c:pt>
                <c:pt idx="115">
                  <c:v>251</c:v>
                </c:pt>
                <c:pt idx="116">
                  <c:v>150</c:v>
                </c:pt>
                <c:pt idx="117">
                  <c:v>276</c:v>
                </c:pt>
                <c:pt idx="118">
                  <c:v>418</c:v>
                </c:pt>
                <c:pt idx="119">
                  <c:v>490</c:v>
                </c:pt>
                <c:pt idx="120">
                  <c:v>783</c:v>
                </c:pt>
                <c:pt idx="121">
                  <c:v>1290</c:v>
                </c:pt>
                <c:pt idx="122">
                  <c:v>1371</c:v>
                </c:pt>
                <c:pt idx="123">
                  <c:v>1470</c:v>
                </c:pt>
                <c:pt idx="124">
                  <c:v>1545</c:v>
                </c:pt>
                <c:pt idx="125">
                  <c:v>1620</c:v>
                </c:pt>
                <c:pt idx="126">
                  <c:v>1862</c:v>
                </c:pt>
                <c:pt idx="127">
                  <c:v>1800</c:v>
                </c:pt>
                <c:pt idx="128">
                  <c:v>2278</c:v>
                </c:pt>
                <c:pt idx="129">
                  <c:v>1557</c:v>
                </c:pt>
                <c:pt idx="130">
                  <c:v>3346</c:v>
                </c:pt>
                <c:pt idx="131">
                  <c:v>3541</c:v>
                </c:pt>
                <c:pt idx="132">
                  <c:v>4379</c:v>
                </c:pt>
                <c:pt idx="133">
                  <c:v>3647</c:v>
                </c:pt>
                <c:pt idx="134">
                  <c:v>3492</c:v>
                </c:pt>
                <c:pt idx="135">
                  <c:v>3266</c:v>
                </c:pt>
                <c:pt idx="136">
                  <c:v>3826</c:v>
                </c:pt>
                <c:pt idx="137">
                  <c:v>3991</c:v>
                </c:pt>
                <c:pt idx="138">
                  <c:v>4467</c:v>
                </c:pt>
                <c:pt idx="139">
                  <c:v>4949</c:v>
                </c:pt>
                <c:pt idx="140">
                  <c:v>4547</c:v>
                </c:pt>
                <c:pt idx="141">
                  <c:v>3952</c:v>
                </c:pt>
                <c:pt idx="142">
                  <c:v>3338</c:v>
                </c:pt>
                <c:pt idx="143">
                  <c:v>3021</c:v>
                </c:pt>
                <c:pt idx="144">
                  <c:v>3290</c:v>
                </c:pt>
                <c:pt idx="145">
                  <c:v>3064</c:v>
                </c:pt>
                <c:pt idx="146">
                  <c:v>3052</c:v>
                </c:pt>
                <c:pt idx="147">
                  <c:v>2950</c:v>
                </c:pt>
                <c:pt idx="148">
                  <c:v>2444</c:v>
                </c:pt>
                <c:pt idx="149">
                  <c:v>2635</c:v>
                </c:pt>
                <c:pt idx="150">
                  <c:v>2493</c:v>
                </c:pt>
                <c:pt idx="151">
                  <c:v>3131</c:v>
                </c:pt>
                <c:pt idx="152">
                  <c:v>3273</c:v>
                </c:pt>
                <c:pt idx="153">
                  <c:v>2455</c:v>
                </c:pt>
                <c:pt idx="154">
                  <c:v>2455</c:v>
                </c:pt>
                <c:pt idx="155">
                  <c:v>2455</c:v>
                </c:pt>
                <c:pt idx="156">
                  <c:v>1646</c:v>
                </c:pt>
                <c:pt idx="157">
                  <c:v>1066</c:v>
                </c:pt>
                <c:pt idx="158">
                  <c:v>712</c:v>
                </c:pt>
                <c:pt idx="159">
                  <c:v>135</c:v>
                </c:pt>
                <c:pt idx="160">
                  <c:v>-20</c:v>
                </c:pt>
                <c:pt idx="161">
                  <c:v>-234</c:v>
                </c:pt>
                <c:pt idx="162">
                  <c:v>-294</c:v>
                </c:pt>
                <c:pt idx="163">
                  <c:v>-226</c:v>
                </c:pt>
                <c:pt idx="164">
                  <c:v>-328</c:v>
                </c:pt>
                <c:pt idx="165">
                  <c:v>-312</c:v>
                </c:pt>
                <c:pt idx="166">
                  <c:v>-311</c:v>
                </c:pt>
                <c:pt idx="167">
                  <c:v>-121</c:v>
                </c:pt>
                <c:pt idx="168">
                  <c:v>-97</c:v>
                </c:pt>
                <c:pt idx="169">
                  <c:v>319</c:v>
                </c:pt>
                <c:pt idx="170">
                  <c:v>541</c:v>
                </c:pt>
                <c:pt idx="171">
                  <c:v>993</c:v>
                </c:pt>
                <c:pt idx="172">
                  <c:v>964</c:v>
                </c:pt>
                <c:pt idx="173">
                  <c:v>820</c:v>
                </c:pt>
                <c:pt idx="174">
                  <c:v>292</c:v>
                </c:pt>
                <c:pt idx="175">
                  <c:v>26</c:v>
                </c:pt>
                <c:pt idx="176">
                  <c:v>162</c:v>
                </c:pt>
                <c:pt idx="177">
                  <c:v>46</c:v>
                </c:pt>
                <c:pt idx="178">
                  <c:v>736</c:v>
                </c:pt>
                <c:pt idx="179">
                  <c:v>1523</c:v>
                </c:pt>
                <c:pt idx="180">
                  <c:v>3819</c:v>
                </c:pt>
                <c:pt idx="181">
                  <c:v>4219</c:v>
                </c:pt>
                <c:pt idx="182">
                  <c:v>4440</c:v>
                </c:pt>
                <c:pt idx="183">
                  <c:v>3333</c:v>
                </c:pt>
                <c:pt idx="184">
                  <c:v>3025</c:v>
                </c:pt>
                <c:pt idx="185">
                  <c:v>2084</c:v>
                </c:pt>
                <c:pt idx="186">
                  <c:v>2206</c:v>
                </c:pt>
                <c:pt idx="187">
                  <c:v>2357</c:v>
                </c:pt>
                <c:pt idx="188">
                  <c:v>2402</c:v>
                </c:pt>
                <c:pt idx="189">
                  <c:v>2160</c:v>
                </c:pt>
                <c:pt idx="190">
                  <c:v>2176</c:v>
                </c:pt>
                <c:pt idx="191">
                  <c:v>1960</c:v>
                </c:pt>
                <c:pt idx="192">
                  <c:v>1839</c:v>
                </c:pt>
                <c:pt idx="193">
                  <c:v>1900</c:v>
                </c:pt>
                <c:pt idx="194">
                  <c:v>2915</c:v>
                </c:pt>
                <c:pt idx="195">
                  <c:v>3987</c:v>
                </c:pt>
                <c:pt idx="196">
                  <c:v>3555</c:v>
                </c:pt>
                <c:pt idx="197">
                  <c:v>2406</c:v>
                </c:pt>
                <c:pt idx="198">
                  <c:v>2261</c:v>
                </c:pt>
                <c:pt idx="199">
                  <c:v>1895</c:v>
                </c:pt>
                <c:pt idx="200">
                  <c:v>1739</c:v>
                </c:pt>
                <c:pt idx="201">
                  <c:v>1507</c:v>
                </c:pt>
                <c:pt idx="202">
                  <c:v>1435</c:v>
                </c:pt>
                <c:pt idx="203">
                  <c:v>1533</c:v>
                </c:pt>
                <c:pt idx="204">
                  <c:v>1520</c:v>
                </c:pt>
                <c:pt idx="205">
                  <c:v>1434</c:v>
                </c:pt>
                <c:pt idx="206">
                  <c:v>1802</c:v>
                </c:pt>
                <c:pt idx="207">
                  <c:v>2006</c:v>
                </c:pt>
                <c:pt idx="208">
                  <c:v>2008</c:v>
                </c:pt>
                <c:pt idx="209">
                  <c:v>2548</c:v>
                </c:pt>
                <c:pt idx="210">
                  <c:v>2893</c:v>
                </c:pt>
                <c:pt idx="211">
                  <c:v>2970</c:v>
                </c:pt>
                <c:pt idx="212">
                  <c:v>1890</c:v>
                </c:pt>
                <c:pt idx="213">
                  <c:v>1527</c:v>
                </c:pt>
                <c:pt idx="214">
                  <c:v>1242</c:v>
                </c:pt>
                <c:pt idx="215">
                  <c:v>1715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B-4C16-8ED0-DD5BD7CD6F9C}"/>
            </c:ext>
          </c:extLst>
        </c:ser>
        <c:ser>
          <c:idx val="2"/>
          <c:order val="1"/>
          <c:tx>
            <c:strRef>
              <c:f>'ChartData (averages)'!$AK$1</c:f>
              <c:strCache>
                <c:ptCount val="1"/>
                <c:pt idx="0">
                  <c:v> Baltic Handysize Index (BHI) </c:v>
                </c:pt>
              </c:strCache>
            </c:strRef>
          </c:tx>
          <c:spPr>
            <a:ln>
              <a:solidFill>
                <a:srgbClr val="8C8C8C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(averages)'!$AK$2:$AK$218</c:f>
              <c:numCache>
                <c:formatCode>_-* #,##0_-;\-* #,##0_-;_-* "-"??_-;_-@_-</c:formatCode>
                <c:ptCount val="217"/>
                <c:pt idx="0">
                  <c:v>459</c:v>
                </c:pt>
                <c:pt idx="1">
                  <c:v>441</c:v>
                </c:pt>
                <c:pt idx="2">
                  <c:v>419</c:v>
                </c:pt>
                <c:pt idx="3">
                  <c:v>382</c:v>
                </c:pt>
                <c:pt idx="4">
                  <c:v>377</c:v>
                </c:pt>
                <c:pt idx="5">
                  <c:v>377</c:v>
                </c:pt>
                <c:pt idx="6">
                  <c:v>391</c:v>
                </c:pt>
                <c:pt idx="7">
                  <c:v>428</c:v>
                </c:pt>
                <c:pt idx="8">
                  <c:v>462</c:v>
                </c:pt>
                <c:pt idx="9">
                  <c:v>495</c:v>
                </c:pt>
                <c:pt idx="10">
                  <c:v>508</c:v>
                </c:pt>
                <c:pt idx="11">
                  <c:v>526</c:v>
                </c:pt>
                <c:pt idx="12">
                  <c:v>540</c:v>
                </c:pt>
                <c:pt idx="13">
                  <c:v>547</c:v>
                </c:pt>
                <c:pt idx="14">
                  <c:v>563</c:v>
                </c:pt>
                <c:pt idx="15">
                  <c:v>575</c:v>
                </c:pt>
                <c:pt idx="16">
                  <c:v>559</c:v>
                </c:pt>
                <c:pt idx="17">
                  <c:v>523</c:v>
                </c:pt>
                <c:pt idx="18">
                  <c:v>509</c:v>
                </c:pt>
                <c:pt idx="19">
                  <c:v>502</c:v>
                </c:pt>
                <c:pt idx="20">
                  <c:v>469</c:v>
                </c:pt>
                <c:pt idx="21">
                  <c:v>446</c:v>
                </c:pt>
                <c:pt idx="22">
                  <c:v>425</c:v>
                </c:pt>
                <c:pt idx="23">
                  <c:v>435</c:v>
                </c:pt>
                <c:pt idx="24">
                  <c:v>451</c:v>
                </c:pt>
                <c:pt idx="25">
                  <c:v>467</c:v>
                </c:pt>
                <c:pt idx="26">
                  <c:v>471</c:v>
                </c:pt>
                <c:pt idx="27">
                  <c:v>486</c:v>
                </c:pt>
                <c:pt idx="28">
                  <c:v>499</c:v>
                </c:pt>
                <c:pt idx="29">
                  <c:v>498</c:v>
                </c:pt>
                <c:pt idx="30">
                  <c:v>478</c:v>
                </c:pt>
                <c:pt idx="31">
                  <c:v>466</c:v>
                </c:pt>
                <c:pt idx="32">
                  <c:v>465</c:v>
                </c:pt>
                <c:pt idx="33">
                  <c:v>474</c:v>
                </c:pt>
                <c:pt idx="34">
                  <c:v>486</c:v>
                </c:pt>
                <c:pt idx="35">
                  <c:v>504</c:v>
                </c:pt>
                <c:pt idx="36">
                  <c:v>536</c:v>
                </c:pt>
                <c:pt idx="37">
                  <c:v>596</c:v>
                </c:pt>
                <c:pt idx="38">
                  <c:v>616</c:v>
                </c:pt>
                <c:pt idx="39">
                  <c:v>610</c:v>
                </c:pt>
                <c:pt idx="40">
                  <c:v>649</c:v>
                </c:pt>
                <c:pt idx="41">
                  <c:v>679</c:v>
                </c:pt>
                <c:pt idx="42">
                  <c:v>687</c:v>
                </c:pt>
                <c:pt idx="43">
                  <c:v>664</c:v>
                </c:pt>
                <c:pt idx="44">
                  <c:v>644</c:v>
                </c:pt>
                <c:pt idx="45">
                  <c:v>630</c:v>
                </c:pt>
                <c:pt idx="46">
                  <c:v>620</c:v>
                </c:pt>
                <c:pt idx="47">
                  <c:v>626</c:v>
                </c:pt>
                <c:pt idx="48">
                  <c:v>631</c:v>
                </c:pt>
                <c:pt idx="49">
                  <c:v>636</c:v>
                </c:pt>
                <c:pt idx="50">
                  <c:v>625</c:v>
                </c:pt>
                <c:pt idx="51">
                  <c:v>612</c:v>
                </c:pt>
                <c:pt idx="52">
                  <c:v>600</c:v>
                </c:pt>
                <c:pt idx="53">
                  <c:v>587</c:v>
                </c:pt>
                <c:pt idx="54">
                  <c:v>584</c:v>
                </c:pt>
                <c:pt idx="55">
                  <c:v>577</c:v>
                </c:pt>
                <c:pt idx="56">
                  <c:v>547</c:v>
                </c:pt>
                <c:pt idx="57">
                  <c:v>526</c:v>
                </c:pt>
                <c:pt idx="58">
                  <c:v>515</c:v>
                </c:pt>
                <c:pt idx="59">
                  <c:v>534</c:v>
                </c:pt>
                <c:pt idx="60">
                  <c:v>586</c:v>
                </c:pt>
                <c:pt idx="61">
                  <c:v>611</c:v>
                </c:pt>
                <c:pt idx="62">
                  <c:v>627</c:v>
                </c:pt>
                <c:pt idx="63">
                  <c:v>641</c:v>
                </c:pt>
                <c:pt idx="64">
                  <c:v>650</c:v>
                </c:pt>
                <c:pt idx="65">
                  <c:v>643</c:v>
                </c:pt>
                <c:pt idx="66">
                  <c:v>628</c:v>
                </c:pt>
                <c:pt idx="67">
                  <c:v>621</c:v>
                </c:pt>
                <c:pt idx="68">
                  <c:v>605</c:v>
                </c:pt>
                <c:pt idx="69">
                  <c:v>589</c:v>
                </c:pt>
                <c:pt idx="70">
                  <c:v>584</c:v>
                </c:pt>
                <c:pt idx="71">
                  <c:v>590</c:v>
                </c:pt>
                <c:pt idx="72">
                  <c:v>587</c:v>
                </c:pt>
                <c:pt idx="73">
                  <c:v>583</c:v>
                </c:pt>
                <c:pt idx="74">
                  <c:v>584</c:v>
                </c:pt>
                <c:pt idx="75">
                  <c:v>593</c:v>
                </c:pt>
                <c:pt idx="76">
                  <c:v>593</c:v>
                </c:pt>
                <c:pt idx="77">
                  <c:v>581</c:v>
                </c:pt>
                <c:pt idx="78">
                  <c:v>563</c:v>
                </c:pt>
                <c:pt idx="79">
                  <c:v>559</c:v>
                </c:pt>
                <c:pt idx="80">
                  <c:v>560</c:v>
                </c:pt>
                <c:pt idx="81">
                  <c:v>553</c:v>
                </c:pt>
                <c:pt idx="82">
                  <c:v>543</c:v>
                </c:pt>
                <c:pt idx="83">
                  <c:v>542</c:v>
                </c:pt>
                <c:pt idx="84">
                  <c:v>545</c:v>
                </c:pt>
                <c:pt idx="85">
                  <c:v>551</c:v>
                </c:pt>
                <c:pt idx="86">
                  <c:v>562</c:v>
                </c:pt>
                <c:pt idx="87">
                  <c:v>568</c:v>
                </c:pt>
                <c:pt idx="88">
                  <c:v>588</c:v>
                </c:pt>
                <c:pt idx="89">
                  <c:v>617</c:v>
                </c:pt>
                <c:pt idx="90">
                  <c:v>629</c:v>
                </c:pt>
                <c:pt idx="91">
                  <c:v>637</c:v>
                </c:pt>
                <c:pt idx="92">
                  <c:v>657</c:v>
                </c:pt>
                <c:pt idx="93">
                  <c:v>670</c:v>
                </c:pt>
                <c:pt idx="94">
                  <c:v>675</c:v>
                </c:pt>
                <c:pt idx="95">
                  <c:v>666</c:v>
                </c:pt>
                <c:pt idx="96">
                  <c:v>656</c:v>
                </c:pt>
                <c:pt idx="97">
                  <c:v>646</c:v>
                </c:pt>
                <c:pt idx="98">
                  <c:v>635</c:v>
                </c:pt>
                <c:pt idx="99">
                  <c:v>626</c:v>
                </c:pt>
                <c:pt idx="100">
                  <c:v>625</c:v>
                </c:pt>
                <c:pt idx="101">
                  <c:v>617</c:v>
                </c:pt>
                <c:pt idx="102">
                  <c:v>571</c:v>
                </c:pt>
                <c:pt idx="103">
                  <c:v>571</c:v>
                </c:pt>
                <c:pt idx="104">
                  <c:v>571</c:v>
                </c:pt>
                <c:pt idx="105">
                  <c:v>524</c:v>
                </c:pt>
                <c:pt idx="106">
                  <c:v>451</c:v>
                </c:pt>
                <c:pt idx="107">
                  <c:v>395</c:v>
                </c:pt>
                <c:pt idx="108">
                  <c:v>311</c:v>
                </c:pt>
                <c:pt idx="109">
                  <c:v>290</c:v>
                </c:pt>
                <c:pt idx="110">
                  <c:v>315</c:v>
                </c:pt>
                <c:pt idx="111">
                  <c:v>359</c:v>
                </c:pt>
                <c:pt idx="112">
                  <c:v>393</c:v>
                </c:pt>
                <c:pt idx="113">
                  <c:v>421</c:v>
                </c:pt>
                <c:pt idx="114">
                  <c:v>437</c:v>
                </c:pt>
                <c:pt idx="115">
                  <c:v>455</c:v>
                </c:pt>
                <c:pt idx="116">
                  <c:v>464</c:v>
                </c:pt>
                <c:pt idx="117">
                  <c:v>432</c:v>
                </c:pt>
                <c:pt idx="118">
                  <c:v>403</c:v>
                </c:pt>
                <c:pt idx="119">
                  <c:v>390</c:v>
                </c:pt>
                <c:pt idx="120">
                  <c:v>389</c:v>
                </c:pt>
                <c:pt idx="121">
                  <c:v>382</c:v>
                </c:pt>
                <c:pt idx="122">
                  <c:v>382</c:v>
                </c:pt>
                <c:pt idx="123">
                  <c:v>386</c:v>
                </c:pt>
                <c:pt idx="124">
                  <c:v>393</c:v>
                </c:pt>
                <c:pt idx="125">
                  <c:v>398</c:v>
                </c:pt>
                <c:pt idx="126">
                  <c:v>412</c:v>
                </c:pt>
                <c:pt idx="127">
                  <c:v>420</c:v>
                </c:pt>
                <c:pt idx="128">
                  <c:v>440</c:v>
                </c:pt>
                <c:pt idx="129">
                  <c:v>441</c:v>
                </c:pt>
                <c:pt idx="130">
                  <c:v>448</c:v>
                </c:pt>
                <c:pt idx="131">
                  <c:v>472</c:v>
                </c:pt>
                <c:pt idx="132">
                  <c:v>492</c:v>
                </c:pt>
                <c:pt idx="133">
                  <c:v>515</c:v>
                </c:pt>
                <c:pt idx="134">
                  <c:v>517</c:v>
                </c:pt>
                <c:pt idx="135">
                  <c:v>524</c:v>
                </c:pt>
                <c:pt idx="136">
                  <c:v>560</c:v>
                </c:pt>
                <c:pt idx="137">
                  <c:v>619</c:v>
                </c:pt>
                <c:pt idx="138">
                  <c:v>665</c:v>
                </c:pt>
                <c:pt idx="139">
                  <c:v>689</c:v>
                </c:pt>
                <c:pt idx="140">
                  <c:v>691</c:v>
                </c:pt>
                <c:pt idx="141">
                  <c:v>692</c:v>
                </c:pt>
                <c:pt idx="142">
                  <c:v>690</c:v>
                </c:pt>
                <c:pt idx="143">
                  <c:v>670</c:v>
                </c:pt>
                <c:pt idx="144">
                  <c:v>658</c:v>
                </c:pt>
                <c:pt idx="145">
                  <c:v>651</c:v>
                </c:pt>
                <c:pt idx="146">
                  <c:v>626</c:v>
                </c:pt>
                <c:pt idx="147">
                  <c:v>580</c:v>
                </c:pt>
                <c:pt idx="148">
                  <c:v>539</c:v>
                </c:pt>
                <c:pt idx="149">
                  <c:v>509</c:v>
                </c:pt>
                <c:pt idx="150">
                  <c:v>494</c:v>
                </c:pt>
                <c:pt idx="151">
                  <c:v>505</c:v>
                </c:pt>
                <c:pt idx="152">
                  <c:v>507</c:v>
                </c:pt>
                <c:pt idx="153">
                  <c:v>509</c:v>
                </c:pt>
                <c:pt idx="154">
                  <c:v>509</c:v>
                </c:pt>
                <c:pt idx="155">
                  <c:v>509</c:v>
                </c:pt>
                <c:pt idx="156">
                  <c:v>465</c:v>
                </c:pt>
                <c:pt idx="157">
                  <c:v>408</c:v>
                </c:pt>
                <c:pt idx="158">
                  <c:v>379</c:v>
                </c:pt>
                <c:pt idx="159">
                  <c:v>355</c:v>
                </c:pt>
                <c:pt idx="160">
                  <c:v>332</c:v>
                </c:pt>
                <c:pt idx="161">
                  <c:v>304</c:v>
                </c:pt>
                <c:pt idx="162">
                  <c:v>291</c:v>
                </c:pt>
                <c:pt idx="163">
                  <c:v>304</c:v>
                </c:pt>
                <c:pt idx="164">
                  <c:v>324</c:v>
                </c:pt>
                <c:pt idx="165">
                  <c:v>350</c:v>
                </c:pt>
                <c:pt idx="166">
                  <c:v>395</c:v>
                </c:pt>
                <c:pt idx="167">
                  <c:v>423</c:v>
                </c:pt>
                <c:pt idx="168">
                  <c:v>401</c:v>
                </c:pt>
                <c:pt idx="169">
                  <c:v>340</c:v>
                </c:pt>
                <c:pt idx="170">
                  <c:v>306</c:v>
                </c:pt>
                <c:pt idx="171">
                  <c:v>275</c:v>
                </c:pt>
                <c:pt idx="172">
                  <c:v>247</c:v>
                </c:pt>
                <c:pt idx="173">
                  <c:v>239</c:v>
                </c:pt>
                <c:pt idx="174">
                  <c:v>230</c:v>
                </c:pt>
                <c:pt idx="175">
                  <c:v>230</c:v>
                </c:pt>
                <c:pt idx="176">
                  <c:v>249</c:v>
                </c:pt>
                <c:pt idx="177">
                  <c:v>271</c:v>
                </c:pt>
                <c:pt idx="178">
                  <c:v>292</c:v>
                </c:pt>
                <c:pt idx="179">
                  <c:v>321</c:v>
                </c:pt>
                <c:pt idx="180">
                  <c:v>363</c:v>
                </c:pt>
                <c:pt idx="181">
                  <c:v>389</c:v>
                </c:pt>
                <c:pt idx="182">
                  <c:v>412</c:v>
                </c:pt>
                <c:pt idx="183">
                  <c:v>435</c:v>
                </c:pt>
                <c:pt idx="184">
                  <c:v>457</c:v>
                </c:pt>
                <c:pt idx="185">
                  <c:v>471</c:v>
                </c:pt>
                <c:pt idx="186">
                  <c:v>474</c:v>
                </c:pt>
                <c:pt idx="187">
                  <c:v>473</c:v>
                </c:pt>
                <c:pt idx="188">
                  <c:v>491</c:v>
                </c:pt>
                <c:pt idx="189">
                  <c:v>546</c:v>
                </c:pt>
                <c:pt idx="190">
                  <c:v>571</c:v>
                </c:pt>
                <c:pt idx="191">
                  <c:v>569</c:v>
                </c:pt>
                <c:pt idx="192">
                  <c:v>560</c:v>
                </c:pt>
                <c:pt idx="193">
                  <c:v>558</c:v>
                </c:pt>
                <c:pt idx="194">
                  <c:v>585</c:v>
                </c:pt>
                <c:pt idx="195">
                  <c:v>593</c:v>
                </c:pt>
                <c:pt idx="196">
                  <c:v>595</c:v>
                </c:pt>
                <c:pt idx="197">
                  <c:v>599</c:v>
                </c:pt>
                <c:pt idx="198">
                  <c:v>597</c:v>
                </c:pt>
                <c:pt idx="199">
                  <c:v>590</c:v>
                </c:pt>
                <c:pt idx="200">
                  <c:v>583</c:v>
                </c:pt>
                <c:pt idx="201">
                  <c:v>586</c:v>
                </c:pt>
                <c:pt idx="202">
                  <c:v>602</c:v>
                </c:pt>
                <c:pt idx="203">
                  <c:v>649</c:v>
                </c:pt>
                <c:pt idx="204">
                  <c:v>664</c:v>
                </c:pt>
                <c:pt idx="205">
                  <c:v>668</c:v>
                </c:pt>
                <c:pt idx="206">
                  <c:v>678</c:v>
                </c:pt>
                <c:pt idx="207">
                  <c:v>677</c:v>
                </c:pt>
                <c:pt idx="208">
                  <c:v>669</c:v>
                </c:pt>
                <c:pt idx="209">
                  <c:v>656</c:v>
                </c:pt>
                <c:pt idx="210">
                  <c:v>653</c:v>
                </c:pt>
                <c:pt idx="211">
                  <c:v>670</c:v>
                </c:pt>
                <c:pt idx="212">
                  <c:v>701</c:v>
                </c:pt>
                <c:pt idx="213">
                  <c:v>719</c:v>
                </c:pt>
                <c:pt idx="214">
                  <c:v>751</c:v>
                </c:pt>
                <c:pt idx="215">
                  <c:v>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B-4C16-8ED0-DD5BD7CD6F9C}"/>
            </c:ext>
          </c:extLst>
        </c:ser>
        <c:ser>
          <c:idx val="0"/>
          <c:order val="2"/>
          <c:tx>
            <c:strRef>
              <c:f>'ChartData (averages)'!$AL$1</c:f>
              <c:strCache>
                <c:ptCount val="1"/>
                <c:pt idx="0">
                  <c:v> Baltic Supramax Index (BSI) 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(averages)'!$AL$2:$AL$218</c:f>
              <c:numCache>
                <c:formatCode>_-* #,##0_-;\-* #,##0_-;_-* "-"??_-;_-@_-</c:formatCode>
                <c:ptCount val="217"/>
                <c:pt idx="0">
                  <c:v>739</c:v>
                </c:pt>
                <c:pt idx="1">
                  <c:v>718</c:v>
                </c:pt>
                <c:pt idx="2">
                  <c:v>692</c:v>
                </c:pt>
                <c:pt idx="3">
                  <c:v>667</c:v>
                </c:pt>
                <c:pt idx="4">
                  <c:v>672</c:v>
                </c:pt>
                <c:pt idx="5">
                  <c:v>672</c:v>
                </c:pt>
                <c:pt idx="6">
                  <c:v>729</c:v>
                </c:pt>
                <c:pt idx="7">
                  <c:v>809</c:v>
                </c:pt>
                <c:pt idx="8">
                  <c:v>846</c:v>
                </c:pt>
                <c:pt idx="9">
                  <c:v>874</c:v>
                </c:pt>
                <c:pt idx="10">
                  <c:v>879</c:v>
                </c:pt>
                <c:pt idx="11">
                  <c:v>896</c:v>
                </c:pt>
                <c:pt idx="12">
                  <c:v>881</c:v>
                </c:pt>
                <c:pt idx="13">
                  <c:v>886</c:v>
                </c:pt>
                <c:pt idx="14">
                  <c:v>898</c:v>
                </c:pt>
                <c:pt idx="15">
                  <c:v>895</c:v>
                </c:pt>
                <c:pt idx="16">
                  <c:v>861</c:v>
                </c:pt>
                <c:pt idx="17">
                  <c:v>811</c:v>
                </c:pt>
                <c:pt idx="18">
                  <c:v>784</c:v>
                </c:pt>
                <c:pt idx="19">
                  <c:v>759</c:v>
                </c:pt>
                <c:pt idx="20">
                  <c:v>721</c:v>
                </c:pt>
                <c:pt idx="21">
                  <c:v>674</c:v>
                </c:pt>
                <c:pt idx="22">
                  <c:v>654</c:v>
                </c:pt>
                <c:pt idx="23">
                  <c:v>701</c:v>
                </c:pt>
                <c:pt idx="24">
                  <c:v>744</c:v>
                </c:pt>
                <c:pt idx="25">
                  <c:v>754</c:v>
                </c:pt>
                <c:pt idx="26">
                  <c:v>732</c:v>
                </c:pt>
                <c:pt idx="27">
                  <c:v>769</c:v>
                </c:pt>
                <c:pt idx="28">
                  <c:v>812</c:v>
                </c:pt>
                <c:pt idx="29">
                  <c:v>789</c:v>
                </c:pt>
                <c:pt idx="30">
                  <c:v>764</c:v>
                </c:pt>
                <c:pt idx="31">
                  <c:v>759</c:v>
                </c:pt>
                <c:pt idx="32">
                  <c:v>806</c:v>
                </c:pt>
                <c:pt idx="33">
                  <c:v>845</c:v>
                </c:pt>
                <c:pt idx="34">
                  <c:v>856</c:v>
                </c:pt>
                <c:pt idx="35">
                  <c:v>888</c:v>
                </c:pt>
                <c:pt idx="36">
                  <c:v>977</c:v>
                </c:pt>
                <c:pt idx="37">
                  <c:v>1061</c:v>
                </c:pt>
                <c:pt idx="38">
                  <c:v>1021</c:v>
                </c:pt>
                <c:pt idx="39">
                  <c:v>971</c:v>
                </c:pt>
                <c:pt idx="40">
                  <c:v>1069</c:v>
                </c:pt>
                <c:pt idx="41">
                  <c:v>1126</c:v>
                </c:pt>
                <c:pt idx="42">
                  <c:v>1100</c:v>
                </c:pt>
                <c:pt idx="43">
                  <c:v>1014</c:v>
                </c:pt>
                <c:pt idx="44">
                  <c:v>912</c:v>
                </c:pt>
                <c:pt idx="45">
                  <c:v>845</c:v>
                </c:pt>
                <c:pt idx="46">
                  <c:v>914</c:v>
                </c:pt>
                <c:pt idx="47">
                  <c:v>944</c:v>
                </c:pt>
                <c:pt idx="48">
                  <c:v>943</c:v>
                </c:pt>
                <c:pt idx="49">
                  <c:v>942</c:v>
                </c:pt>
                <c:pt idx="50">
                  <c:v>914</c:v>
                </c:pt>
                <c:pt idx="51">
                  <c:v>901</c:v>
                </c:pt>
                <c:pt idx="52">
                  <c:v>884</c:v>
                </c:pt>
                <c:pt idx="53">
                  <c:v>907</c:v>
                </c:pt>
                <c:pt idx="54">
                  <c:v>911</c:v>
                </c:pt>
                <c:pt idx="55">
                  <c:v>900</c:v>
                </c:pt>
                <c:pt idx="56">
                  <c:v>872</c:v>
                </c:pt>
                <c:pt idx="57">
                  <c:v>825</c:v>
                </c:pt>
                <c:pt idx="58">
                  <c:v>837</c:v>
                </c:pt>
                <c:pt idx="59">
                  <c:v>892</c:v>
                </c:pt>
                <c:pt idx="60">
                  <c:v>1004</c:v>
                </c:pt>
                <c:pt idx="61">
                  <c:v>1032</c:v>
                </c:pt>
                <c:pt idx="62">
                  <c:v>1091</c:v>
                </c:pt>
                <c:pt idx="63">
                  <c:v>1121</c:v>
                </c:pt>
                <c:pt idx="64">
                  <c:v>1067</c:v>
                </c:pt>
                <c:pt idx="65">
                  <c:v>1032</c:v>
                </c:pt>
                <c:pt idx="66">
                  <c:v>1013</c:v>
                </c:pt>
                <c:pt idx="67">
                  <c:v>1025</c:v>
                </c:pt>
                <c:pt idx="68">
                  <c:v>1042</c:v>
                </c:pt>
                <c:pt idx="69">
                  <c:v>1050</c:v>
                </c:pt>
                <c:pt idx="70">
                  <c:v>1053</c:v>
                </c:pt>
                <c:pt idx="71">
                  <c:v>1069</c:v>
                </c:pt>
                <c:pt idx="72">
                  <c:v>1071</c:v>
                </c:pt>
                <c:pt idx="73">
                  <c:v>1061</c:v>
                </c:pt>
                <c:pt idx="74">
                  <c:v>1075</c:v>
                </c:pt>
                <c:pt idx="75">
                  <c:v>1091</c:v>
                </c:pt>
                <c:pt idx="76">
                  <c:v>1092</c:v>
                </c:pt>
                <c:pt idx="77">
                  <c:v>1042</c:v>
                </c:pt>
                <c:pt idx="78">
                  <c:v>999</c:v>
                </c:pt>
                <c:pt idx="79">
                  <c:v>995</c:v>
                </c:pt>
                <c:pt idx="80">
                  <c:v>1023</c:v>
                </c:pt>
                <c:pt idx="81">
                  <c:v>1035</c:v>
                </c:pt>
                <c:pt idx="82">
                  <c:v>1030</c:v>
                </c:pt>
                <c:pt idx="83">
                  <c:v>1039</c:v>
                </c:pt>
                <c:pt idx="84">
                  <c:v>1056</c:v>
                </c:pt>
                <c:pt idx="85">
                  <c:v>1095</c:v>
                </c:pt>
                <c:pt idx="86">
                  <c:v>1132</c:v>
                </c:pt>
                <c:pt idx="87">
                  <c:v>1134</c:v>
                </c:pt>
                <c:pt idx="88">
                  <c:v>1134</c:v>
                </c:pt>
                <c:pt idx="89">
                  <c:v>1175</c:v>
                </c:pt>
                <c:pt idx="90">
                  <c:v>1194</c:v>
                </c:pt>
                <c:pt idx="91">
                  <c:v>1197</c:v>
                </c:pt>
                <c:pt idx="92">
                  <c:v>1204</c:v>
                </c:pt>
                <c:pt idx="93">
                  <c:v>1170</c:v>
                </c:pt>
                <c:pt idx="94">
                  <c:v>1117</c:v>
                </c:pt>
                <c:pt idx="95">
                  <c:v>1051</c:v>
                </c:pt>
                <c:pt idx="96">
                  <c:v>1003</c:v>
                </c:pt>
                <c:pt idx="97">
                  <c:v>969</c:v>
                </c:pt>
                <c:pt idx="98">
                  <c:v>952</c:v>
                </c:pt>
                <c:pt idx="99">
                  <c:v>944</c:v>
                </c:pt>
                <c:pt idx="100">
                  <c:v>953</c:v>
                </c:pt>
                <c:pt idx="101">
                  <c:v>974</c:v>
                </c:pt>
                <c:pt idx="102">
                  <c:v>977</c:v>
                </c:pt>
                <c:pt idx="103">
                  <c:v>977</c:v>
                </c:pt>
                <c:pt idx="104">
                  <c:v>946</c:v>
                </c:pt>
                <c:pt idx="105">
                  <c:v>842</c:v>
                </c:pt>
                <c:pt idx="106">
                  <c:v>701</c:v>
                </c:pt>
                <c:pt idx="107">
                  <c:v>576</c:v>
                </c:pt>
                <c:pt idx="108">
                  <c:v>450</c:v>
                </c:pt>
                <c:pt idx="109">
                  <c:v>415</c:v>
                </c:pt>
                <c:pt idx="110">
                  <c:v>560</c:v>
                </c:pt>
                <c:pt idx="111">
                  <c:v>707</c:v>
                </c:pt>
                <c:pt idx="112">
                  <c:v>759</c:v>
                </c:pt>
                <c:pt idx="113">
                  <c:v>790</c:v>
                </c:pt>
                <c:pt idx="114">
                  <c:v>786</c:v>
                </c:pt>
                <c:pt idx="115">
                  <c:v>826</c:v>
                </c:pt>
                <c:pt idx="116">
                  <c:v>813</c:v>
                </c:pt>
                <c:pt idx="117">
                  <c:v>742</c:v>
                </c:pt>
                <c:pt idx="118">
                  <c:v>711</c:v>
                </c:pt>
                <c:pt idx="119">
                  <c:v>732</c:v>
                </c:pt>
                <c:pt idx="120">
                  <c:v>780</c:v>
                </c:pt>
                <c:pt idx="121">
                  <c:v>752</c:v>
                </c:pt>
                <c:pt idx="122">
                  <c:v>779</c:v>
                </c:pt>
                <c:pt idx="123">
                  <c:v>778</c:v>
                </c:pt>
                <c:pt idx="124">
                  <c:v>778</c:v>
                </c:pt>
                <c:pt idx="125">
                  <c:v>752</c:v>
                </c:pt>
                <c:pt idx="126">
                  <c:v>719</c:v>
                </c:pt>
                <c:pt idx="127">
                  <c:v>716</c:v>
                </c:pt>
                <c:pt idx="128">
                  <c:v>751</c:v>
                </c:pt>
                <c:pt idx="129">
                  <c:v>792</c:v>
                </c:pt>
                <c:pt idx="130">
                  <c:v>820</c:v>
                </c:pt>
                <c:pt idx="131">
                  <c:v>879</c:v>
                </c:pt>
                <c:pt idx="132">
                  <c:v>982</c:v>
                </c:pt>
                <c:pt idx="133">
                  <c:v>1005</c:v>
                </c:pt>
                <c:pt idx="134">
                  <c:v>968</c:v>
                </c:pt>
                <c:pt idx="135">
                  <c:v>975</c:v>
                </c:pt>
                <c:pt idx="136">
                  <c:v>1118</c:v>
                </c:pt>
                <c:pt idx="137">
                  <c:v>1249</c:v>
                </c:pt>
                <c:pt idx="138">
                  <c:v>1336</c:v>
                </c:pt>
                <c:pt idx="139">
                  <c:v>1338</c:v>
                </c:pt>
                <c:pt idx="140">
                  <c:v>1299</c:v>
                </c:pt>
                <c:pt idx="141">
                  <c:v>1300</c:v>
                </c:pt>
                <c:pt idx="142">
                  <c:v>1260</c:v>
                </c:pt>
                <c:pt idx="143">
                  <c:v>1199</c:v>
                </c:pt>
                <c:pt idx="144">
                  <c:v>1218</c:v>
                </c:pt>
                <c:pt idx="145">
                  <c:v>1222</c:v>
                </c:pt>
                <c:pt idx="146">
                  <c:v>1179</c:v>
                </c:pt>
                <c:pt idx="147">
                  <c:v>1045</c:v>
                </c:pt>
                <c:pt idx="148">
                  <c:v>824</c:v>
                </c:pt>
                <c:pt idx="149">
                  <c:v>735</c:v>
                </c:pt>
                <c:pt idx="150">
                  <c:v>747</c:v>
                </c:pt>
                <c:pt idx="151">
                  <c:v>816</c:v>
                </c:pt>
                <c:pt idx="152">
                  <c:v>835</c:v>
                </c:pt>
                <c:pt idx="153">
                  <c:v>823</c:v>
                </c:pt>
                <c:pt idx="154">
                  <c:v>823</c:v>
                </c:pt>
                <c:pt idx="155">
                  <c:v>823</c:v>
                </c:pt>
                <c:pt idx="156">
                  <c:v>685</c:v>
                </c:pt>
                <c:pt idx="157">
                  <c:v>570</c:v>
                </c:pt>
                <c:pt idx="158">
                  <c:v>560</c:v>
                </c:pt>
                <c:pt idx="159">
                  <c:v>542</c:v>
                </c:pt>
                <c:pt idx="160">
                  <c:v>524</c:v>
                </c:pt>
                <c:pt idx="161">
                  <c:v>491</c:v>
                </c:pt>
                <c:pt idx="162">
                  <c:v>470</c:v>
                </c:pt>
                <c:pt idx="163">
                  <c:v>524</c:v>
                </c:pt>
                <c:pt idx="164">
                  <c:v>606</c:v>
                </c:pt>
                <c:pt idx="165">
                  <c:v>688</c:v>
                </c:pt>
                <c:pt idx="166">
                  <c:v>750</c:v>
                </c:pt>
                <c:pt idx="167">
                  <c:v>741</c:v>
                </c:pt>
                <c:pt idx="168">
                  <c:v>641</c:v>
                </c:pt>
                <c:pt idx="169">
                  <c:v>495</c:v>
                </c:pt>
                <c:pt idx="170">
                  <c:v>441</c:v>
                </c:pt>
                <c:pt idx="171">
                  <c:v>404</c:v>
                </c:pt>
                <c:pt idx="172">
                  <c:v>388</c:v>
                </c:pt>
                <c:pt idx="173">
                  <c:v>413</c:v>
                </c:pt>
                <c:pt idx="174">
                  <c:v>431</c:v>
                </c:pt>
                <c:pt idx="175">
                  <c:v>450</c:v>
                </c:pt>
                <c:pt idx="176">
                  <c:v>486</c:v>
                </c:pt>
                <c:pt idx="177">
                  <c:v>500</c:v>
                </c:pt>
                <c:pt idx="178">
                  <c:v>507</c:v>
                </c:pt>
                <c:pt idx="179">
                  <c:v>597</c:v>
                </c:pt>
                <c:pt idx="180">
                  <c:v>657</c:v>
                </c:pt>
                <c:pt idx="181">
                  <c:v>678</c:v>
                </c:pt>
                <c:pt idx="182">
                  <c:v>701</c:v>
                </c:pt>
                <c:pt idx="183">
                  <c:v>835</c:v>
                </c:pt>
                <c:pt idx="184">
                  <c:v>910</c:v>
                </c:pt>
                <c:pt idx="185">
                  <c:v>915</c:v>
                </c:pt>
                <c:pt idx="186">
                  <c:v>870</c:v>
                </c:pt>
                <c:pt idx="187">
                  <c:v>867</c:v>
                </c:pt>
                <c:pt idx="188">
                  <c:v>927</c:v>
                </c:pt>
                <c:pt idx="189">
                  <c:v>962</c:v>
                </c:pt>
                <c:pt idx="190">
                  <c:v>958</c:v>
                </c:pt>
                <c:pt idx="191">
                  <c:v>953</c:v>
                </c:pt>
                <c:pt idx="192">
                  <c:v>917</c:v>
                </c:pt>
                <c:pt idx="193">
                  <c:v>941</c:v>
                </c:pt>
                <c:pt idx="194">
                  <c:v>992</c:v>
                </c:pt>
                <c:pt idx="195">
                  <c:v>991</c:v>
                </c:pt>
                <c:pt idx="196">
                  <c:v>982</c:v>
                </c:pt>
                <c:pt idx="197">
                  <c:v>976</c:v>
                </c:pt>
                <c:pt idx="198">
                  <c:v>972</c:v>
                </c:pt>
                <c:pt idx="199">
                  <c:v>943</c:v>
                </c:pt>
                <c:pt idx="200">
                  <c:v>901</c:v>
                </c:pt>
                <c:pt idx="201">
                  <c:v>884</c:v>
                </c:pt>
                <c:pt idx="202">
                  <c:v>930</c:v>
                </c:pt>
                <c:pt idx="203">
                  <c:v>1018</c:v>
                </c:pt>
                <c:pt idx="204">
                  <c:v>1011</c:v>
                </c:pt>
                <c:pt idx="205">
                  <c:v>1031</c:v>
                </c:pt>
                <c:pt idx="206">
                  <c:v>1057</c:v>
                </c:pt>
                <c:pt idx="207">
                  <c:v>1039</c:v>
                </c:pt>
                <c:pt idx="208">
                  <c:v>1028</c:v>
                </c:pt>
                <c:pt idx="209">
                  <c:v>1029</c:v>
                </c:pt>
                <c:pt idx="210">
                  <c:v>1086</c:v>
                </c:pt>
                <c:pt idx="211">
                  <c:v>1142</c:v>
                </c:pt>
                <c:pt idx="212">
                  <c:v>1165</c:v>
                </c:pt>
                <c:pt idx="213">
                  <c:v>1144</c:v>
                </c:pt>
                <c:pt idx="214">
                  <c:v>1217</c:v>
                </c:pt>
                <c:pt idx="215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B-4C16-8ED0-DD5BD7CD6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313680"/>
        <c:axId val="286314072"/>
      </c:lineChart>
      <c:dateAx>
        <c:axId val="286313680"/>
        <c:scaling>
          <c:orientation val="minMax"/>
          <c:min val="43101"/>
        </c:scaling>
        <c:delete val="0"/>
        <c:axPos val="b"/>
        <c:numFmt formatCode="[$-409]mmm\-yy;@" sourceLinked="0"/>
        <c:majorTickMark val="out"/>
        <c:minorTickMark val="out"/>
        <c:tickLblPos val="low"/>
        <c:spPr>
          <a:noFill/>
          <a:ln>
            <a:solidFill>
              <a:srgbClr val="8C8C8C"/>
            </a:solidFill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286314072"/>
        <c:crosses val="autoZero"/>
        <c:auto val="1"/>
        <c:lblOffset val="100"/>
        <c:baseTimeUnit val="days"/>
      </c:dateAx>
      <c:valAx>
        <c:axId val="286314072"/>
        <c:scaling>
          <c:orientation val="minMax"/>
          <c:max val="500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points</a:t>
                </a:r>
              </a:p>
            </c:rich>
          </c:tx>
          <c:layout>
            <c:manualLayout>
              <c:xMode val="edge"/>
              <c:yMode val="edge"/>
              <c:x val="4.4807226944674015E-3"/>
              <c:y val="0.33495827117305699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313680"/>
        <c:crosses val="autoZero"/>
        <c:crossBetween val="between"/>
        <c:majorUnit val="1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4237317785500495"/>
          <c:y val="4.2976888360482468E-2"/>
          <c:w val="0.85015997585270153"/>
          <c:h val="0.2594951137589859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204959456578709"/>
          <c:y val="0.30703394934542111"/>
          <c:w val="0.6169079957924819"/>
          <c:h val="0.44623045433344344"/>
        </c:manualLayout>
      </c:layout>
      <c:lineChart>
        <c:grouping val="standard"/>
        <c:varyColors val="0"/>
        <c:ser>
          <c:idx val="0"/>
          <c:order val="0"/>
          <c:tx>
            <c:strRef>
              <c:f>'ChartData (averages)'!$AG$1</c:f>
              <c:strCache>
                <c:ptCount val="1"/>
                <c:pt idx="0">
                  <c:v> Atlantic Capesize Index </c:v>
                </c:pt>
              </c:strCache>
            </c:strRef>
          </c:tx>
          <c:spPr>
            <a:ln>
              <a:solidFill>
                <a:srgbClr val="8C8C8C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(averages)'!$AG$2:$AG$218</c:f>
              <c:numCache>
                <c:formatCode>_-* #,##0_-;\-* #,##0_-;_-* "-"??_-;_-@_-</c:formatCode>
                <c:ptCount val="217"/>
                <c:pt idx="0">
                  <c:v>6086</c:v>
                </c:pt>
                <c:pt idx="1">
                  <c:v>6178</c:v>
                </c:pt>
                <c:pt idx="2">
                  <c:v>5764</c:v>
                </c:pt>
                <c:pt idx="3">
                  <c:v>6228</c:v>
                </c:pt>
                <c:pt idx="4">
                  <c:v>5443</c:v>
                </c:pt>
                <c:pt idx="5">
                  <c:v>4938</c:v>
                </c:pt>
                <c:pt idx="6">
                  <c:v>4516</c:v>
                </c:pt>
                <c:pt idx="7">
                  <c:v>4503</c:v>
                </c:pt>
                <c:pt idx="8">
                  <c:v>5026</c:v>
                </c:pt>
                <c:pt idx="9">
                  <c:v>5082</c:v>
                </c:pt>
                <c:pt idx="10">
                  <c:v>6150</c:v>
                </c:pt>
                <c:pt idx="11">
                  <c:v>7245</c:v>
                </c:pt>
                <c:pt idx="12">
                  <c:v>7268</c:v>
                </c:pt>
                <c:pt idx="13">
                  <c:v>7453</c:v>
                </c:pt>
                <c:pt idx="14">
                  <c:v>6679</c:v>
                </c:pt>
                <c:pt idx="15">
                  <c:v>6913</c:v>
                </c:pt>
                <c:pt idx="16">
                  <c:v>6126</c:v>
                </c:pt>
                <c:pt idx="17">
                  <c:v>6055</c:v>
                </c:pt>
                <c:pt idx="18">
                  <c:v>5697</c:v>
                </c:pt>
                <c:pt idx="19">
                  <c:v>6035</c:v>
                </c:pt>
                <c:pt idx="20">
                  <c:v>5885</c:v>
                </c:pt>
                <c:pt idx="21">
                  <c:v>5752</c:v>
                </c:pt>
                <c:pt idx="22">
                  <c:v>5363</c:v>
                </c:pt>
                <c:pt idx="23">
                  <c:v>5498</c:v>
                </c:pt>
                <c:pt idx="24">
                  <c:v>5229</c:v>
                </c:pt>
                <c:pt idx="25">
                  <c:v>4757</c:v>
                </c:pt>
                <c:pt idx="26">
                  <c:v>4899</c:v>
                </c:pt>
                <c:pt idx="27">
                  <c:v>4447</c:v>
                </c:pt>
                <c:pt idx="28">
                  <c:v>4798</c:v>
                </c:pt>
                <c:pt idx="29">
                  <c:v>5172</c:v>
                </c:pt>
                <c:pt idx="30">
                  <c:v>5186</c:v>
                </c:pt>
                <c:pt idx="31">
                  <c:v>6151</c:v>
                </c:pt>
                <c:pt idx="32">
                  <c:v>6874</c:v>
                </c:pt>
                <c:pt idx="33">
                  <c:v>7585</c:v>
                </c:pt>
                <c:pt idx="34">
                  <c:v>7324</c:v>
                </c:pt>
                <c:pt idx="35">
                  <c:v>6998</c:v>
                </c:pt>
                <c:pt idx="36">
                  <c:v>7734</c:v>
                </c:pt>
                <c:pt idx="37">
                  <c:v>7588</c:v>
                </c:pt>
                <c:pt idx="38">
                  <c:v>8408</c:v>
                </c:pt>
                <c:pt idx="39">
                  <c:v>7716</c:v>
                </c:pt>
                <c:pt idx="40">
                  <c:v>8060</c:v>
                </c:pt>
                <c:pt idx="41">
                  <c:v>7893</c:v>
                </c:pt>
                <c:pt idx="42">
                  <c:v>8345</c:v>
                </c:pt>
                <c:pt idx="43">
                  <c:v>8452</c:v>
                </c:pt>
                <c:pt idx="44">
                  <c:v>8277</c:v>
                </c:pt>
                <c:pt idx="45">
                  <c:v>8894</c:v>
                </c:pt>
                <c:pt idx="46">
                  <c:v>8596</c:v>
                </c:pt>
                <c:pt idx="47">
                  <c:v>8967</c:v>
                </c:pt>
                <c:pt idx="48">
                  <c:v>10020</c:v>
                </c:pt>
                <c:pt idx="49">
                  <c:v>10579</c:v>
                </c:pt>
                <c:pt idx="50">
                  <c:v>9373</c:v>
                </c:pt>
                <c:pt idx="51">
                  <c:v>8236</c:v>
                </c:pt>
                <c:pt idx="52">
                  <c:v>8574</c:v>
                </c:pt>
                <c:pt idx="53">
                  <c:v>7973</c:v>
                </c:pt>
                <c:pt idx="54">
                  <c:v>6697</c:v>
                </c:pt>
                <c:pt idx="55">
                  <c:v>6825</c:v>
                </c:pt>
                <c:pt idx="56">
                  <c:v>6338</c:v>
                </c:pt>
                <c:pt idx="57">
                  <c:v>7164</c:v>
                </c:pt>
                <c:pt idx="58">
                  <c:v>6691</c:v>
                </c:pt>
                <c:pt idx="59">
                  <c:v>6818</c:v>
                </c:pt>
                <c:pt idx="60">
                  <c:v>6511</c:v>
                </c:pt>
                <c:pt idx="61">
                  <c:v>6063</c:v>
                </c:pt>
                <c:pt idx="62">
                  <c:v>5692</c:v>
                </c:pt>
                <c:pt idx="63">
                  <c:v>5514</c:v>
                </c:pt>
                <c:pt idx="64">
                  <c:v>5312</c:v>
                </c:pt>
                <c:pt idx="65">
                  <c:v>4995</c:v>
                </c:pt>
                <c:pt idx="66">
                  <c:v>5282</c:v>
                </c:pt>
                <c:pt idx="67">
                  <c:v>7323</c:v>
                </c:pt>
                <c:pt idx="68">
                  <c:v>8004</c:v>
                </c:pt>
                <c:pt idx="69">
                  <c:v>8079</c:v>
                </c:pt>
                <c:pt idx="70">
                  <c:v>8522</c:v>
                </c:pt>
                <c:pt idx="71">
                  <c:v>7280</c:v>
                </c:pt>
                <c:pt idx="72">
                  <c:v>6475</c:v>
                </c:pt>
                <c:pt idx="73">
                  <c:v>6911</c:v>
                </c:pt>
                <c:pt idx="74">
                  <c:v>7908</c:v>
                </c:pt>
                <c:pt idx="75">
                  <c:v>8331</c:v>
                </c:pt>
                <c:pt idx="76">
                  <c:v>8038</c:v>
                </c:pt>
                <c:pt idx="77">
                  <c:v>8625</c:v>
                </c:pt>
                <c:pt idx="78">
                  <c:v>9953</c:v>
                </c:pt>
                <c:pt idx="79">
                  <c:v>9936</c:v>
                </c:pt>
                <c:pt idx="80">
                  <c:v>10020</c:v>
                </c:pt>
                <c:pt idx="81">
                  <c:v>9789</c:v>
                </c:pt>
                <c:pt idx="82">
                  <c:v>10625</c:v>
                </c:pt>
                <c:pt idx="83">
                  <c:v>10285</c:v>
                </c:pt>
                <c:pt idx="84">
                  <c:v>10159</c:v>
                </c:pt>
                <c:pt idx="85">
                  <c:v>9528</c:v>
                </c:pt>
                <c:pt idx="86">
                  <c:v>9064</c:v>
                </c:pt>
                <c:pt idx="87">
                  <c:v>8524</c:v>
                </c:pt>
                <c:pt idx="88">
                  <c:v>7875</c:v>
                </c:pt>
                <c:pt idx="89">
                  <c:v>7952</c:v>
                </c:pt>
                <c:pt idx="90">
                  <c:v>8518</c:v>
                </c:pt>
                <c:pt idx="91">
                  <c:v>8230</c:v>
                </c:pt>
                <c:pt idx="92">
                  <c:v>8566</c:v>
                </c:pt>
                <c:pt idx="93">
                  <c:v>8611</c:v>
                </c:pt>
                <c:pt idx="94">
                  <c:v>8860</c:v>
                </c:pt>
                <c:pt idx="95">
                  <c:v>8742</c:v>
                </c:pt>
                <c:pt idx="96">
                  <c:v>6986</c:v>
                </c:pt>
                <c:pt idx="97">
                  <c:v>6331</c:v>
                </c:pt>
                <c:pt idx="98">
                  <c:v>6706</c:v>
                </c:pt>
                <c:pt idx="99">
                  <c:v>6896</c:v>
                </c:pt>
                <c:pt idx="100">
                  <c:v>7389</c:v>
                </c:pt>
                <c:pt idx="101">
                  <c:v>7550</c:v>
                </c:pt>
                <c:pt idx="102">
                  <c:v>7273</c:v>
                </c:pt>
                <c:pt idx="103">
                  <c:v>7273</c:v>
                </c:pt>
                <c:pt idx="104">
                  <c:v>7384</c:v>
                </c:pt>
                <c:pt idx="105">
                  <c:v>7462</c:v>
                </c:pt>
                <c:pt idx="106">
                  <c:v>7570</c:v>
                </c:pt>
                <c:pt idx="107">
                  <c:v>6998</c:v>
                </c:pt>
                <c:pt idx="108">
                  <c:v>6029</c:v>
                </c:pt>
                <c:pt idx="109">
                  <c:v>5764</c:v>
                </c:pt>
                <c:pt idx="110">
                  <c:v>5590</c:v>
                </c:pt>
                <c:pt idx="111">
                  <c:v>5313</c:v>
                </c:pt>
                <c:pt idx="112">
                  <c:v>5120</c:v>
                </c:pt>
                <c:pt idx="113">
                  <c:v>4851</c:v>
                </c:pt>
                <c:pt idx="114">
                  <c:v>5048</c:v>
                </c:pt>
                <c:pt idx="115">
                  <c:v>4723</c:v>
                </c:pt>
                <c:pt idx="116">
                  <c:v>4692</c:v>
                </c:pt>
                <c:pt idx="117">
                  <c:v>5054</c:v>
                </c:pt>
                <c:pt idx="118">
                  <c:v>5122</c:v>
                </c:pt>
                <c:pt idx="119">
                  <c:v>5279</c:v>
                </c:pt>
                <c:pt idx="120">
                  <c:v>5669</c:v>
                </c:pt>
                <c:pt idx="121">
                  <c:v>6229</c:v>
                </c:pt>
                <c:pt idx="122">
                  <c:v>6375</c:v>
                </c:pt>
                <c:pt idx="123">
                  <c:v>6529</c:v>
                </c:pt>
                <c:pt idx="124">
                  <c:v>6539</c:v>
                </c:pt>
                <c:pt idx="125">
                  <c:v>6781</c:v>
                </c:pt>
                <c:pt idx="126">
                  <c:v>7000</c:v>
                </c:pt>
                <c:pt idx="127">
                  <c:v>6920</c:v>
                </c:pt>
                <c:pt idx="128">
                  <c:v>7816</c:v>
                </c:pt>
                <c:pt idx="129">
                  <c:v>8269</c:v>
                </c:pt>
                <c:pt idx="130">
                  <c:v>9939</c:v>
                </c:pt>
                <c:pt idx="131">
                  <c:v>10407</c:v>
                </c:pt>
                <c:pt idx="132">
                  <c:v>11827</c:v>
                </c:pt>
                <c:pt idx="133">
                  <c:v>10855</c:v>
                </c:pt>
                <c:pt idx="134">
                  <c:v>10154</c:v>
                </c:pt>
                <c:pt idx="135">
                  <c:v>9549</c:v>
                </c:pt>
                <c:pt idx="136">
                  <c:v>10406</c:v>
                </c:pt>
                <c:pt idx="137">
                  <c:v>10612</c:v>
                </c:pt>
                <c:pt idx="138">
                  <c:v>11957</c:v>
                </c:pt>
                <c:pt idx="139">
                  <c:v>12211</c:v>
                </c:pt>
                <c:pt idx="140">
                  <c:v>11657</c:v>
                </c:pt>
                <c:pt idx="141">
                  <c:v>11135</c:v>
                </c:pt>
                <c:pt idx="142">
                  <c:v>10070</c:v>
                </c:pt>
                <c:pt idx="143">
                  <c:v>9336</c:v>
                </c:pt>
                <c:pt idx="144">
                  <c:v>9866</c:v>
                </c:pt>
                <c:pt idx="145">
                  <c:v>9302</c:v>
                </c:pt>
                <c:pt idx="146">
                  <c:v>9417</c:v>
                </c:pt>
                <c:pt idx="147">
                  <c:v>9166</c:v>
                </c:pt>
                <c:pt idx="148">
                  <c:v>7948</c:v>
                </c:pt>
                <c:pt idx="149">
                  <c:v>8185</c:v>
                </c:pt>
                <c:pt idx="150">
                  <c:v>7769</c:v>
                </c:pt>
                <c:pt idx="151">
                  <c:v>9123</c:v>
                </c:pt>
                <c:pt idx="152">
                  <c:v>8956</c:v>
                </c:pt>
                <c:pt idx="153">
                  <c:v>8097</c:v>
                </c:pt>
                <c:pt idx="154">
                  <c:v>8091</c:v>
                </c:pt>
                <c:pt idx="155">
                  <c:v>8091</c:v>
                </c:pt>
                <c:pt idx="156">
                  <c:v>7907</c:v>
                </c:pt>
                <c:pt idx="157">
                  <c:v>7811</c:v>
                </c:pt>
                <c:pt idx="158">
                  <c:v>7638</c:v>
                </c:pt>
                <c:pt idx="159">
                  <c:v>6724</c:v>
                </c:pt>
                <c:pt idx="160">
                  <c:v>6299</c:v>
                </c:pt>
                <c:pt idx="161">
                  <c:v>5535</c:v>
                </c:pt>
                <c:pt idx="162">
                  <c:v>5173</c:v>
                </c:pt>
                <c:pt idx="163">
                  <c:v>5130</c:v>
                </c:pt>
                <c:pt idx="164">
                  <c:v>4890</c:v>
                </c:pt>
                <c:pt idx="165">
                  <c:v>4801</c:v>
                </c:pt>
                <c:pt idx="166">
                  <c:v>4502</c:v>
                </c:pt>
                <c:pt idx="167">
                  <c:v>4366</c:v>
                </c:pt>
                <c:pt idx="168">
                  <c:v>4015</c:v>
                </c:pt>
                <c:pt idx="169">
                  <c:v>4070</c:v>
                </c:pt>
                <c:pt idx="170">
                  <c:v>4368</c:v>
                </c:pt>
                <c:pt idx="171">
                  <c:v>4997</c:v>
                </c:pt>
                <c:pt idx="172">
                  <c:v>4508</c:v>
                </c:pt>
                <c:pt idx="173">
                  <c:v>4101</c:v>
                </c:pt>
                <c:pt idx="174">
                  <c:v>3507</c:v>
                </c:pt>
                <c:pt idx="175">
                  <c:v>2971</c:v>
                </c:pt>
                <c:pt idx="176">
                  <c:v>3304</c:v>
                </c:pt>
                <c:pt idx="177">
                  <c:v>3228</c:v>
                </c:pt>
                <c:pt idx="178">
                  <c:v>4269</c:v>
                </c:pt>
                <c:pt idx="179">
                  <c:v>5624</c:v>
                </c:pt>
                <c:pt idx="180">
                  <c:v>8666</c:v>
                </c:pt>
                <c:pt idx="181">
                  <c:v>9696</c:v>
                </c:pt>
                <c:pt idx="182">
                  <c:v>10196</c:v>
                </c:pt>
                <c:pt idx="183">
                  <c:v>9475</c:v>
                </c:pt>
                <c:pt idx="184">
                  <c:v>9068</c:v>
                </c:pt>
                <c:pt idx="185">
                  <c:v>7407</c:v>
                </c:pt>
                <c:pt idx="186">
                  <c:v>7694</c:v>
                </c:pt>
                <c:pt idx="187">
                  <c:v>7637</c:v>
                </c:pt>
                <c:pt idx="188">
                  <c:v>7728</c:v>
                </c:pt>
                <c:pt idx="189">
                  <c:v>7414</c:v>
                </c:pt>
                <c:pt idx="190">
                  <c:v>7465</c:v>
                </c:pt>
                <c:pt idx="191">
                  <c:v>7001</c:v>
                </c:pt>
                <c:pt idx="192">
                  <c:v>6619</c:v>
                </c:pt>
                <c:pt idx="193">
                  <c:v>6850</c:v>
                </c:pt>
                <c:pt idx="194">
                  <c:v>8687</c:v>
                </c:pt>
                <c:pt idx="195">
                  <c:v>10839</c:v>
                </c:pt>
                <c:pt idx="196">
                  <c:v>9728</c:v>
                </c:pt>
                <c:pt idx="197">
                  <c:v>7746</c:v>
                </c:pt>
                <c:pt idx="198">
                  <c:v>7642</c:v>
                </c:pt>
                <c:pt idx="199">
                  <c:v>6744</c:v>
                </c:pt>
                <c:pt idx="200">
                  <c:v>6386</c:v>
                </c:pt>
                <c:pt idx="201">
                  <c:v>6080</c:v>
                </c:pt>
                <c:pt idx="202">
                  <c:v>5856</c:v>
                </c:pt>
                <c:pt idx="203">
                  <c:v>6099</c:v>
                </c:pt>
                <c:pt idx="204">
                  <c:v>5846</c:v>
                </c:pt>
                <c:pt idx="205">
                  <c:v>5861</c:v>
                </c:pt>
                <c:pt idx="206">
                  <c:v>6939</c:v>
                </c:pt>
                <c:pt idx="207">
                  <c:v>7157</c:v>
                </c:pt>
                <c:pt idx="208">
                  <c:v>8216</c:v>
                </c:pt>
                <c:pt idx="209">
                  <c:v>9277</c:v>
                </c:pt>
                <c:pt idx="210">
                  <c:v>9721</c:v>
                </c:pt>
                <c:pt idx="211">
                  <c:v>7949</c:v>
                </c:pt>
                <c:pt idx="212">
                  <c:v>7198</c:v>
                </c:pt>
                <c:pt idx="213">
                  <c:v>6620</c:v>
                </c:pt>
                <c:pt idx="214">
                  <c:v>7617</c:v>
                </c:pt>
                <c:pt idx="215">
                  <c:v>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A-4252-A222-08C8E80C244E}"/>
            </c:ext>
          </c:extLst>
        </c:ser>
        <c:ser>
          <c:idx val="1"/>
          <c:order val="1"/>
          <c:tx>
            <c:strRef>
              <c:f>'ChartData (averages)'!$AH$1</c:f>
              <c:strCache>
                <c:ptCount val="1"/>
                <c:pt idx="0">
                  <c:v> Pacific Capesize Index 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(averages)'!$AH$2:$AH$218</c:f>
              <c:numCache>
                <c:formatCode>_-* #,##0_-;\-* #,##0_-;_-* "-"??_-;_-@_-</c:formatCode>
                <c:ptCount val="217"/>
                <c:pt idx="0">
                  <c:v>3853</c:v>
                </c:pt>
                <c:pt idx="1">
                  <c:v>3967</c:v>
                </c:pt>
                <c:pt idx="2">
                  <c:v>3692</c:v>
                </c:pt>
                <c:pt idx="3">
                  <c:v>3871</c:v>
                </c:pt>
                <c:pt idx="4">
                  <c:v>3447</c:v>
                </c:pt>
                <c:pt idx="5">
                  <c:v>3129</c:v>
                </c:pt>
                <c:pt idx="6">
                  <c:v>2804</c:v>
                </c:pt>
                <c:pt idx="7">
                  <c:v>2941</c:v>
                </c:pt>
                <c:pt idx="8">
                  <c:v>3411</c:v>
                </c:pt>
                <c:pt idx="9">
                  <c:v>3552</c:v>
                </c:pt>
                <c:pt idx="10">
                  <c:v>4323</c:v>
                </c:pt>
                <c:pt idx="11">
                  <c:v>4925</c:v>
                </c:pt>
                <c:pt idx="12">
                  <c:v>4909</c:v>
                </c:pt>
                <c:pt idx="13">
                  <c:v>4897</c:v>
                </c:pt>
                <c:pt idx="14">
                  <c:v>4374</c:v>
                </c:pt>
                <c:pt idx="15">
                  <c:v>4474</c:v>
                </c:pt>
                <c:pt idx="16">
                  <c:v>3970</c:v>
                </c:pt>
                <c:pt idx="17">
                  <c:v>4008</c:v>
                </c:pt>
                <c:pt idx="18">
                  <c:v>3734</c:v>
                </c:pt>
                <c:pt idx="19">
                  <c:v>4048</c:v>
                </c:pt>
                <c:pt idx="20">
                  <c:v>4048</c:v>
                </c:pt>
                <c:pt idx="21">
                  <c:v>3923</c:v>
                </c:pt>
                <c:pt idx="22">
                  <c:v>3657</c:v>
                </c:pt>
                <c:pt idx="23">
                  <c:v>3740</c:v>
                </c:pt>
                <c:pt idx="24">
                  <c:v>3474</c:v>
                </c:pt>
                <c:pt idx="25">
                  <c:v>3057</c:v>
                </c:pt>
                <c:pt idx="26">
                  <c:v>3203</c:v>
                </c:pt>
                <c:pt idx="27">
                  <c:v>2874</c:v>
                </c:pt>
                <c:pt idx="28">
                  <c:v>3194</c:v>
                </c:pt>
                <c:pt idx="29">
                  <c:v>3492</c:v>
                </c:pt>
                <c:pt idx="30">
                  <c:v>3503</c:v>
                </c:pt>
                <c:pt idx="31">
                  <c:v>4046</c:v>
                </c:pt>
                <c:pt idx="32">
                  <c:v>4457</c:v>
                </c:pt>
                <c:pt idx="33">
                  <c:v>5105</c:v>
                </c:pt>
                <c:pt idx="34">
                  <c:v>4917</c:v>
                </c:pt>
                <c:pt idx="35">
                  <c:v>4800</c:v>
                </c:pt>
                <c:pt idx="36">
                  <c:v>5381</c:v>
                </c:pt>
                <c:pt idx="37">
                  <c:v>5379</c:v>
                </c:pt>
                <c:pt idx="38">
                  <c:v>5948</c:v>
                </c:pt>
                <c:pt idx="39">
                  <c:v>5343</c:v>
                </c:pt>
                <c:pt idx="40">
                  <c:v>5703</c:v>
                </c:pt>
                <c:pt idx="41">
                  <c:v>5696</c:v>
                </c:pt>
                <c:pt idx="42">
                  <c:v>5729</c:v>
                </c:pt>
                <c:pt idx="43">
                  <c:v>5903</c:v>
                </c:pt>
                <c:pt idx="44">
                  <c:v>5674</c:v>
                </c:pt>
                <c:pt idx="45">
                  <c:v>6066</c:v>
                </c:pt>
                <c:pt idx="46">
                  <c:v>5830</c:v>
                </c:pt>
                <c:pt idx="47">
                  <c:v>6209</c:v>
                </c:pt>
                <c:pt idx="48">
                  <c:v>6907</c:v>
                </c:pt>
                <c:pt idx="49">
                  <c:v>6996</c:v>
                </c:pt>
                <c:pt idx="50">
                  <c:v>6687</c:v>
                </c:pt>
                <c:pt idx="51">
                  <c:v>5938</c:v>
                </c:pt>
                <c:pt idx="52">
                  <c:v>5379</c:v>
                </c:pt>
                <c:pt idx="53">
                  <c:v>4783</c:v>
                </c:pt>
                <c:pt idx="54">
                  <c:v>3955</c:v>
                </c:pt>
                <c:pt idx="55">
                  <c:v>4387</c:v>
                </c:pt>
                <c:pt idx="56">
                  <c:v>4072</c:v>
                </c:pt>
                <c:pt idx="57">
                  <c:v>4674</c:v>
                </c:pt>
                <c:pt idx="58">
                  <c:v>4374</c:v>
                </c:pt>
                <c:pt idx="59">
                  <c:v>4652</c:v>
                </c:pt>
                <c:pt idx="60">
                  <c:v>4432</c:v>
                </c:pt>
                <c:pt idx="61">
                  <c:v>4267</c:v>
                </c:pt>
                <c:pt idx="62">
                  <c:v>4019</c:v>
                </c:pt>
                <c:pt idx="63">
                  <c:v>3953</c:v>
                </c:pt>
                <c:pt idx="64">
                  <c:v>3730</c:v>
                </c:pt>
                <c:pt idx="65">
                  <c:v>3502</c:v>
                </c:pt>
                <c:pt idx="66">
                  <c:v>3814</c:v>
                </c:pt>
                <c:pt idx="67">
                  <c:v>4674</c:v>
                </c:pt>
                <c:pt idx="68">
                  <c:v>4915</c:v>
                </c:pt>
                <c:pt idx="69">
                  <c:v>5136</c:v>
                </c:pt>
                <c:pt idx="70">
                  <c:v>5553</c:v>
                </c:pt>
                <c:pt idx="71">
                  <c:v>5019</c:v>
                </c:pt>
                <c:pt idx="72">
                  <c:v>4347</c:v>
                </c:pt>
                <c:pt idx="73">
                  <c:v>4631</c:v>
                </c:pt>
                <c:pt idx="74">
                  <c:v>5372</c:v>
                </c:pt>
                <c:pt idx="75">
                  <c:v>5455</c:v>
                </c:pt>
                <c:pt idx="76">
                  <c:v>4977</c:v>
                </c:pt>
                <c:pt idx="77">
                  <c:v>4997</c:v>
                </c:pt>
                <c:pt idx="78">
                  <c:v>6034</c:v>
                </c:pt>
                <c:pt idx="79">
                  <c:v>6136</c:v>
                </c:pt>
                <c:pt idx="80">
                  <c:v>6240</c:v>
                </c:pt>
                <c:pt idx="81">
                  <c:v>6395</c:v>
                </c:pt>
                <c:pt idx="82">
                  <c:v>6880</c:v>
                </c:pt>
                <c:pt idx="83">
                  <c:v>6794</c:v>
                </c:pt>
                <c:pt idx="84">
                  <c:v>6755</c:v>
                </c:pt>
                <c:pt idx="85">
                  <c:v>6455</c:v>
                </c:pt>
                <c:pt idx="86">
                  <c:v>5982</c:v>
                </c:pt>
                <c:pt idx="87">
                  <c:v>5784</c:v>
                </c:pt>
                <c:pt idx="88">
                  <c:v>5249</c:v>
                </c:pt>
                <c:pt idx="89">
                  <c:v>5152</c:v>
                </c:pt>
                <c:pt idx="90">
                  <c:v>5371</c:v>
                </c:pt>
                <c:pt idx="91">
                  <c:v>5601</c:v>
                </c:pt>
                <c:pt idx="92">
                  <c:v>5767</c:v>
                </c:pt>
                <c:pt idx="93">
                  <c:v>5824</c:v>
                </c:pt>
                <c:pt idx="94">
                  <c:v>6112</c:v>
                </c:pt>
                <c:pt idx="95">
                  <c:v>6148</c:v>
                </c:pt>
                <c:pt idx="96">
                  <c:v>4667</c:v>
                </c:pt>
                <c:pt idx="97">
                  <c:v>4170</c:v>
                </c:pt>
                <c:pt idx="98">
                  <c:v>4447</c:v>
                </c:pt>
                <c:pt idx="99">
                  <c:v>4803</c:v>
                </c:pt>
                <c:pt idx="100">
                  <c:v>5321</c:v>
                </c:pt>
                <c:pt idx="101">
                  <c:v>5333</c:v>
                </c:pt>
                <c:pt idx="102">
                  <c:v>4606</c:v>
                </c:pt>
                <c:pt idx="103">
                  <c:v>4606</c:v>
                </c:pt>
                <c:pt idx="104">
                  <c:v>4829</c:v>
                </c:pt>
                <c:pt idx="105">
                  <c:v>4742</c:v>
                </c:pt>
                <c:pt idx="106">
                  <c:v>4846</c:v>
                </c:pt>
                <c:pt idx="107">
                  <c:v>4422</c:v>
                </c:pt>
                <c:pt idx="108">
                  <c:v>3611</c:v>
                </c:pt>
                <c:pt idx="109">
                  <c:v>3416</c:v>
                </c:pt>
                <c:pt idx="110">
                  <c:v>3471</c:v>
                </c:pt>
                <c:pt idx="111">
                  <c:v>3260</c:v>
                </c:pt>
                <c:pt idx="112">
                  <c:v>3088</c:v>
                </c:pt>
                <c:pt idx="113">
                  <c:v>2913</c:v>
                </c:pt>
                <c:pt idx="114">
                  <c:v>3386</c:v>
                </c:pt>
                <c:pt idx="115">
                  <c:v>2989</c:v>
                </c:pt>
                <c:pt idx="116">
                  <c:v>2924</c:v>
                </c:pt>
                <c:pt idx="117">
                  <c:v>2981</c:v>
                </c:pt>
                <c:pt idx="118">
                  <c:v>3162</c:v>
                </c:pt>
                <c:pt idx="119">
                  <c:v>3257</c:v>
                </c:pt>
                <c:pt idx="120">
                  <c:v>3668</c:v>
                </c:pt>
                <c:pt idx="121">
                  <c:v>4160</c:v>
                </c:pt>
                <c:pt idx="122">
                  <c:v>4280</c:v>
                </c:pt>
                <c:pt idx="123">
                  <c:v>4329</c:v>
                </c:pt>
                <c:pt idx="124">
                  <c:v>4508</c:v>
                </c:pt>
                <c:pt idx="125">
                  <c:v>4635</c:v>
                </c:pt>
                <c:pt idx="126">
                  <c:v>4887</c:v>
                </c:pt>
                <c:pt idx="127">
                  <c:v>4829</c:v>
                </c:pt>
                <c:pt idx="128">
                  <c:v>5157</c:v>
                </c:pt>
                <c:pt idx="129">
                  <c:v>5150</c:v>
                </c:pt>
                <c:pt idx="130">
                  <c:v>6266</c:v>
                </c:pt>
                <c:pt idx="131">
                  <c:v>6652</c:v>
                </c:pt>
                <c:pt idx="132">
                  <c:v>7743</c:v>
                </c:pt>
                <c:pt idx="133">
                  <c:v>7011</c:v>
                </c:pt>
                <c:pt idx="134">
                  <c:v>6705</c:v>
                </c:pt>
                <c:pt idx="135">
                  <c:v>6303</c:v>
                </c:pt>
                <c:pt idx="136">
                  <c:v>7032</c:v>
                </c:pt>
                <c:pt idx="137">
                  <c:v>7194</c:v>
                </c:pt>
                <c:pt idx="138">
                  <c:v>7633</c:v>
                </c:pt>
                <c:pt idx="139">
                  <c:v>8307</c:v>
                </c:pt>
                <c:pt idx="140">
                  <c:v>7981</c:v>
                </c:pt>
                <c:pt idx="141">
                  <c:v>7147</c:v>
                </c:pt>
                <c:pt idx="142">
                  <c:v>6568</c:v>
                </c:pt>
                <c:pt idx="143">
                  <c:v>6398</c:v>
                </c:pt>
                <c:pt idx="144">
                  <c:v>6648</c:v>
                </c:pt>
                <c:pt idx="145">
                  <c:v>6365</c:v>
                </c:pt>
                <c:pt idx="146">
                  <c:v>6447</c:v>
                </c:pt>
                <c:pt idx="147">
                  <c:v>6323</c:v>
                </c:pt>
                <c:pt idx="148">
                  <c:v>5585</c:v>
                </c:pt>
                <c:pt idx="149">
                  <c:v>6081</c:v>
                </c:pt>
                <c:pt idx="150">
                  <c:v>6049</c:v>
                </c:pt>
                <c:pt idx="151">
                  <c:v>6731</c:v>
                </c:pt>
                <c:pt idx="152">
                  <c:v>6864</c:v>
                </c:pt>
                <c:pt idx="153">
                  <c:v>5835</c:v>
                </c:pt>
                <c:pt idx="154">
                  <c:v>5298</c:v>
                </c:pt>
                <c:pt idx="155">
                  <c:v>5298</c:v>
                </c:pt>
                <c:pt idx="156">
                  <c:v>5018</c:v>
                </c:pt>
                <c:pt idx="157">
                  <c:v>4952</c:v>
                </c:pt>
                <c:pt idx="158">
                  <c:v>4547</c:v>
                </c:pt>
                <c:pt idx="159">
                  <c:v>3982</c:v>
                </c:pt>
                <c:pt idx="160">
                  <c:v>3666</c:v>
                </c:pt>
                <c:pt idx="161">
                  <c:v>3446</c:v>
                </c:pt>
                <c:pt idx="162">
                  <c:v>3298</c:v>
                </c:pt>
                <c:pt idx="163">
                  <c:v>3437</c:v>
                </c:pt>
                <c:pt idx="164">
                  <c:v>3194</c:v>
                </c:pt>
                <c:pt idx="165">
                  <c:v>3030</c:v>
                </c:pt>
                <c:pt idx="166">
                  <c:v>2710</c:v>
                </c:pt>
                <c:pt idx="167">
                  <c:v>2655</c:v>
                </c:pt>
                <c:pt idx="168">
                  <c:v>2539</c:v>
                </c:pt>
                <c:pt idx="169">
                  <c:v>2974</c:v>
                </c:pt>
                <c:pt idx="170">
                  <c:v>3007</c:v>
                </c:pt>
                <c:pt idx="171">
                  <c:v>3413</c:v>
                </c:pt>
                <c:pt idx="172">
                  <c:v>3116</c:v>
                </c:pt>
                <c:pt idx="173">
                  <c:v>2998</c:v>
                </c:pt>
                <c:pt idx="174">
                  <c:v>2602</c:v>
                </c:pt>
                <c:pt idx="175">
                  <c:v>2121</c:v>
                </c:pt>
                <c:pt idx="176">
                  <c:v>2402</c:v>
                </c:pt>
                <c:pt idx="177">
                  <c:v>2223</c:v>
                </c:pt>
                <c:pt idx="178">
                  <c:v>3007</c:v>
                </c:pt>
                <c:pt idx="179">
                  <c:v>3986</c:v>
                </c:pt>
                <c:pt idx="180">
                  <c:v>6363</c:v>
                </c:pt>
                <c:pt idx="181">
                  <c:v>6755</c:v>
                </c:pt>
                <c:pt idx="182">
                  <c:v>7083</c:v>
                </c:pt>
                <c:pt idx="183">
                  <c:v>6202</c:v>
                </c:pt>
                <c:pt idx="184">
                  <c:v>5722</c:v>
                </c:pt>
                <c:pt idx="185">
                  <c:v>4400</c:v>
                </c:pt>
                <c:pt idx="186">
                  <c:v>4824</c:v>
                </c:pt>
                <c:pt idx="187">
                  <c:v>5284</c:v>
                </c:pt>
                <c:pt idx="188">
                  <c:v>5355</c:v>
                </c:pt>
                <c:pt idx="189">
                  <c:v>4831</c:v>
                </c:pt>
                <c:pt idx="190">
                  <c:v>5125</c:v>
                </c:pt>
                <c:pt idx="191">
                  <c:v>4609</c:v>
                </c:pt>
                <c:pt idx="192">
                  <c:v>4428</c:v>
                </c:pt>
                <c:pt idx="193">
                  <c:v>4504</c:v>
                </c:pt>
                <c:pt idx="194">
                  <c:v>5702</c:v>
                </c:pt>
                <c:pt idx="195">
                  <c:v>6818</c:v>
                </c:pt>
                <c:pt idx="196">
                  <c:v>6458</c:v>
                </c:pt>
                <c:pt idx="197">
                  <c:v>5007</c:v>
                </c:pt>
                <c:pt idx="198">
                  <c:v>5085</c:v>
                </c:pt>
                <c:pt idx="199">
                  <c:v>4579</c:v>
                </c:pt>
                <c:pt idx="200">
                  <c:v>4336</c:v>
                </c:pt>
                <c:pt idx="201">
                  <c:v>4155</c:v>
                </c:pt>
                <c:pt idx="202">
                  <c:v>4118</c:v>
                </c:pt>
                <c:pt idx="203">
                  <c:v>4262</c:v>
                </c:pt>
                <c:pt idx="204">
                  <c:v>4240</c:v>
                </c:pt>
                <c:pt idx="205">
                  <c:v>3991</c:v>
                </c:pt>
                <c:pt idx="206">
                  <c:v>4446</c:v>
                </c:pt>
                <c:pt idx="207">
                  <c:v>4783</c:v>
                </c:pt>
                <c:pt idx="208">
                  <c:v>5532</c:v>
                </c:pt>
                <c:pt idx="209">
                  <c:v>5940</c:v>
                </c:pt>
                <c:pt idx="210">
                  <c:v>5594</c:v>
                </c:pt>
                <c:pt idx="211">
                  <c:v>4420</c:v>
                </c:pt>
                <c:pt idx="212">
                  <c:v>3918</c:v>
                </c:pt>
                <c:pt idx="213">
                  <c:v>3565</c:v>
                </c:pt>
                <c:pt idx="214">
                  <c:v>4533</c:v>
                </c:pt>
                <c:pt idx="215">
                  <c:v>4239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4A-4252-A222-08C8E80C2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549304"/>
        <c:axId val="286569304"/>
      </c:lineChart>
      <c:lineChart>
        <c:grouping val="standard"/>
        <c:varyColors val="0"/>
        <c:ser>
          <c:idx val="2"/>
          <c:order val="2"/>
          <c:tx>
            <c:strRef>
              <c:f>'ChartData (averages)'!$T$1</c:f>
              <c:strCache>
                <c:ptCount val="1"/>
                <c:pt idx="0">
                  <c:v>Atlantic premium over Pacific</c:v>
                </c:pt>
              </c:strCache>
            </c:strRef>
          </c:tx>
          <c:spPr>
            <a:ln w="19050">
              <a:solidFill>
                <a:srgbClr val="6F0791"/>
              </a:solidFill>
              <a:prstDash val="solid"/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(averages)'!$T$2:$T$218</c:f>
              <c:numCache>
                <c:formatCode>0%</c:formatCode>
                <c:ptCount val="217"/>
                <c:pt idx="0">
                  <c:v>0.57954840384116268</c:v>
                </c:pt>
                <c:pt idx="1">
                  <c:v>0.55734812200655404</c:v>
                </c:pt>
                <c:pt idx="2">
                  <c:v>0.56121343445287108</c:v>
                </c:pt>
                <c:pt idx="3">
                  <c:v>0.60888659261172828</c:v>
                </c:pt>
                <c:pt idx="4">
                  <c:v>0.57905425007252687</c:v>
                </c:pt>
                <c:pt idx="5">
                  <c:v>0.57813998082454454</c:v>
                </c:pt>
                <c:pt idx="6">
                  <c:v>0.61055634807417969</c:v>
                </c:pt>
                <c:pt idx="7">
                  <c:v>0.53111186671200272</c:v>
                </c:pt>
                <c:pt idx="8">
                  <c:v>0.47346819114629141</c:v>
                </c:pt>
                <c:pt idx="9">
                  <c:v>0.43074324324324326</c:v>
                </c:pt>
                <c:pt idx="10">
                  <c:v>0.42262317834836921</c:v>
                </c:pt>
                <c:pt idx="11">
                  <c:v>0.47106598984771575</c:v>
                </c:pt>
                <c:pt idx="12">
                  <c:v>0.48054593603585249</c:v>
                </c:pt>
                <c:pt idx="13">
                  <c:v>0.52195221564222993</c:v>
                </c:pt>
                <c:pt idx="14">
                  <c:v>0.52697759487882945</c:v>
                </c:pt>
                <c:pt idx="15">
                  <c:v>0.54514975413500222</c:v>
                </c:pt>
                <c:pt idx="16">
                  <c:v>0.54307304785894206</c:v>
                </c:pt>
                <c:pt idx="17">
                  <c:v>0.51072854291417169</c:v>
                </c:pt>
                <c:pt idx="18">
                  <c:v>0.5257096946973755</c:v>
                </c:pt>
                <c:pt idx="19">
                  <c:v>0.49085968379446643</c:v>
                </c:pt>
                <c:pt idx="20">
                  <c:v>0.45380434782608697</c:v>
                </c:pt>
                <c:pt idx="21">
                  <c:v>0.46622482793780268</c:v>
                </c:pt>
                <c:pt idx="22">
                  <c:v>0.4665025977577249</c:v>
                </c:pt>
                <c:pt idx="23">
                  <c:v>0.47005347593582886</c:v>
                </c:pt>
                <c:pt idx="24">
                  <c:v>0.50518134715025909</c:v>
                </c:pt>
                <c:pt idx="25">
                  <c:v>0.55610075237160617</c:v>
                </c:pt>
                <c:pt idx="26">
                  <c:v>0.52950359038401495</c:v>
                </c:pt>
                <c:pt idx="27">
                  <c:v>0.54732080723729992</c:v>
                </c:pt>
                <c:pt idx="28">
                  <c:v>0.50219160926737638</c:v>
                </c:pt>
                <c:pt idx="29">
                  <c:v>0.48109965635738833</c:v>
                </c:pt>
                <c:pt idx="30">
                  <c:v>0.48044533257208105</c:v>
                </c:pt>
                <c:pt idx="31">
                  <c:v>0.52026693030153237</c:v>
                </c:pt>
                <c:pt idx="32">
                  <c:v>0.5422930222122504</c:v>
                </c:pt>
                <c:pt idx="33">
                  <c:v>0.48579823702252695</c:v>
                </c:pt>
                <c:pt idx="34">
                  <c:v>0.48952613382143584</c:v>
                </c:pt>
                <c:pt idx="35">
                  <c:v>0.45791666666666669</c:v>
                </c:pt>
                <c:pt idx="36">
                  <c:v>0.4372793161122468</c:v>
                </c:pt>
                <c:pt idx="37">
                  <c:v>0.4106711284625395</c:v>
                </c:pt>
                <c:pt idx="38">
                  <c:v>0.41358439811701414</c:v>
                </c:pt>
                <c:pt idx="39">
                  <c:v>0.44413250982594049</c:v>
                </c:pt>
                <c:pt idx="40">
                  <c:v>0.41329125021918289</c:v>
                </c:pt>
                <c:pt idx="41">
                  <c:v>0.38570926966292135</c:v>
                </c:pt>
                <c:pt idx="42">
                  <c:v>0.45662419270378773</c:v>
                </c:pt>
                <c:pt idx="43">
                  <c:v>0.4318143316957479</c:v>
                </c:pt>
                <c:pt idx="44">
                  <c:v>0.45875925273175888</c:v>
                </c:pt>
                <c:pt idx="45">
                  <c:v>0.4662050774810419</c:v>
                </c:pt>
                <c:pt idx="46">
                  <c:v>0.47444253859348201</c:v>
                </c:pt>
                <c:pt idx="47">
                  <c:v>0.44419391206313413</c:v>
                </c:pt>
                <c:pt idx="48">
                  <c:v>0.45070218618792529</c:v>
                </c:pt>
                <c:pt idx="49">
                  <c:v>0.5121497998856489</c:v>
                </c:pt>
                <c:pt idx="50">
                  <c:v>0.40167489158067893</c:v>
                </c:pt>
                <c:pt idx="51">
                  <c:v>0.38699898955877399</c:v>
                </c:pt>
                <c:pt idx="52">
                  <c:v>0.59397657557166761</c:v>
                </c:pt>
                <c:pt idx="53">
                  <c:v>0.66694543173740328</c:v>
                </c:pt>
                <c:pt idx="54">
                  <c:v>0.69329962073324902</c:v>
                </c:pt>
                <c:pt idx="55">
                  <c:v>0.55573284704809667</c:v>
                </c:pt>
                <c:pt idx="56">
                  <c:v>0.55648330058939099</c:v>
                </c:pt>
                <c:pt idx="57">
                  <c:v>0.53273427471116819</c:v>
                </c:pt>
                <c:pt idx="58">
                  <c:v>0.52972107910379518</c:v>
                </c:pt>
                <c:pt idx="59">
                  <c:v>0.46560619088564059</c:v>
                </c:pt>
                <c:pt idx="60">
                  <c:v>0.46908844765342961</c:v>
                </c:pt>
                <c:pt idx="61">
                  <c:v>0.42090461682681041</c:v>
                </c:pt>
                <c:pt idx="62">
                  <c:v>0.41627270465289873</c:v>
                </c:pt>
                <c:pt idx="63">
                  <c:v>0.3948899569946876</c:v>
                </c:pt>
                <c:pt idx="64">
                  <c:v>0.42412868632707773</c:v>
                </c:pt>
                <c:pt idx="65">
                  <c:v>0.42632781267846942</c:v>
                </c:pt>
                <c:pt idx="66">
                  <c:v>0.38489774514944941</c:v>
                </c:pt>
                <c:pt idx="67">
                  <c:v>0.56675224646983313</c:v>
                </c:pt>
                <c:pt idx="68">
                  <c:v>0.62848423194303149</c:v>
                </c:pt>
                <c:pt idx="69">
                  <c:v>0.57301401869158874</c:v>
                </c:pt>
                <c:pt idx="70">
                  <c:v>0.53466594633531428</c:v>
                </c:pt>
                <c:pt idx="71">
                  <c:v>0.45048814504881451</c:v>
                </c:pt>
                <c:pt idx="72">
                  <c:v>0.48953301127214172</c:v>
                </c:pt>
                <c:pt idx="73">
                  <c:v>0.4923342690563593</c:v>
                </c:pt>
                <c:pt idx="74">
                  <c:v>0.47207743857036488</c:v>
                </c:pt>
                <c:pt idx="75">
                  <c:v>0.52722273143904674</c:v>
                </c:pt>
                <c:pt idx="76">
                  <c:v>0.61502913401647574</c:v>
                </c:pt>
                <c:pt idx="77">
                  <c:v>0.72603562137282374</c:v>
                </c:pt>
                <c:pt idx="78">
                  <c:v>0.64948624461385485</c:v>
                </c:pt>
                <c:pt idx="79">
                  <c:v>0.61929595827900907</c:v>
                </c:pt>
                <c:pt idx="80">
                  <c:v>0.60576923076923073</c:v>
                </c:pt>
                <c:pt idx="81">
                  <c:v>0.53072713057075838</c:v>
                </c:pt>
                <c:pt idx="82">
                  <c:v>0.54433139534883723</c:v>
                </c:pt>
                <c:pt idx="83">
                  <c:v>0.51383573741536648</c:v>
                </c:pt>
                <c:pt idx="84">
                  <c:v>0.50392301998519617</c:v>
                </c:pt>
                <c:pt idx="85">
                  <c:v>0.47606506584043379</c:v>
                </c:pt>
                <c:pt idx="86">
                  <c:v>0.51521230357739889</c:v>
                </c:pt>
                <c:pt idx="87">
                  <c:v>0.47372060857538034</c:v>
                </c:pt>
                <c:pt idx="88">
                  <c:v>0.50028576871785102</c:v>
                </c:pt>
                <c:pt idx="89">
                  <c:v>0.54347826086956519</c:v>
                </c:pt>
                <c:pt idx="90">
                  <c:v>0.58592440886240926</c:v>
                </c:pt>
                <c:pt idx="91">
                  <c:v>0.46938046777361186</c:v>
                </c:pt>
                <c:pt idx="92">
                  <c:v>0.4853476677648691</c:v>
                </c:pt>
                <c:pt idx="93">
                  <c:v>0.47853708791208793</c:v>
                </c:pt>
                <c:pt idx="94">
                  <c:v>0.44960732984293195</c:v>
                </c:pt>
                <c:pt idx="95">
                  <c:v>0.42192582953806118</c:v>
                </c:pt>
                <c:pt idx="96">
                  <c:v>0.49689307906578101</c:v>
                </c:pt>
                <c:pt idx="97">
                  <c:v>0.51822541966426861</c:v>
                </c:pt>
                <c:pt idx="98">
                  <c:v>0.50798290982684957</c:v>
                </c:pt>
                <c:pt idx="99">
                  <c:v>0.43576931084738707</c:v>
                </c:pt>
                <c:pt idx="100">
                  <c:v>0.38864875023491824</c:v>
                </c:pt>
                <c:pt idx="101">
                  <c:v>0.41571348209263081</c:v>
                </c:pt>
                <c:pt idx="102">
                  <c:v>0.57902735562310026</c:v>
                </c:pt>
                <c:pt idx="103">
                  <c:v>0.57902735562310026</c:v>
                </c:pt>
                <c:pt idx="104">
                  <c:v>0.52909505073514185</c:v>
                </c:pt>
                <c:pt idx="105">
                  <c:v>0.57359763812737241</c:v>
                </c:pt>
                <c:pt idx="106">
                  <c:v>0.5621130829550145</c:v>
                </c:pt>
                <c:pt idx="107">
                  <c:v>0.58254183627317957</c:v>
                </c:pt>
                <c:pt idx="108">
                  <c:v>0.66962060371088339</c:v>
                </c:pt>
                <c:pt idx="109">
                  <c:v>0.68735362997658078</c:v>
                </c:pt>
                <c:pt idx="110">
                  <c:v>0.61048689138576784</c:v>
                </c:pt>
                <c:pt idx="111">
                  <c:v>0.62975460122699389</c:v>
                </c:pt>
                <c:pt idx="112">
                  <c:v>0.65803108808290156</c:v>
                </c:pt>
                <c:pt idx="113">
                  <c:v>0.66529351184346031</c:v>
                </c:pt>
                <c:pt idx="114">
                  <c:v>0.49084465445953929</c:v>
                </c:pt>
                <c:pt idx="115">
                  <c:v>0.58012713282034123</c:v>
                </c:pt>
                <c:pt idx="116">
                  <c:v>0.60465116279069764</c:v>
                </c:pt>
                <c:pt idx="117">
                  <c:v>0.69540422676954039</c:v>
                </c:pt>
                <c:pt idx="118">
                  <c:v>0.6198608475648324</c:v>
                </c:pt>
                <c:pt idx="119">
                  <c:v>0.6208167024869512</c:v>
                </c:pt>
                <c:pt idx="120">
                  <c:v>0.54552889858233367</c:v>
                </c:pt>
                <c:pt idx="121">
                  <c:v>0.49735576923076924</c:v>
                </c:pt>
                <c:pt idx="122">
                  <c:v>0.4894859813084112</c:v>
                </c:pt>
                <c:pt idx="123">
                  <c:v>0.50820050820050822</c:v>
                </c:pt>
                <c:pt idx="124">
                  <c:v>0.45053238686779057</c:v>
                </c:pt>
                <c:pt idx="125">
                  <c:v>0.46299892125134845</c:v>
                </c:pt>
                <c:pt idx="126">
                  <c:v>0.43237159811745446</c:v>
                </c:pt>
                <c:pt idx="127">
                  <c:v>0.43300890453510044</c:v>
                </c:pt>
                <c:pt idx="128">
                  <c:v>0.51560985068838472</c:v>
                </c:pt>
                <c:pt idx="129">
                  <c:v>0.60563106796116506</c:v>
                </c:pt>
                <c:pt idx="130">
                  <c:v>0.58617938078518994</c:v>
                </c:pt>
                <c:pt idx="131">
                  <c:v>0.56449188214070956</c:v>
                </c:pt>
                <c:pt idx="132">
                  <c:v>0.52744414309699084</c:v>
                </c:pt>
                <c:pt idx="133">
                  <c:v>0.54828127228640711</c:v>
                </c:pt>
                <c:pt idx="134">
                  <c:v>0.5143922445935869</c:v>
                </c:pt>
                <c:pt idx="135">
                  <c:v>0.51499286054259874</c:v>
                </c:pt>
                <c:pt idx="136">
                  <c:v>0.47980659840728102</c:v>
                </c:pt>
                <c:pt idx="137">
                  <c:v>0.47511815401723656</c:v>
                </c:pt>
                <c:pt idx="138">
                  <c:v>0.56648761954670512</c:v>
                </c:pt>
                <c:pt idx="139">
                  <c:v>0.46996508968339956</c:v>
                </c:pt>
                <c:pt idx="140">
                  <c:v>0.46059391053752663</c:v>
                </c:pt>
                <c:pt idx="141">
                  <c:v>0.55799636210997616</c:v>
                </c:pt>
                <c:pt idx="142">
                  <c:v>0.5331912302070646</c:v>
                </c:pt>
                <c:pt idx="143">
                  <c:v>0.45920600187558613</c:v>
                </c:pt>
                <c:pt idx="144">
                  <c:v>0.48405535499398317</c:v>
                </c:pt>
                <c:pt idx="145">
                  <c:v>0.46142969363707775</c:v>
                </c:pt>
                <c:pt idx="146">
                  <c:v>0.46067938576081896</c:v>
                </c:pt>
                <c:pt idx="147">
                  <c:v>0.44962834097738413</c:v>
                </c:pt>
                <c:pt idx="148">
                  <c:v>0.42309758281110116</c:v>
                </c:pt>
                <c:pt idx="149">
                  <c:v>0.34599572438743625</c:v>
                </c:pt>
                <c:pt idx="150">
                  <c:v>0.28434451975533148</c:v>
                </c:pt>
                <c:pt idx="151">
                  <c:v>0.35537067300549696</c:v>
                </c:pt>
                <c:pt idx="152">
                  <c:v>0.30477855477855476</c:v>
                </c:pt>
                <c:pt idx="153">
                  <c:v>0.3876606683804627</c:v>
                </c:pt>
                <c:pt idx="154">
                  <c:v>0.52718006795016992</c:v>
                </c:pt>
                <c:pt idx="155">
                  <c:v>0.52718006795016992</c:v>
                </c:pt>
                <c:pt idx="156">
                  <c:v>0.5757273814268633</c:v>
                </c:pt>
                <c:pt idx="157">
                  <c:v>0.57734248788368336</c:v>
                </c:pt>
                <c:pt idx="158">
                  <c:v>0.6797888717835936</c:v>
                </c:pt>
                <c:pt idx="159">
                  <c:v>0.68859869412355601</c:v>
                </c:pt>
                <c:pt idx="160">
                  <c:v>0.71822149481723951</c:v>
                </c:pt>
                <c:pt idx="161">
                  <c:v>0.60621009866511899</c:v>
                </c:pt>
                <c:pt idx="162">
                  <c:v>0.56852637962401453</c:v>
                </c:pt>
                <c:pt idx="163">
                  <c:v>0.49258073901658422</c:v>
                </c:pt>
                <c:pt idx="164">
                  <c:v>0.53099561678146523</c:v>
                </c:pt>
                <c:pt idx="165">
                  <c:v>0.58448844884488449</c:v>
                </c:pt>
                <c:pt idx="166">
                  <c:v>0.6612546125461255</c:v>
                </c:pt>
                <c:pt idx="167">
                  <c:v>0.64444444444444449</c:v>
                </c:pt>
                <c:pt idx="168">
                  <c:v>0.58133123276880661</c:v>
                </c:pt>
                <c:pt idx="169">
                  <c:v>0.36852723604572968</c:v>
                </c:pt>
                <c:pt idx="170">
                  <c:v>0.45261057532424342</c:v>
                </c:pt>
                <c:pt idx="171">
                  <c:v>0.46410782302959275</c:v>
                </c:pt>
                <c:pt idx="172">
                  <c:v>0.4467265725288832</c:v>
                </c:pt>
                <c:pt idx="173">
                  <c:v>0.36791194129419613</c:v>
                </c:pt>
                <c:pt idx="174">
                  <c:v>0.34780937740199847</c:v>
                </c:pt>
                <c:pt idx="175">
                  <c:v>0.40075436115040075</c:v>
                </c:pt>
                <c:pt idx="176">
                  <c:v>0.37552039966694423</c:v>
                </c:pt>
                <c:pt idx="177">
                  <c:v>0.45209176788124156</c:v>
                </c:pt>
                <c:pt idx="178">
                  <c:v>0.41968739607582306</c:v>
                </c:pt>
                <c:pt idx="179">
                  <c:v>0.41093828399397891</c:v>
                </c:pt>
                <c:pt idx="180">
                  <c:v>0.36193619361936191</c:v>
                </c:pt>
                <c:pt idx="181">
                  <c:v>0.43538119911176903</c:v>
                </c:pt>
                <c:pt idx="182">
                  <c:v>0.43950303543696173</c:v>
                </c:pt>
                <c:pt idx="183">
                  <c:v>0.52773298935827151</c:v>
                </c:pt>
                <c:pt idx="184">
                  <c:v>0.58476057322614472</c:v>
                </c:pt>
                <c:pt idx="185">
                  <c:v>0.68340909090909085</c:v>
                </c:pt>
                <c:pt idx="186">
                  <c:v>0.59494195688225537</c:v>
                </c:pt>
                <c:pt idx="187">
                  <c:v>0.44530658591975775</c:v>
                </c:pt>
                <c:pt idx="188">
                  <c:v>0.44313725490196076</c:v>
                </c:pt>
                <c:pt idx="189">
                  <c:v>0.53467191057752017</c:v>
                </c:pt>
                <c:pt idx="190">
                  <c:v>0.45658536585365855</c:v>
                </c:pt>
                <c:pt idx="191">
                  <c:v>0.51898459535691044</c:v>
                </c:pt>
                <c:pt idx="192">
                  <c:v>0.49480578139114723</c:v>
                </c:pt>
                <c:pt idx="193">
                  <c:v>0.52087033747779754</c:v>
                </c:pt>
                <c:pt idx="194">
                  <c:v>0.52350052613118203</c:v>
                </c:pt>
                <c:pt idx="195">
                  <c:v>0.58976239366383099</c:v>
                </c:pt>
                <c:pt idx="196">
                  <c:v>0.50634871477237531</c:v>
                </c:pt>
                <c:pt idx="197">
                  <c:v>0.54703415218693829</c:v>
                </c:pt>
                <c:pt idx="198">
                  <c:v>0.50285152409046219</c:v>
                </c:pt>
                <c:pt idx="199">
                  <c:v>0.47281065734876609</c:v>
                </c:pt>
                <c:pt idx="200">
                  <c:v>0.47278597785977861</c:v>
                </c:pt>
                <c:pt idx="201">
                  <c:v>0.46329723225030084</c:v>
                </c:pt>
                <c:pt idx="202">
                  <c:v>0.42204953861097622</c:v>
                </c:pt>
                <c:pt idx="203">
                  <c:v>0.43101830126701079</c:v>
                </c:pt>
                <c:pt idx="204">
                  <c:v>0.37877358490566038</c:v>
                </c:pt>
                <c:pt idx="205">
                  <c:v>0.46855424705587573</c:v>
                </c:pt>
                <c:pt idx="206">
                  <c:v>0.56072874493927127</c:v>
                </c:pt>
                <c:pt idx="207">
                  <c:v>0.49634120844658164</c:v>
                </c:pt>
                <c:pt idx="208">
                  <c:v>0.48517715112075199</c:v>
                </c:pt>
                <c:pt idx="209">
                  <c:v>0.56178451178451183</c:v>
                </c:pt>
                <c:pt idx="210">
                  <c:v>0.73775473721844831</c:v>
                </c:pt>
                <c:pt idx="211">
                  <c:v>0.79841628959276023</c:v>
                </c:pt>
                <c:pt idx="212">
                  <c:v>0.83716181725370087</c:v>
                </c:pt>
                <c:pt idx="213">
                  <c:v>0.85694249649368859</c:v>
                </c:pt>
                <c:pt idx="214">
                  <c:v>0.68034414295168766</c:v>
                </c:pt>
                <c:pt idx="215">
                  <c:v>0.6357631516867186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4A-4252-A222-08C8E80C2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994584"/>
        <c:axId val="286000304"/>
      </c:lineChart>
      <c:dateAx>
        <c:axId val="286549304"/>
        <c:scaling>
          <c:orientation val="minMax"/>
          <c:min val="42887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286569304"/>
        <c:crosses val="autoZero"/>
        <c:auto val="1"/>
        <c:lblOffset val="100"/>
        <c:baseTimeUnit val="days"/>
        <c:majorUnit val="4"/>
        <c:majorTimeUnit val="months"/>
      </c:dateAx>
      <c:valAx>
        <c:axId val="2865693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points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549304"/>
        <c:crosses val="autoZero"/>
        <c:crossBetween val="between"/>
        <c:majorUnit val="3000"/>
      </c:valAx>
      <c:valAx>
        <c:axId val="2860003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rgbClr val="8C8C8C"/>
            </a:solidFill>
          </a:ln>
        </c:spPr>
        <c:crossAx val="285994584"/>
        <c:crosses val="max"/>
        <c:crossBetween val="between"/>
        <c:majorUnit val="0.2"/>
      </c:valAx>
      <c:dateAx>
        <c:axId val="285994584"/>
        <c:scaling>
          <c:orientation val="minMax"/>
        </c:scaling>
        <c:delete val="1"/>
        <c:axPos val="b"/>
        <c:numFmt formatCode="dd/mm/yy;@" sourceLinked="1"/>
        <c:majorTickMark val="out"/>
        <c:minorTickMark val="none"/>
        <c:tickLblPos val="nextTo"/>
        <c:crossAx val="286000304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8.2609835012631915E-4"/>
          <c:y val="2.5816771039613839E-3"/>
          <c:w val="0.93730378183824381"/>
          <c:h val="0.253187987085029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6644069641986831"/>
          <c:y val="0.33639507529616569"/>
          <c:w val="0.80665762785679485"/>
          <c:h val="0.54068341409499532"/>
        </c:manualLayout>
      </c:layout>
      <c:lineChart>
        <c:grouping val="standard"/>
        <c:varyColors val="0"/>
        <c:ser>
          <c:idx val="2"/>
          <c:order val="0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(averages)'!$C$2:$C$218</c:f>
              <c:numCache>
                <c:formatCode>0.00</c:formatCode>
                <c:ptCount val="217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AB-4E10-B0FB-59D01A8ABE13}"/>
            </c:ext>
          </c:extLst>
        </c:ser>
        <c:ser>
          <c:idx val="5"/>
          <c:order val="1"/>
          <c:tx>
            <c:strRef>
              <c:f>'ChartData (averages)'!$F$1</c:f>
              <c:strCache>
                <c:ptCount val="1"/>
                <c:pt idx="0">
                  <c:v>Tubarão-to-Rotterdam</c:v>
                </c:pt>
              </c:strCache>
            </c:strRef>
          </c:tx>
          <c:spPr>
            <a:ln>
              <a:solidFill>
                <a:srgbClr val="8C8C8C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(averages)'!$F$2:$F$218</c:f>
              <c:numCache>
                <c:formatCode>0.00</c:formatCode>
                <c:ptCount val="217"/>
                <c:pt idx="0">
                  <c:v>7.45</c:v>
                </c:pt>
                <c:pt idx="1">
                  <c:v>7.75</c:v>
                </c:pt>
                <c:pt idx="2">
                  <c:v>7.3</c:v>
                </c:pt>
                <c:pt idx="3">
                  <c:v>8</c:v>
                </c:pt>
                <c:pt idx="4">
                  <c:v>6.85</c:v>
                </c:pt>
                <c:pt idx="5">
                  <c:v>6</c:v>
                </c:pt>
                <c:pt idx="6">
                  <c:v>5.35</c:v>
                </c:pt>
                <c:pt idx="7">
                  <c:v>5.3</c:v>
                </c:pt>
                <c:pt idx="8">
                  <c:v>6</c:v>
                </c:pt>
                <c:pt idx="9">
                  <c:v>5.85</c:v>
                </c:pt>
                <c:pt idx="10">
                  <c:v>6.95</c:v>
                </c:pt>
                <c:pt idx="11">
                  <c:v>8.1999999999999993</c:v>
                </c:pt>
                <c:pt idx="12">
                  <c:v>8.4499999999999993</c:v>
                </c:pt>
                <c:pt idx="13">
                  <c:v>8.6</c:v>
                </c:pt>
                <c:pt idx="14">
                  <c:v>7.6</c:v>
                </c:pt>
                <c:pt idx="15">
                  <c:v>7.8</c:v>
                </c:pt>
                <c:pt idx="16">
                  <c:v>6.25</c:v>
                </c:pt>
                <c:pt idx="17">
                  <c:v>6.4</c:v>
                </c:pt>
                <c:pt idx="18">
                  <c:v>6</c:v>
                </c:pt>
                <c:pt idx="19">
                  <c:v>6.3</c:v>
                </c:pt>
                <c:pt idx="20">
                  <c:v>6.1</c:v>
                </c:pt>
                <c:pt idx="21">
                  <c:v>6</c:v>
                </c:pt>
                <c:pt idx="22">
                  <c:v>5.55</c:v>
                </c:pt>
                <c:pt idx="23">
                  <c:v>5.75</c:v>
                </c:pt>
                <c:pt idx="24">
                  <c:v>5.55</c:v>
                </c:pt>
                <c:pt idx="25">
                  <c:v>5.0999999999999996</c:v>
                </c:pt>
                <c:pt idx="26">
                  <c:v>5.0999999999999996</c:v>
                </c:pt>
                <c:pt idx="27">
                  <c:v>4.6500000000000004</c:v>
                </c:pt>
                <c:pt idx="28">
                  <c:v>4.8499999999999996</c:v>
                </c:pt>
                <c:pt idx="29">
                  <c:v>5.15</c:v>
                </c:pt>
                <c:pt idx="30">
                  <c:v>5.15</c:v>
                </c:pt>
                <c:pt idx="31">
                  <c:v>6.3</c:v>
                </c:pt>
                <c:pt idx="32">
                  <c:v>7.35</c:v>
                </c:pt>
                <c:pt idx="33">
                  <c:v>8.15</c:v>
                </c:pt>
                <c:pt idx="34">
                  <c:v>7.8</c:v>
                </c:pt>
                <c:pt idx="35">
                  <c:v>7.5</c:v>
                </c:pt>
                <c:pt idx="36">
                  <c:v>8.6</c:v>
                </c:pt>
                <c:pt idx="37">
                  <c:v>8.35</c:v>
                </c:pt>
                <c:pt idx="38">
                  <c:v>9.5500000000000007</c:v>
                </c:pt>
                <c:pt idx="39">
                  <c:v>8.9499999999999993</c:v>
                </c:pt>
                <c:pt idx="40">
                  <c:v>9.3000000000000007</c:v>
                </c:pt>
                <c:pt idx="41">
                  <c:v>9.4</c:v>
                </c:pt>
                <c:pt idx="42">
                  <c:v>10</c:v>
                </c:pt>
                <c:pt idx="43">
                  <c:v>10.4</c:v>
                </c:pt>
                <c:pt idx="44">
                  <c:v>10.25</c:v>
                </c:pt>
                <c:pt idx="45">
                  <c:v>11.35</c:v>
                </c:pt>
                <c:pt idx="46">
                  <c:v>11.2</c:v>
                </c:pt>
                <c:pt idx="47">
                  <c:v>11.7</c:v>
                </c:pt>
                <c:pt idx="48">
                  <c:v>13</c:v>
                </c:pt>
                <c:pt idx="49">
                  <c:v>13.65</c:v>
                </c:pt>
                <c:pt idx="50">
                  <c:v>11.8</c:v>
                </c:pt>
                <c:pt idx="51">
                  <c:v>10.75</c:v>
                </c:pt>
                <c:pt idx="52">
                  <c:v>10.6</c:v>
                </c:pt>
                <c:pt idx="53">
                  <c:v>9.9499999999999993</c:v>
                </c:pt>
                <c:pt idx="54">
                  <c:v>8</c:v>
                </c:pt>
                <c:pt idx="55">
                  <c:v>8.15</c:v>
                </c:pt>
                <c:pt idx="56">
                  <c:v>7.45</c:v>
                </c:pt>
                <c:pt idx="57">
                  <c:v>8.1999999999999993</c:v>
                </c:pt>
                <c:pt idx="58">
                  <c:v>7.5</c:v>
                </c:pt>
                <c:pt idx="59">
                  <c:v>7.45</c:v>
                </c:pt>
                <c:pt idx="60">
                  <c:v>7.05</c:v>
                </c:pt>
                <c:pt idx="61">
                  <c:v>6.75</c:v>
                </c:pt>
                <c:pt idx="62">
                  <c:v>6.15</c:v>
                </c:pt>
                <c:pt idx="63">
                  <c:v>5.8</c:v>
                </c:pt>
                <c:pt idx="64">
                  <c:v>5.5</c:v>
                </c:pt>
                <c:pt idx="65">
                  <c:v>5.2</c:v>
                </c:pt>
                <c:pt idx="66">
                  <c:v>5.5</c:v>
                </c:pt>
                <c:pt idx="67">
                  <c:v>7.7</c:v>
                </c:pt>
                <c:pt idx="68">
                  <c:v>9</c:v>
                </c:pt>
                <c:pt idx="69">
                  <c:v>9.1</c:v>
                </c:pt>
                <c:pt idx="70">
                  <c:v>9.6999999999999993</c:v>
                </c:pt>
                <c:pt idx="71">
                  <c:v>8.5</c:v>
                </c:pt>
                <c:pt idx="72">
                  <c:v>7.3</c:v>
                </c:pt>
                <c:pt idx="73">
                  <c:v>7.2</c:v>
                </c:pt>
                <c:pt idx="74">
                  <c:v>8.65</c:v>
                </c:pt>
                <c:pt idx="75">
                  <c:v>8.85</c:v>
                </c:pt>
                <c:pt idx="76">
                  <c:v>8.4</c:v>
                </c:pt>
                <c:pt idx="77">
                  <c:v>8.8000000000000007</c:v>
                </c:pt>
                <c:pt idx="78">
                  <c:v>10.95</c:v>
                </c:pt>
                <c:pt idx="79">
                  <c:v>11.45</c:v>
                </c:pt>
                <c:pt idx="80">
                  <c:v>11.3</c:v>
                </c:pt>
                <c:pt idx="81">
                  <c:v>11.05</c:v>
                </c:pt>
                <c:pt idx="82">
                  <c:v>11.7</c:v>
                </c:pt>
                <c:pt idx="83">
                  <c:v>11.4</c:v>
                </c:pt>
                <c:pt idx="84">
                  <c:v>11.25</c:v>
                </c:pt>
                <c:pt idx="85">
                  <c:v>10.5</c:v>
                </c:pt>
                <c:pt idx="86">
                  <c:v>9.4</c:v>
                </c:pt>
                <c:pt idx="87">
                  <c:v>8.85</c:v>
                </c:pt>
                <c:pt idx="88">
                  <c:v>7.75</c:v>
                </c:pt>
                <c:pt idx="89">
                  <c:v>7.35</c:v>
                </c:pt>
                <c:pt idx="90">
                  <c:v>7.85</c:v>
                </c:pt>
                <c:pt idx="91">
                  <c:v>7.65</c:v>
                </c:pt>
                <c:pt idx="92">
                  <c:v>7.85</c:v>
                </c:pt>
                <c:pt idx="93">
                  <c:v>8</c:v>
                </c:pt>
                <c:pt idx="94">
                  <c:v>10</c:v>
                </c:pt>
                <c:pt idx="95">
                  <c:v>10.25</c:v>
                </c:pt>
                <c:pt idx="96">
                  <c:v>8.5500000000000007</c:v>
                </c:pt>
                <c:pt idx="97">
                  <c:v>7.55</c:v>
                </c:pt>
                <c:pt idx="98">
                  <c:v>7.75</c:v>
                </c:pt>
                <c:pt idx="99">
                  <c:v>8</c:v>
                </c:pt>
                <c:pt idx="100">
                  <c:v>8.9499999999999993</c:v>
                </c:pt>
                <c:pt idx="101">
                  <c:v>8.8000000000000007</c:v>
                </c:pt>
                <c:pt idx="102">
                  <c:v>8.15</c:v>
                </c:pt>
                <c:pt idx="103">
                  <c:v>8.15</c:v>
                </c:pt>
                <c:pt idx="104">
                  <c:v>8.35</c:v>
                </c:pt>
                <c:pt idx="105">
                  <c:v>8.5</c:v>
                </c:pt>
                <c:pt idx="106">
                  <c:v>8.5</c:v>
                </c:pt>
                <c:pt idx="107">
                  <c:v>7.75</c:v>
                </c:pt>
                <c:pt idx="108">
                  <c:v>6.4</c:v>
                </c:pt>
                <c:pt idx="109">
                  <c:v>6</c:v>
                </c:pt>
                <c:pt idx="110">
                  <c:v>5.85</c:v>
                </c:pt>
                <c:pt idx="111">
                  <c:v>5.65</c:v>
                </c:pt>
                <c:pt idx="112">
                  <c:v>5.05</c:v>
                </c:pt>
                <c:pt idx="113">
                  <c:v>4.6500000000000004</c:v>
                </c:pt>
                <c:pt idx="114">
                  <c:v>4.8499999999999996</c:v>
                </c:pt>
                <c:pt idx="115">
                  <c:v>4.55</c:v>
                </c:pt>
                <c:pt idx="116">
                  <c:v>4.3</c:v>
                </c:pt>
                <c:pt idx="117">
                  <c:v>4.4000000000000004</c:v>
                </c:pt>
                <c:pt idx="118">
                  <c:v>4.5999999999999996</c:v>
                </c:pt>
                <c:pt idx="119">
                  <c:v>4.75</c:v>
                </c:pt>
                <c:pt idx="120">
                  <c:v>5.15</c:v>
                </c:pt>
                <c:pt idx="121">
                  <c:v>5.85</c:v>
                </c:pt>
                <c:pt idx="122">
                  <c:v>6.25</c:v>
                </c:pt>
                <c:pt idx="123">
                  <c:v>6.45</c:v>
                </c:pt>
                <c:pt idx="124">
                  <c:v>6.6</c:v>
                </c:pt>
                <c:pt idx="125">
                  <c:v>6.7</c:v>
                </c:pt>
                <c:pt idx="126">
                  <c:v>7.05</c:v>
                </c:pt>
                <c:pt idx="127">
                  <c:v>7.1</c:v>
                </c:pt>
                <c:pt idx="128">
                  <c:v>8.1999999999999993</c:v>
                </c:pt>
                <c:pt idx="129">
                  <c:v>8.8000000000000007</c:v>
                </c:pt>
                <c:pt idx="130">
                  <c:v>10.3</c:v>
                </c:pt>
                <c:pt idx="131">
                  <c:v>10.9</c:v>
                </c:pt>
                <c:pt idx="132">
                  <c:v>13</c:v>
                </c:pt>
                <c:pt idx="133">
                  <c:v>11.5</c:v>
                </c:pt>
                <c:pt idx="134">
                  <c:v>10.75</c:v>
                </c:pt>
                <c:pt idx="135">
                  <c:v>9</c:v>
                </c:pt>
                <c:pt idx="136">
                  <c:v>10.45</c:v>
                </c:pt>
                <c:pt idx="137">
                  <c:v>10.65</c:v>
                </c:pt>
                <c:pt idx="138">
                  <c:v>11.8</c:v>
                </c:pt>
                <c:pt idx="139">
                  <c:v>13</c:v>
                </c:pt>
                <c:pt idx="140">
                  <c:v>12.5</c:v>
                </c:pt>
                <c:pt idx="141">
                  <c:v>11.9</c:v>
                </c:pt>
                <c:pt idx="142">
                  <c:v>10.35</c:v>
                </c:pt>
                <c:pt idx="143">
                  <c:v>8.9</c:v>
                </c:pt>
                <c:pt idx="144">
                  <c:v>8.9</c:v>
                </c:pt>
                <c:pt idx="145">
                  <c:v>8.6</c:v>
                </c:pt>
                <c:pt idx="146">
                  <c:v>8.75</c:v>
                </c:pt>
                <c:pt idx="147">
                  <c:v>8.5</c:v>
                </c:pt>
                <c:pt idx="148">
                  <c:v>7.8</c:v>
                </c:pt>
                <c:pt idx="149">
                  <c:v>8.15</c:v>
                </c:pt>
                <c:pt idx="150">
                  <c:v>8.1999999999999993</c:v>
                </c:pt>
                <c:pt idx="151">
                  <c:v>9.5</c:v>
                </c:pt>
                <c:pt idx="152">
                  <c:v>9.8000000000000007</c:v>
                </c:pt>
                <c:pt idx="153">
                  <c:v>9.0500000000000007</c:v>
                </c:pt>
                <c:pt idx="154">
                  <c:v>8.9499999999999993</c:v>
                </c:pt>
                <c:pt idx="155">
                  <c:v>8.9499999999999993</c:v>
                </c:pt>
                <c:pt idx="156">
                  <c:v>8.75</c:v>
                </c:pt>
                <c:pt idx="157">
                  <c:v>8.1</c:v>
                </c:pt>
                <c:pt idx="158">
                  <c:v>7.7</c:v>
                </c:pt>
                <c:pt idx="159">
                  <c:v>7</c:v>
                </c:pt>
                <c:pt idx="160">
                  <c:v>5.85</c:v>
                </c:pt>
                <c:pt idx="161">
                  <c:v>5.05</c:v>
                </c:pt>
                <c:pt idx="162">
                  <c:v>4.75</c:v>
                </c:pt>
                <c:pt idx="163">
                  <c:v>4.5999999999999996</c:v>
                </c:pt>
                <c:pt idx="164">
                  <c:v>4.3</c:v>
                </c:pt>
                <c:pt idx="165">
                  <c:v>4</c:v>
                </c:pt>
                <c:pt idx="166">
                  <c:v>3.7</c:v>
                </c:pt>
                <c:pt idx="167">
                  <c:v>3.55</c:v>
                </c:pt>
                <c:pt idx="168">
                  <c:v>3.3</c:v>
                </c:pt>
                <c:pt idx="169">
                  <c:v>3.5</c:v>
                </c:pt>
                <c:pt idx="170">
                  <c:v>3.65</c:v>
                </c:pt>
                <c:pt idx="171">
                  <c:v>4.25</c:v>
                </c:pt>
                <c:pt idx="172">
                  <c:v>4.4000000000000004</c:v>
                </c:pt>
                <c:pt idx="173">
                  <c:v>3.9</c:v>
                </c:pt>
                <c:pt idx="174">
                  <c:v>3.45</c:v>
                </c:pt>
                <c:pt idx="175">
                  <c:v>2.9</c:v>
                </c:pt>
                <c:pt idx="176">
                  <c:v>3</c:v>
                </c:pt>
                <c:pt idx="177">
                  <c:v>3.05</c:v>
                </c:pt>
                <c:pt idx="178">
                  <c:v>3.9</c:v>
                </c:pt>
                <c:pt idx="179">
                  <c:v>4.8</c:v>
                </c:pt>
                <c:pt idx="180">
                  <c:v>10.4</c:v>
                </c:pt>
                <c:pt idx="181">
                  <c:v>11.2</c:v>
                </c:pt>
                <c:pt idx="182">
                  <c:v>11.5</c:v>
                </c:pt>
                <c:pt idx="183">
                  <c:v>10.9</c:v>
                </c:pt>
                <c:pt idx="184">
                  <c:v>10.25</c:v>
                </c:pt>
                <c:pt idx="185">
                  <c:v>8.75</c:v>
                </c:pt>
                <c:pt idx="186">
                  <c:v>8.4499999999999993</c:v>
                </c:pt>
                <c:pt idx="187">
                  <c:v>8.5500000000000007</c:v>
                </c:pt>
                <c:pt idx="188">
                  <c:v>8.5</c:v>
                </c:pt>
                <c:pt idx="189">
                  <c:v>7.75</c:v>
                </c:pt>
                <c:pt idx="190">
                  <c:v>7.8</c:v>
                </c:pt>
                <c:pt idx="191">
                  <c:v>7.2</c:v>
                </c:pt>
                <c:pt idx="192">
                  <c:v>6.85</c:v>
                </c:pt>
                <c:pt idx="193">
                  <c:v>6.9</c:v>
                </c:pt>
                <c:pt idx="194">
                  <c:v>8.35</c:v>
                </c:pt>
                <c:pt idx="195">
                  <c:v>10.55</c:v>
                </c:pt>
                <c:pt idx="196">
                  <c:v>10.5</c:v>
                </c:pt>
                <c:pt idx="197">
                  <c:v>8.5</c:v>
                </c:pt>
                <c:pt idx="198">
                  <c:v>8.5</c:v>
                </c:pt>
                <c:pt idx="199">
                  <c:v>7.55</c:v>
                </c:pt>
                <c:pt idx="200">
                  <c:v>7</c:v>
                </c:pt>
                <c:pt idx="201">
                  <c:v>6.7</c:v>
                </c:pt>
                <c:pt idx="202">
                  <c:v>6.5</c:v>
                </c:pt>
                <c:pt idx="203">
                  <c:v>6.7</c:v>
                </c:pt>
                <c:pt idx="204">
                  <c:v>6.4</c:v>
                </c:pt>
                <c:pt idx="205">
                  <c:v>6.2</c:v>
                </c:pt>
                <c:pt idx="206">
                  <c:v>7.15</c:v>
                </c:pt>
                <c:pt idx="207">
                  <c:v>7.4</c:v>
                </c:pt>
                <c:pt idx="208">
                  <c:v>9</c:v>
                </c:pt>
                <c:pt idx="209">
                  <c:v>10.45</c:v>
                </c:pt>
                <c:pt idx="210">
                  <c:v>10.6</c:v>
                </c:pt>
                <c:pt idx="211">
                  <c:v>8.35</c:v>
                </c:pt>
                <c:pt idx="212">
                  <c:v>7.7</c:v>
                </c:pt>
                <c:pt idx="213">
                  <c:v>7.1</c:v>
                </c:pt>
                <c:pt idx="214">
                  <c:v>8.5</c:v>
                </c:pt>
                <c:pt idx="215">
                  <c:v>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AB-4E10-B0FB-59D01A8ABE13}"/>
            </c:ext>
          </c:extLst>
        </c:ser>
        <c:ser>
          <c:idx val="6"/>
          <c:order val="2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spPr>
            <a:ln>
              <a:solidFill>
                <a:srgbClr val="AE62FF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(averages)'!$D$2:$D$218</c:f>
              <c:numCache>
                <c:formatCode>0.00</c:formatCode>
                <c:ptCount val="217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  <c:pt idx="202">
                  <c:v>13.45</c:v>
                </c:pt>
                <c:pt idx="203">
                  <c:v>13.8</c:v>
                </c:pt>
                <c:pt idx="204">
                  <c:v>12.35</c:v>
                </c:pt>
                <c:pt idx="205">
                  <c:v>13.05</c:v>
                </c:pt>
                <c:pt idx="206">
                  <c:v>15.65</c:v>
                </c:pt>
                <c:pt idx="207">
                  <c:v>16.100000000000001</c:v>
                </c:pt>
                <c:pt idx="208">
                  <c:v>17.350000000000001</c:v>
                </c:pt>
                <c:pt idx="209">
                  <c:v>19.55</c:v>
                </c:pt>
                <c:pt idx="210">
                  <c:v>19.25</c:v>
                </c:pt>
                <c:pt idx="211">
                  <c:v>17.25</c:v>
                </c:pt>
                <c:pt idx="212">
                  <c:v>16.5</c:v>
                </c:pt>
                <c:pt idx="213">
                  <c:v>14.9</c:v>
                </c:pt>
                <c:pt idx="214">
                  <c:v>17.399999999999999</c:v>
                </c:pt>
                <c:pt idx="215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AB-4E10-B0FB-59D01A8A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009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2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3.2110551659170271E-3"/>
          <c:w val="0.99775987257078413"/>
          <c:h val="0.31207081413569443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24953872742268146"/>
          <c:y val="0.26225126933989668"/>
          <c:w val="0.67962449864351326"/>
          <c:h val="0.48479595001138603"/>
        </c:manualLayout>
      </c:layout>
      <c:lineChart>
        <c:grouping val="standard"/>
        <c:varyColors val="0"/>
        <c:ser>
          <c:idx val="6"/>
          <c:order val="0"/>
          <c:tx>
            <c:strRef>
              <c:f>'ChartData (averages)'!$AJ$1</c:f>
              <c:strCache>
                <c:ptCount val="1"/>
                <c:pt idx="0">
                  <c:v> Baltic Capesize Index (BCI) 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(averages)'!$AJ$2:$AJ$218</c:f>
              <c:numCache>
                <c:formatCode>_-* #,##0_-;\-* #,##0_-;_-* "-"??_-;_-@_-</c:formatCode>
                <c:ptCount val="217"/>
                <c:pt idx="0">
                  <c:v>383</c:v>
                </c:pt>
                <c:pt idx="1">
                  <c:v>383</c:v>
                </c:pt>
                <c:pt idx="2">
                  <c:v>383</c:v>
                </c:pt>
                <c:pt idx="3">
                  <c:v>383</c:v>
                </c:pt>
                <c:pt idx="4">
                  <c:v>383</c:v>
                </c:pt>
                <c:pt idx="5">
                  <c:v>687</c:v>
                </c:pt>
                <c:pt idx="6">
                  <c:v>739</c:v>
                </c:pt>
                <c:pt idx="7">
                  <c:v>1165</c:v>
                </c:pt>
                <c:pt idx="8">
                  <c:v>1227</c:v>
                </c:pt>
                <c:pt idx="9">
                  <c:v>1789</c:v>
                </c:pt>
                <c:pt idx="10">
                  <c:v>2413</c:v>
                </c:pt>
                <c:pt idx="11">
                  <c:v>2482</c:v>
                </c:pt>
                <c:pt idx="12">
                  <c:v>2597</c:v>
                </c:pt>
                <c:pt idx="13">
                  <c:v>2173</c:v>
                </c:pt>
                <c:pt idx="14">
                  <c:v>2249</c:v>
                </c:pt>
                <c:pt idx="15">
                  <c:v>1830</c:v>
                </c:pt>
                <c:pt idx="16">
                  <c:v>1779</c:v>
                </c:pt>
                <c:pt idx="17">
                  <c:v>1480</c:v>
                </c:pt>
                <c:pt idx="18">
                  <c:v>1725</c:v>
                </c:pt>
                <c:pt idx="19">
                  <c:v>1668</c:v>
                </c:pt>
                <c:pt idx="20">
                  <c:v>1591</c:v>
                </c:pt>
                <c:pt idx="21">
                  <c:v>1374</c:v>
                </c:pt>
                <c:pt idx="22">
                  <c:v>1438</c:v>
                </c:pt>
                <c:pt idx="23">
                  <c:v>1213</c:v>
                </c:pt>
                <c:pt idx="24">
                  <c:v>987</c:v>
                </c:pt>
                <c:pt idx="25">
                  <c:v>1086</c:v>
                </c:pt>
                <c:pt idx="26">
                  <c:v>753</c:v>
                </c:pt>
                <c:pt idx="27">
                  <c:v>933</c:v>
                </c:pt>
                <c:pt idx="28">
                  <c:v>1154</c:v>
                </c:pt>
                <c:pt idx="29">
                  <c:v>1139</c:v>
                </c:pt>
                <c:pt idx="30">
                  <c:v>1637</c:v>
                </c:pt>
                <c:pt idx="31">
                  <c:v>2013</c:v>
                </c:pt>
                <c:pt idx="32">
                  <c:v>2574</c:v>
                </c:pt>
                <c:pt idx="33">
                  <c:v>2406</c:v>
                </c:pt>
                <c:pt idx="34">
                  <c:v>2264</c:v>
                </c:pt>
                <c:pt idx="35">
                  <c:v>2767</c:v>
                </c:pt>
                <c:pt idx="36">
                  <c:v>2685</c:v>
                </c:pt>
                <c:pt idx="37">
                  <c:v>3147</c:v>
                </c:pt>
                <c:pt idx="38">
                  <c:v>2738</c:v>
                </c:pt>
                <c:pt idx="39">
                  <c:v>2929</c:v>
                </c:pt>
                <c:pt idx="40">
                  <c:v>2871</c:v>
                </c:pt>
                <c:pt idx="41">
                  <c:v>3145</c:v>
                </c:pt>
                <c:pt idx="42">
                  <c:v>3220</c:v>
                </c:pt>
                <c:pt idx="43">
                  <c:v>3036</c:v>
                </c:pt>
                <c:pt idx="44">
                  <c:v>3360</c:v>
                </c:pt>
                <c:pt idx="45">
                  <c:v>3153</c:v>
                </c:pt>
                <c:pt idx="46">
                  <c:v>3453</c:v>
                </c:pt>
                <c:pt idx="47">
                  <c:v>4025</c:v>
                </c:pt>
                <c:pt idx="48">
                  <c:v>4193</c:v>
                </c:pt>
                <c:pt idx="49">
                  <c:v>3777</c:v>
                </c:pt>
                <c:pt idx="50">
                  <c:v>2830</c:v>
                </c:pt>
                <c:pt idx="51">
                  <c:v>2830</c:v>
                </c:pt>
                <c:pt idx="52">
                  <c:v>2791</c:v>
                </c:pt>
                <c:pt idx="53">
                  <c:v>2296</c:v>
                </c:pt>
                <c:pt idx="54">
                  <c:v>1493</c:v>
                </c:pt>
                <c:pt idx="55">
                  <c:v>1772</c:v>
                </c:pt>
                <c:pt idx="56">
                  <c:v>1470</c:v>
                </c:pt>
                <c:pt idx="57">
                  <c:v>1790</c:v>
                </c:pt>
                <c:pt idx="58">
                  <c:v>1608</c:v>
                </c:pt>
                <c:pt idx="59">
                  <c:v>1722</c:v>
                </c:pt>
                <c:pt idx="60">
                  <c:v>1592</c:v>
                </c:pt>
                <c:pt idx="61">
                  <c:v>1479</c:v>
                </c:pt>
                <c:pt idx="62">
                  <c:v>1203</c:v>
                </c:pt>
                <c:pt idx="63">
                  <c:v>1157</c:v>
                </c:pt>
                <c:pt idx="64">
                  <c:v>924</c:v>
                </c:pt>
                <c:pt idx="65">
                  <c:v>824</c:v>
                </c:pt>
                <c:pt idx="66">
                  <c:v>1038</c:v>
                </c:pt>
                <c:pt idx="67">
                  <c:v>1915</c:v>
                </c:pt>
                <c:pt idx="68">
                  <c:v>2251</c:v>
                </c:pt>
                <c:pt idx="69">
                  <c:v>2337</c:v>
                </c:pt>
                <c:pt idx="70">
                  <c:v>2630</c:v>
                </c:pt>
                <c:pt idx="71">
                  <c:v>2053</c:v>
                </c:pt>
                <c:pt idx="72">
                  <c:v>1395</c:v>
                </c:pt>
                <c:pt idx="73">
                  <c:v>1712</c:v>
                </c:pt>
                <c:pt idx="74">
                  <c:v>2091</c:v>
                </c:pt>
                <c:pt idx="75">
                  <c:v>2228</c:v>
                </c:pt>
                <c:pt idx="76">
                  <c:v>1986</c:v>
                </c:pt>
                <c:pt idx="77">
                  <c:v>2170</c:v>
                </c:pt>
                <c:pt idx="78">
                  <c:v>3086</c:v>
                </c:pt>
                <c:pt idx="79">
                  <c:v>3156</c:v>
                </c:pt>
                <c:pt idx="80">
                  <c:v>3205</c:v>
                </c:pt>
                <c:pt idx="81">
                  <c:v>3197</c:v>
                </c:pt>
                <c:pt idx="82">
                  <c:v>3632</c:v>
                </c:pt>
                <c:pt idx="83">
                  <c:v>3480</c:v>
                </c:pt>
                <c:pt idx="84">
                  <c:v>3454</c:v>
                </c:pt>
                <c:pt idx="85">
                  <c:v>3164</c:v>
                </c:pt>
                <c:pt idx="86">
                  <c:v>2732</c:v>
                </c:pt>
                <c:pt idx="87">
                  <c:v>2411</c:v>
                </c:pt>
                <c:pt idx="88">
                  <c:v>1900</c:v>
                </c:pt>
                <c:pt idx="89">
                  <c:v>1840</c:v>
                </c:pt>
                <c:pt idx="90">
                  <c:v>2000</c:v>
                </c:pt>
                <c:pt idx="91">
                  <c:v>2081</c:v>
                </c:pt>
                <c:pt idx="92">
                  <c:v>2169</c:v>
                </c:pt>
                <c:pt idx="93">
                  <c:v>2230</c:v>
                </c:pt>
                <c:pt idx="94">
                  <c:v>2526</c:v>
                </c:pt>
                <c:pt idx="95">
                  <c:v>2502</c:v>
                </c:pt>
                <c:pt idx="96">
                  <c:v>1461</c:v>
                </c:pt>
                <c:pt idx="97">
                  <c:v>1050</c:v>
                </c:pt>
                <c:pt idx="98">
                  <c:v>1056</c:v>
                </c:pt>
                <c:pt idx="99">
                  <c:v>1755</c:v>
                </c:pt>
                <c:pt idx="100">
                  <c:v>2197</c:v>
                </c:pt>
                <c:pt idx="101">
                  <c:v>2383</c:v>
                </c:pt>
                <c:pt idx="102">
                  <c:v>1913</c:v>
                </c:pt>
                <c:pt idx="103">
                  <c:v>1913</c:v>
                </c:pt>
                <c:pt idx="104">
                  <c:v>2003</c:v>
                </c:pt>
                <c:pt idx="105">
                  <c:v>1966</c:v>
                </c:pt>
                <c:pt idx="106">
                  <c:v>2037</c:v>
                </c:pt>
                <c:pt idx="107">
                  <c:v>1730</c:v>
                </c:pt>
                <c:pt idx="108">
                  <c:v>1014</c:v>
                </c:pt>
                <c:pt idx="109">
                  <c:v>792</c:v>
                </c:pt>
                <c:pt idx="110">
                  <c:v>727</c:v>
                </c:pt>
                <c:pt idx="111">
                  <c:v>545</c:v>
                </c:pt>
                <c:pt idx="112">
                  <c:v>383</c:v>
                </c:pt>
                <c:pt idx="113">
                  <c:v>235</c:v>
                </c:pt>
                <c:pt idx="114">
                  <c:v>520</c:v>
                </c:pt>
                <c:pt idx="115">
                  <c:v>251</c:v>
                </c:pt>
                <c:pt idx="116">
                  <c:v>150</c:v>
                </c:pt>
                <c:pt idx="117">
                  <c:v>276</c:v>
                </c:pt>
                <c:pt idx="118">
                  <c:v>418</c:v>
                </c:pt>
                <c:pt idx="119">
                  <c:v>490</c:v>
                </c:pt>
                <c:pt idx="120">
                  <c:v>783</c:v>
                </c:pt>
                <c:pt idx="121">
                  <c:v>1290</c:v>
                </c:pt>
                <c:pt idx="122">
                  <c:v>1371</c:v>
                </c:pt>
                <c:pt idx="123">
                  <c:v>1470</c:v>
                </c:pt>
                <c:pt idx="124">
                  <c:v>1545</c:v>
                </c:pt>
                <c:pt idx="125">
                  <c:v>1620</c:v>
                </c:pt>
                <c:pt idx="126">
                  <c:v>1862</c:v>
                </c:pt>
                <c:pt idx="127">
                  <c:v>1800</c:v>
                </c:pt>
                <c:pt idx="128">
                  <c:v>2278</c:v>
                </c:pt>
                <c:pt idx="129">
                  <c:v>1557</c:v>
                </c:pt>
                <c:pt idx="130">
                  <c:v>3346</c:v>
                </c:pt>
                <c:pt idx="131">
                  <c:v>3541</c:v>
                </c:pt>
                <c:pt idx="132">
                  <c:v>4379</c:v>
                </c:pt>
                <c:pt idx="133">
                  <c:v>3647</c:v>
                </c:pt>
                <c:pt idx="134">
                  <c:v>3492</c:v>
                </c:pt>
                <c:pt idx="135">
                  <c:v>3266</c:v>
                </c:pt>
                <c:pt idx="136">
                  <c:v>3826</c:v>
                </c:pt>
                <c:pt idx="137">
                  <c:v>3991</c:v>
                </c:pt>
                <c:pt idx="138">
                  <c:v>4467</c:v>
                </c:pt>
                <c:pt idx="139">
                  <c:v>4949</c:v>
                </c:pt>
                <c:pt idx="140">
                  <c:v>4547</c:v>
                </c:pt>
                <c:pt idx="141">
                  <c:v>3952</c:v>
                </c:pt>
                <c:pt idx="142">
                  <c:v>3338</c:v>
                </c:pt>
                <c:pt idx="143">
                  <c:v>3021</c:v>
                </c:pt>
                <c:pt idx="144">
                  <c:v>3290</c:v>
                </c:pt>
                <c:pt idx="145">
                  <c:v>3064</c:v>
                </c:pt>
                <c:pt idx="146">
                  <c:v>3052</c:v>
                </c:pt>
                <c:pt idx="147">
                  <c:v>2950</c:v>
                </c:pt>
                <c:pt idx="148">
                  <c:v>2444</c:v>
                </c:pt>
                <c:pt idx="149">
                  <c:v>2635</c:v>
                </c:pt>
                <c:pt idx="150">
                  <c:v>2493</c:v>
                </c:pt>
                <c:pt idx="151">
                  <c:v>3131</c:v>
                </c:pt>
                <c:pt idx="152">
                  <c:v>3273</c:v>
                </c:pt>
                <c:pt idx="153">
                  <c:v>2455</c:v>
                </c:pt>
                <c:pt idx="154">
                  <c:v>2455</c:v>
                </c:pt>
                <c:pt idx="155">
                  <c:v>2455</c:v>
                </c:pt>
                <c:pt idx="156">
                  <c:v>1646</c:v>
                </c:pt>
                <c:pt idx="157">
                  <c:v>1066</c:v>
                </c:pt>
                <c:pt idx="158">
                  <c:v>712</c:v>
                </c:pt>
                <c:pt idx="159">
                  <c:v>135</c:v>
                </c:pt>
                <c:pt idx="160">
                  <c:v>-20</c:v>
                </c:pt>
                <c:pt idx="161">
                  <c:v>-234</c:v>
                </c:pt>
                <c:pt idx="162">
                  <c:v>-294</c:v>
                </c:pt>
                <c:pt idx="163">
                  <c:v>-226</c:v>
                </c:pt>
                <c:pt idx="164">
                  <c:v>-328</c:v>
                </c:pt>
                <c:pt idx="165">
                  <c:v>-312</c:v>
                </c:pt>
                <c:pt idx="166">
                  <c:v>-311</c:v>
                </c:pt>
                <c:pt idx="167">
                  <c:v>-121</c:v>
                </c:pt>
                <c:pt idx="168">
                  <c:v>-97</c:v>
                </c:pt>
                <c:pt idx="169">
                  <c:v>319</c:v>
                </c:pt>
                <c:pt idx="170">
                  <c:v>541</c:v>
                </c:pt>
                <c:pt idx="171">
                  <c:v>993</c:v>
                </c:pt>
                <c:pt idx="172">
                  <c:v>964</c:v>
                </c:pt>
                <c:pt idx="173">
                  <c:v>820</c:v>
                </c:pt>
                <c:pt idx="174">
                  <c:v>292</c:v>
                </c:pt>
                <c:pt idx="175">
                  <c:v>26</c:v>
                </c:pt>
                <c:pt idx="176">
                  <c:v>162</c:v>
                </c:pt>
                <c:pt idx="177">
                  <c:v>46</c:v>
                </c:pt>
                <c:pt idx="178">
                  <c:v>736</c:v>
                </c:pt>
                <c:pt idx="179">
                  <c:v>1523</c:v>
                </c:pt>
                <c:pt idx="180">
                  <c:v>3819</c:v>
                </c:pt>
                <c:pt idx="181">
                  <c:v>4219</c:v>
                </c:pt>
                <c:pt idx="182">
                  <c:v>4440</c:v>
                </c:pt>
                <c:pt idx="183">
                  <c:v>3333</c:v>
                </c:pt>
                <c:pt idx="184">
                  <c:v>3025</c:v>
                </c:pt>
                <c:pt idx="185">
                  <c:v>2084</c:v>
                </c:pt>
                <c:pt idx="186">
                  <c:v>2206</c:v>
                </c:pt>
                <c:pt idx="187">
                  <c:v>2357</c:v>
                </c:pt>
                <c:pt idx="188">
                  <c:v>2402</c:v>
                </c:pt>
                <c:pt idx="189">
                  <c:v>2160</c:v>
                </c:pt>
                <c:pt idx="190">
                  <c:v>2176</c:v>
                </c:pt>
                <c:pt idx="191">
                  <c:v>1960</c:v>
                </c:pt>
                <c:pt idx="192">
                  <c:v>1839</c:v>
                </c:pt>
                <c:pt idx="193">
                  <c:v>1900</c:v>
                </c:pt>
                <c:pt idx="194">
                  <c:v>2915</c:v>
                </c:pt>
                <c:pt idx="195">
                  <c:v>3987</c:v>
                </c:pt>
                <c:pt idx="196">
                  <c:v>3555</c:v>
                </c:pt>
                <c:pt idx="197">
                  <c:v>2406</c:v>
                </c:pt>
                <c:pt idx="198">
                  <c:v>2261</c:v>
                </c:pt>
                <c:pt idx="199">
                  <c:v>1895</c:v>
                </c:pt>
                <c:pt idx="200">
                  <c:v>1739</c:v>
                </c:pt>
                <c:pt idx="201">
                  <c:v>1507</c:v>
                </c:pt>
                <c:pt idx="202">
                  <c:v>1435</c:v>
                </c:pt>
                <c:pt idx="203">
                  <c:v>1533</c:v>
                </c:pt>
                <c:pt idx="204">
                  <c:v>1520</c:v>
                </c:pt>
                <c:pt idx="205">
                  <c:v>1434</c:v>
                </c:pt>
                <c:pt idx="206">
                  <c:v>1802</c:v>
                </c:pt>
                <c:pt idx="207">
                  <c:v>2006</c:v>
                </c:pt>
                <c:pt idx="208">
                  <c:v>2008</c:v>
                </c:pt>
                <c:pt idx="209">
                  <c:v>2548</c:v>
                </c:pt>
                <c:pt idx="210">
                  <c:v>2893</c:v>
                </c:pt>
                <c:pt idx="211">
                  <c:v>2970</c:v>
                </c:pt>
                <c:pt idx="212">
                  <c:v>1890</c:v>
                </c:pt>
                <c:pt idx="213">
                  <c:v>1527</c:v>
                </c:pt>
                <c:pt idx="214">
                  <c:v>1242</c:v>
                </c:pt>
                <c:pt idx="215">
                  <c:v>1715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6-4D44-B68C-D977FF625EB5}"/>
            </c:ext>
          </c:extLst>
        </c:ser>
        <c:ser>
          <c:idx val="2"/>
          <c:order val="1"/>
          <c:tx>
            <c:strRef>
              <c:f>'ChartData (averages)'!$AK$1</c:f>
              <c:strCache>
                <c:ptCount val="1"/>
                <c:pt idx="0">
                  <c:v> Baltic Handysize Index (BHI) </c:v>
                </c:pt>
              </c:strCache>
            </c:strRef>
          </c:tx>
          <c:spPr>
            <a:ln>
              <a:solidFill>
                <a:srgbClr val="8C8C8C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(averages)'!$AK$2:$AK$218</c:f>
              <c:numCache>
                <c:formatCode>_-* #,##0_-;\-* #,##0_-;_-* "-"??_-;_-@_-</c:formatCode>
                <c:ptCount val="217"/>
                <c:pt idx="0">
                  <c:v>459</c:v>
                </c:pt>
                <c:pt idx="1">
                  <c:v>441</c:v>
                </c:pt>
                <c:pt idx="2">
                  <c:v>419</c:v>
                </c:pt>
                <c:pt idx="3">
                  <c:v>382</c:v>
                </c:pt>
                <c:pt idx="4">
                  <c:v>377</c:v>
                </c:pt>
                <c:pt idx="5">
                  <c:v>377</c:v>
                </c:pt>
                <c:pt idx="6">
                  <c:v>391</c:v>
                </c:pt>
                <c:pt idx="7">
                  <c:v>428</c:v>
                </c:pt>
                <c:pt idx="8">
                  <c:v>462</c:v>
                </c:pt>
                <c:pt idx="9">
                  <c:v>495</c:v>
                </c:pt>
                <c:pt idx="10">
                  <c:v>508</c:v>
                </c:pt>
                <c:pt idx="11">
                  <c:v>526</c:v>
                </c:pt>
                <c:pt idx="12">
                  <c:v>540</c:v>
                </c:pt>
                <c:pt idx="13">
                  <c:v>547</c:v>
                </c:pt>
                <c:pt idx="14">
                  <c:v>563</c:v>
                </c:pt>
                <c:pt idx="15">
                  <c:v>575</c:v>
                </c:pt>
                <c:pt idx="16">
                  <c:v>559</c:v>
                </c:pt>
                <c:pt idx="17">
                  <c:v>523</c:v>
                </c:pt>
                <c:pt idx="18">
                  <c:v>509</c:v>
                </c:pt>
                <c:pt idx="19">
                  <c:v>502</c:v>
                </c:pt>
                <c:pt idx="20">
                  <c:v>469</c:v>
                </c:pt>
                <c:pt idx="21">
                  <c:v>446</c:v>
                </c:pt>
                <c:pt idx="22">
                  <c:v>425</c:v>
                </c:pt>
                <c:pt idx="23">
                  <c:v>435</c:v>
                </c:pt>
                <c:pt idx="24">
                  <c:v>451</c:v>
                </c:pt>
                <c:pt idx="25">
                  <c:v>467</c:v>
                </c:pt>
                <c:pt idx="26">
                  <c:v>471</c:v>
                </c:pt>
                <c:pt idx="27">
                  <c:v>486</c:v>
                </c:pt>
                <c:pt idx="28">
                  <c:v>499</c:v>
                </c:pt>
                <c:pt idx="29">
                  <c:v>498</c:v>
                </c:pt>
                <c:pt idx="30">
                  <c:v>478</c:v>
                </c:pt>
                <c:pt idx="31">
                  <c:v>466</c:v>
                </c:pt>
                <c:pt idx="32">
                  <c:v>465</c:v>
                </c:pt>
                <c:pt idx="33">
                  <c:v>474</c:v>
                </c:pt>
                <c:pt idx="34">
                  <c:v>486</c:v>
                </c:pt>
                <c:pt idx="35">
                  <c:v>504</c:v>
                </c:pt>
                <c:pt idx="36">
                  <c:v>536</c:v>
                </c:pt>
                <c:pt idx="37">
                  <c:v>596</c:v>
                </c:pt>
                <c:pt idx="38">
                  <c:v>616</c:v>
                </c:pt>
                <c:pt idx="39">
                  <c:v>610</c:v>
                </c:pt>
                <c:pt idx="40">
                  <c:v>649</c:v>
                </c:pt>
                <c:pt idx="41">
                  <c:v>679</c:v>
                </c:pt>
                <c:pt idx="42">
                  <c:v>687</c:v>
                </c:pt>
                <c:pt idx="43">
                  <c:v>664</c:v>
                </c:pt>
                <c:pt idx="44">
                  <c:v>644</c:v>
                </c:pt>
                <c:pt idx="45">
                  <c:v>630</c:v>
                </c:pt>
                <c:pt idx="46">
                  <c:v>620</c:v>
                </c:pt>
                <c:pt idx="47">
                  <c:v>626</c:v>
                </c:pt>
                <c:pt idx="48">
                  <c:v>631</c:v>
                </c:pt>
                <c:pt idx="49">
                  <c:v>636</c:v>
                </c:pt>
                <c:pt idx="50">
                  <c:v>625</c:v>
                </c:pt>
                <c:pt idx="51">
                  <c:v>612</c:v>
                </c:pt>
                <c:pt idx="52">
                  <c:v>600</c:v>
                </c:pt>
                <c:pt idx="53">
                  <c:v>587</c:v>
                </c:pt>
                <c:pt idx="54">
                  <c:v>584</c:v>
                </c:pt>
                <c:pt idx="55">
                  <c:v>577</c:v>
                </c:pt>
                <c:pt idx="56">
                  <c:v>547</c:v>
                </c:pt>
                <c:pt idx="57">
                  <c:v>526</c:v>
                </c:pt>
                <c:pt idx="58">
                  <c:v>515</c:v>
                </c:pt>
                <c:pt idx="59">
                  <c:v>534</c:v>
                </c:pt>
                <c:pt idx="60">
                  <c:v>586</c:v>
                </c:pt>
                <c:pt idx="61">
                  <c:v>611</c:v>
                </c:pt>
                <c:pt idx="62">
                  <c:v>627</c:v>
                </c:pt>
                <c:pt idx="63">
                  <c:v>641</c:v>
                </c:pt>
                <c:pt idx="64">
                  <c:v>650</c:v>
                </c:pt>
                <c:pt idx="65">
                  <c:v>643</c:v>
                </c:pt>
                <c:pt idx="66">
                  <c:v>628</c:v>
                </c:pt>
                <c:pt idx="67">
                  <c:v>621</c:v>
                </c:pt>
                <c:pt idx="68">
                  <c:v>605</c:v>
                </c:pt>
                <c:pt idx="69">
                  <c:v>589</c:v>
                </c:pt>
                <c:pt idx="70">
                  <c:v>584</c:v>
                </c:pt>
                <c:pt idx="71">
                  <c:v>590</c:v>
                </c:pt>
                <c:pt idx="72">
                  <c:v>587</c:v>
                </c:pt>
                <c:pt idx="73">
                  <c:v>583</c:v>
                </c:pt>
                <c:pt idx="74">
                  <c:v>584</c:v>
                </c:pt>
                <c:pt idx="75">
                  <c:v>593</c:v>
                </c:pt>
                <c:pt idx="76">
                  <c:v>593</c:v>
                </c:pt>
                <c:pt idx="77">
                  <c:v>581</c:v>
                </c:pt>
                <c:pt idx="78">
                  <c:v>563</c:v>
                </c:pt>
                <c:pt idx="79">
                  <c:v>559</c:v>
                </c:pt>
                <c:pt idx="80">
                  <c:v>560</c:v>
                </c:pt>
                <c:pt idx="81">
                  <c:v>553</c:v>
                </c:pt>
                <c:pt idx="82">
                  <c:v>543</c:v>
                </c:pt>
                <c:pt idx="83">
                  <c:v>542</c:v>
                </c:pt>
                <c:pt idx="84">
                  <c:v>545</c:v>
                </c:pt>
                <c:pt idx="85">
                  <c:v>551</c:v>
                </c:pt>
                <c:pt idx="86">
                  <c:v>562</c:v>
                </c:pt>
                <c:pt idx="87">
                  <c:v>568</c:v>
                </c:pt>
                <c:pt idx="88">
                  <c:v>588</c:v>
                </c:pt>
                <c:pt idx="89">
                  <c:v>617</c:v>
                </c:pt>
                <c:pt idx="90">
                  <c:v>629</c:v>
                </c:pt>
                <c:pt idx="91">
                  <c:v>637</c:v>
                </c:pt>
                <c:pt idx="92">
                  <c:v>657</c:v>
                </c:pt>
                <c:pt idx="93">
                  <c:v>670</c:v>
                </c:pt>
                <c:pt idx="94">
                  <c:v>675</c:v>
                </c:pt>
                <c:pt idx="95">
                  <c:v>666</c:v>
                </c:pt>
                <c:pt idx="96">
                  <c:v>656</c:v>
                </c:pt>
                <c:pt idx="97">
                  <c:v>646</c:v>
                </c:pt>
                <c:pt idx="98">
                  <c:v>635</c:v>
                </c:pt>
                <c:pt idx="99">
                  <c:v>626</c:v>
                </c:pt>
                <c:pt idx="100">
                  <c:v>625</c:v>
                </c:pt>
                <c:pt idx="101">
                  <c:v>617</c:v>
                </c:pt>
                <c:pt idx="102">
                  <c:v>571</c:v>
                </c:pt>
                <c:pt idx="103">
                  <c:v>571</c:v>
                </c:pt>
                <c:pt idx="104">
                  <c:v>571</c:v>
                </c:pt>
                <c:pt idx="105">
                  <c:v>524</c:v>
                </c:pt>
                <c:pt idx="106">
                  <c:v>451</c:v>
                </c:pt>
                <c:pt idx="107">
                  <c:v>395</c:v>
                </c:pt>
                <c:pt idx="108">
                  <c:v>311</c:v>
                </c:pt>
                <c:pt idx="109">
                  <c:v>290</c:v>
                </c:pt>
                <c:pt idx="110">
                  <c:v>315</c:v>
                </c:pt>
                <c:pt idx="111">
                  <c:v>359</c:v>
                </c:pt>
                <c:pt idx="112">
                  <c:v>393</c:v>
                </c:pt>
                <c:pt idx="113">
                  <c:v>421</c:v>
                </c:pt>
                <c:pt idx="114">
                  <c:v>437</c:v>
                </c:pt>
                <c:pt idx="115">
                  <c:v>455</c:v>
                </c:pt>
                <c:pt idx="116">
                  <c:v>464</c:v>
                </c:pt>
                <c:pt idx="117">
                  <c:v>432</c:v>
                </c:pt>
                <c:pt idx="118">
                  <c:v>403</c:v>
                </c:pt>
                <c:pt idx="119">
                  <c:v>390</c:v>
                </c:pt>
                <c:pt idx="120">
                  <c:v>389</c:v>
                </c:pt>
                <c:pt idx="121">
                  <c:v>382</c:v>
                </c:pt>
                <c:pt idx="122">
                  <c:v>382</c:v>
                </c:pt>
                <c:pt idx="123">
                  <c:v>386</c:v>
                </c:pt>
                <c:pt idx="124">
                  <c:v>393</c:v>
                </c:pt>
                <c:pt idx="125">
                  <c:v>398</c:v>
                </c:pt>
                <c:pt idx="126">
                  <c:v>412</c:v>
                </c:pt>
                <c:pt idx="127">
                  <c:v>420</c:v>
                </c:pt>
                <c:pt idx="128">
                  <c:v>440</c:v>
                </c:pt>
                <c:pt idx="129">
                  <c:v>441</c:v>
                </c:pt>
                <c:pt idx="130">
                  <c:v>448</c:v>
                </c:pt>
                <c:pt idx="131">
                  <c:v>472</c:v>
                </c:pt>
                <c:pt idx="132">
                  <c:v>492</c:v>
                </c:pt>
                <c:pt idx="133">
                  <c:v>515</c:v>
                </c:pt>
                <c:pt idx="134">
                  <c:v>517</c:v>
                </c:pt>
                <c:pt idx="135">
                  <c:v>524</c:v>
                </c:pt>
                <c:pt idx="136">
                  <c:v>560</c:v>
                </c:pt>
                <c:pt idx="137">
                  <c:v>619</c:v>
                </c:pt>
                <c:pt idx="138">
                  <c:v>665</c:v>
                </c:pt>
                <c:pt idx="139">
                  <c:v>689</c:v>
                </c:pt>
                <c:pt idx="140">
                  <c:v>691</c:v>
                </c:pt>
                <c:pt idx="141">
                  <c:v>692</c:v>
                </c:pt>
                <c:pt idx="142">
                  <c:v>690</c:v>
                </c:pt>
                <c:pt idx="143">
                  <c:v>670</c:v>
                </c:pt>
                <c:pt idx="144">
                  <c:v>658</c:v>
                </c:pt>
                <c:pt idx="145">
                  <c:v>651</c:v>
                </c:pt>
                <c:pt idx="146">
                  <c:v>626</c:v>
                </c:pt>
                <c:pt idx="147">
                  <c:v>580</c:v>
                </c:pt>
                <c:pt idx="148">
                  <c:v>539</c:v>
                </c:pt>
                <c:pt idx="149">
                  <c:v>509</c:v>
                </c:pt>
                <c:pt idx="150">
                  <c:v>494</c:v>
                </c:pt>
                <c:pt idx="151">
                  <c:v>505</c:v>
                </c:pt>
                <c:pt idx="152">
                  <c:v>507</c:v>
                </c:pt>
                <c:pt idx="153">
                  <c:v>509</c:v>
                </c:pt>
                <c:pt idx="154">
                  <c:v>509</c:v>
                </c:pt>
                <c:pt idx="155">
                  <c:v>509</c:v>
                </c:pt>
                <c:pt idx="156">
                  <c:v>465</c:v>
                </c:pt>
                <c:pt idx="157">
                  <c:v>408</c:v>
                </c:pt>
                <c:pt idx="158">
                  <c:v>379</c:v>
                </c:pt>
                <c:pt idx="159">
                  <c:v>355</c:v>
                </c:pt>
                <c:pt idx="160">
                  <c:v>332</c:v>
                </c:pt>
                <c:pt idx="161">
                  <c:v>304</c:v>
                </c:pt>
                <c:pt idx="162">
                  <c:v>291</c:v>
                </c:pt>
                <c:pt idx="163">
                  <c:v>304</c:v>
                </c:pt>
                <c:pt idx="164">
                  <c:v>324</c:v>
                </c:pt>
                <c:pt idx="165">
                  <c:v>350</c:v>
                </c:pt>
                <c:pt idx="166">
                  <c:v>395</c:v>
                </c:pt>
                <c:pt idx="167">
                  <c:v>423</c:v>
                </c:pt>
                <c:pt idx="168">
                  <c:v>401</c:v>
                </c:pt>
                <c:pt idx="169">
                  <c:v>340</c:v>
                </c:pt>
                <c:pt idx="170">
                  <c:v>306</c:v>
                </c:pt>
                <c:pt idx="171">
                  <c:v>275</c:v>
                </c:pt>
                <c:pt idx="172">
                  <c:v>247</c:v>
                </c:pt>
                <c:pt idx="173">
                  <c:v>239</c:v>
                </c:pt>
                <c:pt idx="174">
                  <c:v>230</c:v>
                </c:pt>
                <c:pt idx="175">
                  <c:v>230</c:v>
                </c:pt>
                <c:pt idx="176">
                  <c:v>249</c:v>
                </c:pt>
                <c:pt idx="177">
                  <c:v>271</c:v>
                </c:pt>
                <c:pt idx="178">
                  <c:v>292</c:v>
                </c:pt>
                <c:pt idx="179">
                  <c:v>321</c:v>
                </c:pt>
                <c:pt idx="180">
                  <c:v>363</c:v>
                </c:pt>
                <c:pt idx="181">
                  <c:v>389</c:v>
                </c:pt>
                <c:pt idx="182">
                  <c:v>412</c:v>
                </c:pt>
                <c:pt idx="183">
                  <c:v>435</c:v>
                </c:pt>
                <c:pt idx="184">
                  <c:v>457</c:v>
                </c:pt>
                <c:pt idx="185">
                  <c:v>471</c:v>
                </c:pt>
                <c:pt idx="186">
                  <c:v>474</c:v>
                </c:pt>
                <c:pt idx="187">
                  <c:v>473</c:v>
                </c:pt>
                <c:pt idx="188">
                  <c:v>491</c:v>
                </c:pt>
                <c:pt idx="189">
                  <c:v>546</c:v>
                </c:pt>
                <c:pt idx="190">
                  <c:v>571</c:v>
                </c:pt>
                <c:pt idx="191">
                  <c:v>569</c:v>
                </c:pt>
                <c:pt idx="192">
                  <c:v>560</c:v>
                </c:pt>
                <c:pt idx="193">
                  <c:v>558</c:v>
                </c:pt>
                <c:pt idx="194">
                  <c:v>585</c:v>
                </c:pt>
                <c:pt idx="195">
                  <c:v>593</c:v>
                </c:pt>
                <c:pt idx="196">
                  <c:v>595</c:v>
                </c:pt>
                <c:pt idx="197">
                  <c:v>599</c:v>
                </c:pt>
                <c:pt idx="198">
                  <c:v>597</c:v>
                </c:pt>
                <c:pt idx="199">
                  <c:v>590</c:v>
                </c:pt>
                <c:pt idx="200">
                  <c:v>583</c:v>
                </c:pt>
                <c:pt idx="201">
                  <c:v>586</c:v>
                </c:pt>
                <c:pt idx="202">
                  <c:v>602</c:v>
                </c:pt>
                <c:pt idx="203">
                  <c:v>649</c:v>
                </c:pt>
                <c:pt idx="204">
                  <c:v>664</c:v>
                </c:pt>
                <c:pt idx="205">
                  <c:v>668</c:v>
                </c:pt>
                <c:pt idx="206">
                  <c:v>678</c:v>
                </c:pt>
                <c:pt idx="207">
                  <c:v>677</c:v>
                </c:pt>
                <c:pt idx="208">
                  <c:v>669</c:v>
                </c:pt>
                <c:pt idx="209">
                  <c:v>656</c:v>
                </c:pt>
                <c:pt idx="210">
                  <c:v>653</c:v>
                </c:pt>
                <c:pt idx="211">
                  <c:v>670</c:v>
                </c:pt>
                <c:pt idx="212">
                  <c:v>701</c:v>
                </c:pt>
                <c:pt idx="213">
                  <c:v>719</c:v>
                </c:pt>
                <c:pt idx="214">
                  <c:v>751</c:v>
                </c:pt>
                <c:pt idx="215">
                  <c:v>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96-4D44-B68C-D977FF625EB5}"/>
            </c:ext>
          </c:extLst>
        </c:ser>
        <c:ser>
          <c:idx val="0"/>
          <c:order val="2"/>
          <c:tx>
            <c:strRef>
              <c:f>'ChartData (averages)'!$AL$1</c:f>
              <c:strCache>
                <c:ptCount val="1"/>
                <c:pt idx="0">
                  <c:v> Baltic Supramax Index (BSI) 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(averages)'!$AL$2:$AL$218</c:f>
              <c:numCache>
                <c:formatCode>_-* #,##0_-;\-* #,##0_-;_-* "-"??_-;_-@_-</c:formatCode>
                <c:ptCount val="217"/>
                <c:pt idx="0">
                  <c:v>739</c:v>
                </c:pt>
                <c:pt idx="1">
                  <c:v>718</c:v>
                </c:pt>
                <c:pt idx="2">
                  <c:v>692</c:v>
                </c:pt>
                <c:pt idx="3">
                  <c:v>667</c:v>
                </c:pt>
                <c:pt idx="4">
                  <c:v>672</c:v>
                </c:pt>
                <c:pt idx="5">
                  <c:v>672</c:v>
                </c:pt>
                <c:pt idx="6">
                  <c:v>729</c:v>
                </c:pt>
                <c:pt idx="7">
                  <c:v>809</c:v>
                </c:pt>
                <c:pt idx="8">
                  <c:v>846</c:v>
                </c:pt>
                <c:pt idx="9">
                  <c:v>874</c:v>
                </c:pt>
                <c:pt idx="10">
                  <c:v>879</c:v>
                </c:pt>
                <c:pt idx="11">
                  <c:v>896</c:v>
                </c:pt>
                <c:pt idx="12">
                  <c:v>881</c:v>
                </c:pt>
                <c:pt idx="13">
                  <c:v>886</c:v>
                </c:pt>
                <c:pt idx="14">
                  <c:v>898</c:v>
                </c:pt>
                <c:pt idx="15">
                  <c:v>895</c:v>
                </c:pt>
                <c:pt idx="16">
                  <c:v>861</c:v>
                </c:pt>
                <c:pt idx="17">
                  <c:v>811</c:v>
                </c:pt>
                <c:pt idx="18">
                  <c:v>784</c:v>
                </c:pt>
                <c:pt idx="19">
                  <c:v>759</c:v>
                </c:pt>
                <c:pt idx="20">
                  <c:v>721</c:v>
                </c:pt>
                <c:pt idx="21">
                  <c:v>674</c:v>
                </c:pt>
                <c:pt idx="22">
                  <c:v>654</c:v>
                </c:pt>
                <c:pt idx="23">
                  <c:v>701</c:v>
                </c:pt>
                <c:pt idx="24">
                  <c:v>744</c:v>
                </c:pt>
                <c:pt idx="25">
                  <c:v>754</c:v>
                </c:pt>
                <c:pt idx="26">
                  <c:v>732</c:v>
                </c:pt>
                <c:pt idx="27">
                  <c:v>769</c:v>
                </c:pt>
                <c:pt idx="28">
                  <c:v>812</c:v>
                </c:pt>
                <c:pt idx="29">
                  <c:v>789</c:v>
                </c:pt>
                <c:pt idx="30">
                  <c:v>764</c:v>
                </c:pt>
                <c:pt idx="31">
                  <c:v>759</c:v>
                </c:pt>
                <c:pt idx="32">
                  <c:v>806</c:v>
                </c:pt>
                <c:pt idx="33">
                  <c:v>845</c:v>
                </c:pt>
                <c:pt idx="34">
                  <c:v>856</c:v>
                </c:pt>
                <c:pt idx="35">
                  <c:v>888</c:v>
                </c:pt>
                <c:pt idx="36">
                  <c:v>977</c:v>
                </c:pt>
                <c:pt idx="37">
                  <c:v>1061</c:v>
                </c:pt>
                <c:pt idx="38">
                  <c:v>1021</c:v>
                </c:pt>
                <c:pt idx="39">
                  <c:v>971</c:v>
                </c:pt>
                <c:pt idx="40">
                  <c:v>1069</c:v>
                </c:pt>
                <c:pt idx="41">
                  <c:v>1126</c:v>
                </c:pt>
                <c:pt idx="42">
                  <c:v>1100</c:v>
                </c:pt>
                <c:pt idx="43">
                  <c:v>1014</c:v>
                </c:pt>
                <c:pt idx="44">
                  <c:v>912</c:v>
                </c:pt>
                <c:pt idx="45">
                  <c:v>845</c:v>
                </c:pt>
                <c:pt idx="46">
                  <c:v>914</c:v>
                </c:pt>
                <c:pt idx="47">
                  <c:v>944</c:v>
                </c:pt>
                <c:pt idx="48">
                  <c:v>943</c:v>
                </c:pt>
                <c:pt idx="49">
                  <c:v>942</c:v>
                </c:pt>
                <c:pt idx="50">
                  <c:v>914</c:v>
                </c:pt>
                <c:pt idx="51">
                  <c:v>901</c:v>
                </c:pt>
                <c:pt idx="52">
                  <c:v>884</c:v>
                </c:pt>
                <c:pt idx="53">
                  <c:v>907</c:v>
                </c:pt>
                <c:pt idx="54">
                  <c:v>911</c:v>
                </c:pt>
                <c:pt idx="55">
                  <c:v>900</c:v>
                </c:pt>
                <c:pt idx="56">
                  <c:v>872</c:v>
                </c:pt>
                <c:pt idx="57">
                  <c:v>825</c:v>
                </c:pt>
                <c:pt idx="58">
                  <c:v>837</c:v>
                </c:pt>
                <c:pt idx="59">
                  <c:v>892</c:v>
                </c:pt>
                <c:pt idx="60">
                  <c:v>1004</c:v>
                </c:pt>
                <c:pt idx="61">
                  <c:v>1032</c:v>
                </c:pt>
                <c:pt idx="62">
                  <c:v>1091</c:v>
                </c:pt>
                <c:pt idx="63">
                  <c:v>1121</c:v>
                </c:pt>
                <c:pt idx="64">
                  <c:v>1067</c:v>
                </c:pt>
                <c:pt idx="65">
                  <c:v>1032</c:v>
                </c:pt>
                <c:pt idx="66">
                  <c:v>1013</c:v>
                </c:pt>
                <c:pt idx="67">
                  <c:v>1025</c:v>
                </c:pt>
                <c:pt idx="68">
                  <c:v>1042</c:v>
                </c:pt>
                <c:pt idx="69">
                  <c:v>1050</c:v>
                </c:pt>
                <c:pt idx="70">
                  <c:v>1053</c:v>
                </c:pt>
                <c:pt idx="71">
                  <c:v>1069</c:v>
                </c:pt>
                <c:pt idx="72">
                  <c:v>1071</c:v>
                </c:pt>
                <c:pt idx="73">
                  <c:v>1061</c:v>
                </c:pt>
                <c:pt idx="74">
                  <c:v>1075</c:v>
                </c:pt>
                <c:pt idx="75">
                  <c:v>1091</c:v>
                </c:pt>
                <c:pt idx="76">
                  <c:v>1092</c:v>
                </c:pt>
                <c:pt idx="77">
                  <c:v>1042</c:v>
                </c:pt>
                <c:pt idx="78">
                  <c:v>999</c:v>
                </c:pt>
                <c:pt idx="79">
                  <c:v>995</c:v>
                </c:pt>
                <c:pt idx="80">
                  <c:v>1023</c:v>
                </c:pt>
                <c:pt idx="81">
                  <c:v>1035</c:v>
                </c:pt>
                <c:pt idx="82">
                  <c:v>1030</c:v>
                </c:pt>
                <c:pt idx="83">
                  <c:v>1039</c:v>
                </c:pt>
                <c:pt idx="84">
                  <c:v>1056</c:v>
                </c:pt>
                <c:pt idx="85">
                  <c:v>1095</c:v>
                </c:pt>
                <c:pt idx="86">
                  <c:v>1132</c:v>
                </c:pt>
                <c:pt idx="87">
                  <c:v>1134</c:v>
                </c:pt>
                <c:pt idx="88">
                  <c:v>1134</c:v>
                </c:pt>
                <c:pt idx="89">
                  <c:v>1175</c:v>
                </c:pt>
                <c:pt idx="90">
                  <c:v>1194</c:v>
                </c:pt>
                <c:pt idx="91">
                  <c:v>1197</c:v>
                </c:pt>
                <c:pt idx="92">
                  <c:v>1204</c:v>
                </c:pt>
                <c:pt idx="93">
                  <c:v>1170</c:v>
                </c:pt>
                <c:pt idx="94">
                  <c:v>1117</c:v>
                </c:pt>
                <c:pt idx="95">
                  <c:v>1051</c:v>
                </c:pt>
                <c:pt idx="96">
                  <c:v>1003</c:v>
                </c:pt>
                <c:pt idx="97">
                  <c:v>969</c:v>
                </c:pt>
                <c:pt idx="98">
                  <c:v>952</c:v>
                </c:pt>
                <c:pt idx="99">
                  <c:v>944</c:v>
                </c:pt>
                <c:pt idx="100">
                  <c:v>953</c:v>
                </c:pt>
                <c:pt idx="101">
                  <c:v>974</c:v>
                </c:pt>
                <c:pt idx="102">
                  <c:v>977</c:v>
                </c:pt>
                <c:pt idx="103">
                  <c:v>977</c:v>
                </c:pt>
                <c:pt idx="104">
                  <c:v>946</c:v>
                </c:pt>
                <c:pt idx="105">
                  <c:v>842</c:v>
                </c:pt>
                <c:pt idx="106">
                  <c:v>701</c:v>
                </c:pt>
                <c:pt idx="107">
                  <c:v>576</c:v>
                </c:pt>
                <c:pt idx="108">
                  <c:v>450</c:v>
                </c:pt>
                <c:pt idx="109">
                  <c:v>415</c:v>
                </c:pt>
                <c:pt idx="110">
                  <c:v>560</c:v>
                </c:pt>
                <c:pt idx="111">
                  <c:v>707</c:v>
                </c:pt>
                <c:pt idx="112">
                  <c:v>759</c:v>
                </c:pt>
                <c:pt idx="113">
                  <c:v>790</c:v>
                </c:pt>
                <c:pt idx="114">
                  <c:v>786</c:v>
                </c:pt>
                <c:pt idx="115">
                  <c:v>826</c:v>
                </c:pt>
                <c:pt idx="116">
                  <c:v>813</c:v>
                </c:pt>
                <c:pt idx="117">
                  <c:v>742</c:v>
                </c:pt>
                <c:pt idx="118">
                  <c:v>711</c:v>
                </c:pt>
                <c:pt idx="119">
                  <c:v>732</c:v>
                </c:pt>
                <c:pt idx="120">
                  <c:v>780</c:v>
                </c:pt>
                <c:pt idx="121">
                  <c:v>752</c:v>
                </c:pt>
                <c:pt idx="122">
                  <c:v>779</c:v>
                </c:pt>
                <c:pt idx="123">
                  <c:v>778</c:v>
                </c:pt>
                <c:pt idx="124">
                  <c:v>778</c:v>
                </c:pt>
                <c:pt idx="125">
                  <c:v>752</c:v>
                </c:pt>
                <c:pt idx="126">
                  <c:v>719</c:v>
                </c:pt>
                <c:pt idx="127">
                  <c:v>716</c:v>
                </c:pt>
                <c:pt idx="128">
                  <c:v>751</c:v>
                </c:pt>
                <c:pt idx="129">
                  <c:v>792</c:v>
                </c:pt>
                <c:pt idx="130">
                  <c:v>820</c:v>
                </c:pt>
                <c:pt idx="131">
                  <c:v>879</c:v>
                </c:pt>
                <c:pt idx="132">
                  <c:v>982</c:v>
                </c:pt>
                <c:pt idx="133">
                  <c:v>1005</c:v>
                </c:pt>
                <c:pt idx="134">
                  <c:v>968</c:v>
                </c:pt>
                <c:pt idx="135">
                  <c:v>975</c:v>
                </c:pt>
                <c:pt idx="136">
                  <c:v>1118</c:v>
                </c:pt>
                <c:pt idx="137">
                  <c:v>1249</c:v>
                </c:pt>
                <c:pt idx="138">
                  <c:v>1336</c:v>
                </c:pt>
                <c:pt idx="139">
                  <c:v>1338</c:v>
                </c:pt>
                <c:pt idx="140">
                  <c:v>1299</c:v>
                </c:pt>
                <c:pt idx="141">
                  <c:v>1300</c:v>
                </c:pt>
                <c:pt idx="142">
                  <c:v>1260</c:v>
                </c:pt>
                <c:pt idx="143">
                  <c:v>1199</c:v>
                </c:pt>
                <c:pt idx="144">
                  <c:v>1218</c:v>
                </c:pt>
                <c:pt idx="145">
                  <c:v>1222</c:v>
                </c:pt>
                <c:pt idx="146">
                  <c:v>1179</c:v>
                </c:pt>
                <c:pt idx="147">
                  <c:v>1045</c:v>
                </c:pt>
                <c:pt idx="148">
                  <c:v>824</c:v>
                </c:pt>
                <c:pt idx="149">
                  <c:v>735</c:v>
                </c:pt>
                <c:pt idx="150">
                  <c:v>747</c:v>
                </c:pt>
                <c:pt idx="151">
                  <c:v>816</c:v>
                </c:pt>
                <c:pt idx="152">
                  <c:v>835</c:v>
                </c:pt>
                <c:pt idx="153">
                  <c:v>823</c:v>
                </c:pt>
                <c:pt idx="154">
                  <c:v>823</c:v>
                </c:pt>
                <c:pt idx="155">
                  <c:v>823</c:v>
                </c:pt>
                <c:pt idx="156">
                  <c:v>685</c:v>
                </c:pt>
                <c:pt idx="157">
                  <c:v>570</c:v>
                </c:pt>
                <c:pt idx="158">
                  <c:v>560</c:v>
                </c:pt>
                <c:pt idx="159">
                  <c:v>542</c:v>
                </c:pt>
                <c:pt idx="160">
                  <c:v>524</c:v>
                </c:pt>
                <c:pt idx="161">
                  <c:v>491</c:v>
                </c:pt>
                <c:pt idx="162">
                  <c:v>470</c:v>
                </c:pt>
                <c:pt idx="163">
                  <c:v>524</c:v>
                </c:pt>
                <c:pt idx="164">
                  <c:v>606</c:v>
                </c:pt>
                <c:pt idx="165">
                  <c:v>688</c:v>
                </c:pt>
                <c:pt idx="166">
                  <c:v>750</c:v>
                </c:pt>
                <c:pt idx="167">
                  <c:v>741</c:v>
                </c:pt>
                <c:pt idx="168">
                  <c:v>641</c:v>
                </c:pt>
                <c:pt idx="169">
                  <c:v>495</c:v>
                </c:pt>
                <c:pt idx="170">
                  <c:v>441</c:v>
                </c:pt>
                <c:pt idx="171">
                  <c:v>404</c:v>
                </c:pt>
                <c:pt idx="172">
                  <c:v>388</c:v>
                </c:pt>
                <c:pt idx="173">
                  <c:v>413</c:v>
                </c:pt>
                <c:pt idx="174">
                  <c:v>431</c:v>
                </c:pt>
                <c:pt idx="175">
                  <c:v>450</c:v>
                </c:pt>
                <c:pt idx="176">
                  <c:v>486</c:v>
                </c:pt>
                <c:pt idx="177">
                  <c:v>500</c:v>
                </c:pt>
                <c:pt idx="178">
                  <c:v>507</c:v>
                </c:pt>
                <c:pt idx="179">
                  <c:v>597</c:v>
                </c:pt>
                <c:pt idx="180">
                  <c:v>657</c:v>
                </c:pt>
                <c:pt idx="181">
                  <c:v>678</c:v>
                </c:pt>
                <c:pt idx="182">
                  <c:v>701</c:v>
                </c:pt>
                <c:pt idx="183">
                  <c:v>835</c:v>
                </c:pt>
                <c:pt idx="184">
                  <c:v>910</c:v>
                </c:pt>
                <c:pt idx="185">
                  <c:v>915</c:v>
                </c:pt>
                <c:pt idx="186">
                  <c:v>870</c:v>
                </c:pt>
                <c:pt idx="187">
                  <c:v>867</c:v>
                </c:pt>
                <c:pt idx="188">
                  <c:v>927</c:v>
                </c:pt>
                <c:pt idx="189">
                  <c:v>962</c:v>
                </c:pt>
                <c:pt idx="190">
                  <c:v>958</c:v>
                </c:pt>
                <c:pt idx="191">
                  <c:v>953</c:v>
                </c:pt>
                <c:pt idx="192">
                  <c:v>917</c:v>
                </c:pt>
                <c:pt idx="193">
                  <c:v>941</c:v>
                </c:pt>
                <c:pt idx="194">
                  <c:v>992</c:v>
                </c:pt>
                <c:pt idx="195">
                  <c:v>991</c:v>
                </c:pt>
                <c:pt idx="196">
                  <c:v>982</c:v>
                </c:pt>
                <c:pt idx="197">
                  <c:v>976</c:v>
                </c:pt>
                <c:pt idx="198">
                  <c:v>972</c:v>
                </c:pt>
                <c:pt idx="199">
                  <c:v>943</c:v>
                </c:pt>
                <c:pt idx="200">
                  <c:v>901</c:v>
                </c:pt>
                <c:pt idx="201">
                  <c:v>884</c:v>
                </c:pt>
                <c:pt idx="202">
                  <c:v>930</c:v>
                </c:pt>
                <c:pt idx="203">
                  <c:v>1018</c:v>
                </c:pt>
                <c:pt idx="204">
                  <c:v>1011</c:v>
                </c:pt>
                <c:pt idx="205">
                  <c:v>1031</c:v>
                </c:pt>
                <c:pt idx="206">
                  <c:v>1057</c:v>
                </c:pt>
                <c:pt idx="207">
                  <c:v>1039</c:v>
                </c:pt>
                <c:pt idx="208">
                  <c:v>1028</c:v>
                </c:pt>
                <c:pt idx="209">
                  <c:v>1029</c:v>
                </c:pt>
                <c:pt idx="210">
                  <c:v>1086</c:v>
                </c:pt>
                <c:pt idx="211">
                  <c:v>1142</c:v>
                </c:pt>
                <c:pt idx="212">
                  <c:v>1165</c:v>
                </c:pt>
                <c:pt idx="213">
                  <c:v>1144</c:v>
                </c:pt>
                <c:pt idx="214">
                  <c:v>1217</c:v>
                </c:pt>
                <c:pt idx="215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96-4D44-B68C-D977FF62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313680"/>
        <c:axId val="286314072"/>
      </c:lineChart>
      <c:dateAx>
        <c:axId val="286313680"/>
        <c:scaling>
          <c:orientation val="minMax"/>
          <c:min val="43101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286314072"/>
        <c:crosses val="autoZero"/>
        <c:auto val="1"/>
        <c:lblOffset val="100"/>
        <c:baseTimeUnit val="days"/>
      </c:dateAx>
      <c:valAx>
        <c:axId val="286314072"/>
        <c:scaling>
          <c:orientation val="minMax"/>
          <c:max val="500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points</a:t>
                </a:r>
              </a:p>
            </c:rich>
          </c:tx>
          <c:layout>
            <c:manualLayout>
              <c:xMode val="edge"/>
              <c:yMode val="edge"/>
              <c:x val="4.4807226944674015E-3"/>
              <c:y val="0.33495827117305699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313680"/>
        <c:crosses val="autoZero"/>
        <c:crossBetween val="between"/>
        <c:majorUnit val="1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4237353905693309"/>
          <c:y val="0.11635324202963114"/>
          <c:w val="0.85015997585270153"/>
          <c:h val="0.2304294988207749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8781881433372827"/>
          <c:y val="0.15424165662373934"/>
          <c:w val="0.80665762785679485"/>
          <c:h val="0.60337261616883486"/>
        </c:manualLayout>
      </c:layout>
      <c:lineChart>
        <c:grouping val="standard"/>
        <c:varyColors val="0"/>
        <c:ser>
          <c:idx val="2"/>
          <c:order val="0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(averages)'!$D$2:$D$218</c:f>
              <c:numCache>
                <c:formatCode>0.00</c:formatCode>
                <c:ptCount val="217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  <c:pt idx="202">
                  <c:v>13.45</c:v>
                </c:pt>
                <c:pt idx="203">
                  <c:v>13.8</c:v>
                </c:pt>
                <c:pt idx="204">
                  <c:v>12.35</c:v>
                </c:pt>
                <c:pt idx="205">
                  <c:v>13.05</c:v>
                </c:pt>
                <c:pt idx="206">
                  <c:v>15.65</c:v>
                </c:pt>
                <c:pt idx="207">
                  <c:v>16.100000000000001</c:v>
                </c:pt>
                <c:pt idx="208">
                  <c:v>17.350000000000001</c:v>
                </c:pt>
                <c:pt idx="209">
                  <c:v>19.55</c:v>
                </c:pt>
                <c:pt idx="210">
                  <c:v>19.25</c:v>
                </c:pt>
                <c:pt idx="211">
                  <c:v>17.25</c:v>
                </c:pt>
                <c:pt idx="212">
                  <c:v>16.5</c:v>
                </c:pt>
                <c:pt idx="213">
                  <c:v>14.9</c:v>
                </c:pt>
                <c:pt idx="214">
                  <c:v>17.399999999999999</c:v>
                </c:pt>
                <c:pt idx="215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9-4784-BD6E-2F0A86721016}"/>
            </c:ext>
          </c:extLst>
        </c:ser>
        <c:ser>
          <c:idx val="3"/>
          <c:order val="1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(averages)'!$C$2:$C$218</c:f>
              <c:numCache>
                <c:formatCode>0.00</c:formatCode>
                <c:ptCount val="217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9-4784-BD6E-2F0A86721016}"/>
            </c:ext>
          </c:extLst>
        </c:ser>
        <c:ser>
          <c:idx val="0"/>
          <c:order val="2"/>
          <c:tx>
            <c:strRef>
              <c:f>'ChartData (averages)'!$W$1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val>
            <c:numRef>
              <c:f>'ChartData (averages)'!$W$2:$W$187</c:f>
              <c:numCache>
                <c:formatCode>_(* #,##0.00_);_(* \(#,##0.00\);_(* "-"??_);_(@_)</c:formatCode>
                <c:ptCount val="186"/>
                <c:pt idx="0">
                  <c:v>7.1</c:v>
                </c:pt>
                <c:pt idx="1">
                  <c:v>7.55</c:v>
                </c:pt>
                <c:pt idx="2">
                  <c:v>6.95</c:v>
                </c:pt>
                <c:pt idx="3">
                  <c:v>7.9499999999999993</c:v>
                </c:pt>
                <c:pt idx="4">
                  <c:v>6.95</c:v>
                </c:pt>
                <c:pt idx="5">
                  <c:v>6.5</c:v>
                </c:pt>
                <c:pt idx="6">
                  <c:v>6.85</c:v>
                </c:pt>
                <c:pt idx="7">
                  <c:v>5.9499999999999993</c:v>
                </c:pt>
                <c:pt idx="8">
                  <c:v>5.5</c:v>
                </c:pt>
                <c:pt idx="9">
                  <c:v>6.1</c:v>
                </c:pt>
                <c:pt idx="10">
                  <c:v>8.25</c:v>
                </c:pt>
                <c:pt idx="11">
                  <c:v>9.75</c:v>
                </c:pt>
                <c:pt idx="12">
                  <c:v>9.25</c:v>
                </c:pt>
                <c:pt idx="13">
                  <c:v>9.65</c:v>
                </c:pt>
                <c:pt idx="14">
                  <c:v>8.2999999999999989</c:v>
                </c:pt>
                <c:pt idx="15">
                  <c:v>8.6999999999999993</c:v>
                </c:pt>
                <c:pt idx="16">
                  <c:v>7.1999999999999993</c:v>
                </c:pt>
                <c:pt idx="17">
                  <c:v>7.75</c:v>
                </c:pt>
                <c:pt idx="18">
                  <c:v>7.5499999999999989</c:v>
                </c:pt>
                <c:pt idx="19">
                  <c:v>8.35</c:v>
                </c:pt>
                <c:pt idx="20">
                  <c:v>8.4500000000000011</c:v>
                </c:pt>
                <c:pt idx="21">
                  <c:v>8.1999999999999993</c:v>
                </c:pt>
                <c:pt idx="22">
                  <c:v>7.9500000000000011</c:v>
                </c:pt>
                <c:pt idx="23">
                  <c:v>7.2999999999999989</c:v>
                </c:pt>
                <c:pt idx="24">
                  <c:v>7.3500000000000005</c:v>
                </c:pt>
                <c:pt idx="25">
                  <c:v>6.5</c:v>
                </c:pt>
                <c:pt idx="26">
                  <c:v>6.5</c:v>
                </c:pt>
                <c:pt idx="27">
                  <c:v>6.4</c:v>
                </c:pt>
                <c:pt idx="28">
                  <c:v>6.85</c:v>
                </c:pt>
                <c:pt idx="29">
                  <c:v>7.5</c:v>
                </c:pt>
                <c:pt idx="30">
                  <c:v>7.6000000000000005</c:v>
                </c:pt>
                <c:pt idx="31">
                  <c:v>7.7</c:v>
                </c:pt>
                <c:pt idx="32">
                  <c:v>8.35</c:v>
                </c:pt>
                <c:pt idx="33">
                  <c:v>9.8500000000000014</c:v>
                </c:pt>
                <c:pt idx="34">
                  <c:v>9.6999999999999993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9.0499999999999989</c:v>
                </c:pt>
                <c:pt idx="38">
                  <c:v>11.100000000000001</c:v>
                </c:pt>
                <c:pt idx="39">
                  <c:v>10.8</c:v>
                </c:pt>
                <c:pt idx="40">
                  <c:v>10.450000000000001</c:v>
                </c:pt>
                <c:pt idx="41">
                  <c:v>9.25</c:v>
                </c:pt>
                <c:pt idx="42">
                  <c:v>9.85</c:v>
                </c:pt>
                <c:pt idx="43">
                  <c:v>9.7499999999999982</c:v>
                </c:pt>
                <c:pt idx="44">
                  <c:v>9.9499999999999993</c:v>
                </c:pt>
                <c:pt idx="45">
                  <c:v>10.900000000000002</c:v>
                </c:pt>
                <c:pt idx="46">
                  <c:v>10.3</c:v>
                </c:pt>
                <c:pt idx="47">
                  <c:v>9.8000000000000007</c:v>
                </c:pt>
                <c:pt idx="48">
                  <c:v>11.049999999999999</c:v>
                </c:pt>
                <c:pt idx="49">
                  <c:v>11.4</c:v>
                </c:pt>
                <c:pt idx="50">
                  <c:v>9.5999999999999979</c:v>
                </c:pt>
                <c:pt idx="51">
                  <c:v>8.8000000000000007</c:v>
                </c:pt>
                <c:pt idx="52">
                  <c:v>10.450000000000001</c:v>
                </c:pt>
                <c:pt idx="53">
                  <c:v>9.8999999999999986</c:v>
                </c:pt>
                <c:pt idx="54">
                  <c:v>8.4</c:v>
                </c:pt>
                <c:pt idx="55">
                  <c:v>7.9999999999999991</c:v>
                </c:pt>
                <c:pt idx="56">
                  <c:v>8.5500000000000007</c:v>
                </c:pt>
                <c:pt idx="57">
                  <c:v>10.050000000000001</c:v>
                </c:pt>
                <c:pt idx="58">
                  <c:v>9.7999999999999989</c:v>
                </c:pt>
                <c:pt idx="59">
                  <c:v>9.5499999999999989</c:v>
                </c:pt>
                <c:pt idx="60">
                  <c:v>9.5500000000000007</c:v>
                </c:pt>
                <c:pt idx="61">
                  <c:v>9.0499999999999989</c:v>
                </c:pt>
                <c:pt idx="62">
                  <c:v>8.9</c:v>
                </c:pt>
                <c:pt idx="63">
                  <c:v>8.6</c:v>
                </c:pt>
                <c:pt idx="64">
                  <c:v>8.35</c:v>
                </c:pt>
                <c:pt idx="65">
                  <c:v>7.5</c:v>
                </c:pt>
                <c:pt idx="66">
                  <c:v>7.1</c:v>
                </c:pt>
                <c:pt idx="67">
                  <c:v>10.85</c:v>
                </c:pt>
                <c:pt idx="68">
                  <c:v>10.8</c:v>
                </c:pt>
                <c:pt idx="69">
                  <c:v>10.749999999999998</c:v>
                </c:pt>
                <c:pt idx="70">
                  <c:v>10.6</c:v>
                </c:pt>
                <c:pt idx="71">
                  <c:v>9.5500000000000007</c:v>
                </c:pt>
                <c:pt idx="72">
                  <c:v>9</c:v>
                </c:pt>
                <c:pt idx="73">
                  <c:v>10.25</c:v>
                </c:pt>
                <c:pt idx="74">
                  <c:v>11.05</c:v>
                </c:pt>
                <c:pt idx="75">
                  <c:v>11.7</c:v>
                </c:pt>
                <c:pt idx="76">
                  <c:v>12.25</c:v>
                </c:pt>
                <c:pt idx="77">
                  <c:v>13.6</c:v>
                </c:pt>
                <c:pt idx="78">
                  <c:v>13.399999999999999</c:v>
                </c:pt>
                <c:pt idx="79">
                  <c:v>13.200000000000001</c:v>
                </c:pt>
                <c:pt idx="80">
                  <c:v>13.3</c:v>
                </c:pt>
                <c:pt idx="81">
                  <c:v>13.500000000000002</c:v>
                </c:pt>
                <c:pt idx="82">
                  <c:v>14.649999999999999</c:v>
                </c:pt>
                <c:pt idx="83">
                  <c:v>14.75</c:v>
                </c:pt>
                <c:pt idx="84">
                  <c:v>14.65</c:v>
                </c:pt>
                <c:pt idx="85">
                  <c:v>13.549999999999999</c:v>
                </c:pt>
                <c:pt idx="86">
                  <c:v>13.499999999999998</c:v>
                </c:pt>
                <c:pt idx="87">
                  <c:v>12.7</c:v>
                </c:pt>
                <c:pt idx="88">
                  <c:v>12.600000000000001</c:v>
                </c:pt>
                <c:pt idx="89">
                  <c:v>12.899999999999999</c:v>
                </c:pt>
                <c:pt idx="90">
                  <c:v>12.700000000000001</c:v>
                </c:pt>
                <c:pt idx="91">
                  <c:v>11.5</c:v>
                </c:pt>
                <c:pt idx="92">
                  <c:v>11.9</c:v>
                </c:pt>
                <c:pt idx="93">
                  <c:v>12.799999999999999</c:v>
                </c:pt>
                <c:pt idx="94">
                  <c:v>12.799999999999999</c:v>
                </c:pt>
                <c:pt idx="95">
                  <c:v>12.249999999999998</c:v>
                </c:pt>
                <c:pt idx="96">
                  <c:v>9.1000000000000014</c:v>
                </c:pt>
                <c:pt idx="97">
                  <c:v>8.6</c:v>
                </c:pt>
                <c:pt idx="98">
                  <c:v>8.75</c:v>
                </c:pt>
                <c:pt idx="99">
                  <c:v>8.35</c:v>
                </c:pt>
                <c:pt idx="100">
                  <c:v>7.25</c:v>
                </c:pt>
                <c:pt idx="101">
                  <c:v>8.4499999999999993</c:v>
                </c:pt>
                <c:pt idx="102">
                  <c:v>10.100000000000001</c:v>
                </c:pt>
                <c:pt idx="103">
                  <c:v>10.100000000000001</c:v>
                </c:pt>
                <c:pt idx="104">
                  <c:v>10.1</c:v>
                </c:pt>
                <c:pt idx="105">
                  <c:v>11.299999999999999</c:v>
                </c:pt>
                <c:pt idx="106">
                  <c:v>10.95</c:v>
                </c:pt>
                <c:pt idx="107">
                  <c:v>10.25</c:v>
                </c:pt>
                <c:pt idx="108">
                  <c:v>8.9500000000000011</c:v>
                </c:pt>
                <c:pt idx="109">
                  <c:v>8.25</c:v>
                </c:pt>
                <c:pt idx="110">
                  <c:v>7.75</c:v>
                </c:pt>
                <c:pt idx="111">
                  <c:v>7.8000000000000007</c:v>
                </c:pt>
                <c:pt idx="112">
                  <c:v>7.6</c:v>
                </c:pt>
                <c:pt idx="113">
                  <c:v>6.75</c:v>
                </c:pt>
                <c:pt idx="114">
                  <c:v>5.7499999999999991</c:v>
                </c:pt>
                <c:pt idx="115">
                  <c:v>6.75</c:v>
                </c:pt>
                <c:pt idx="116">
                  <c:v>7.3</c:v>
                </c:pt>
                <c:pt idx="117">
                  <c:v>8.25</c:v>
                </c:pt>
                <c:pt idx="118">
                  <c:v>7.6499999999999995</c:v>
                </c:pt>
                <c:pt idx="119">
                  <c:v>7.5500000000000007</c:v>
                </c:pt>
                <c:pt idx="120">
                  <c:v>7.4</c:v>
                </c:pt>
                <c:pt idx="121">
                  <c:v>9.0500000000000007</c:v>
                </c:pt>
                <c:pt idx="122">
                  <c:v>9.1499999999999986</c:v>
                </c:pt>
                <c:pt idx="123">
                  <c:v>9.8500000000000014</c:v>
                </c:pt>
                <c:pt idx="124">
                  <c:v>9.4499999999999993</c:v>
                </c:pt>
                <c:pt idx="125">
                  <c:v>9.1999999999999993</c:v>
                </c:pt>
                <c:pt idx="126">
                  <c:v>9.1000000000000014</c:v>
                </c:pt>
                <c:pt idx="127">
                  <c:v>9.8499999999999979</c:v>
                </c:pt>
                <c:pt idx="128">
                  <c:v>10.850000000000001</c:v>
                </c:pt>
                <c:pt idx="129">
                  <c:v>11.2</c:v>
                </c:pt>
                <c:pt idx="130">
                  <c:v>13</c:v>
                </c:pt>
                <c:pt idx="131">
                  <c:v>13.95</c:v>
                </c:pt>
                <c:pt idx="132">
                  <c:v>16.600000000000001</c:v>
                </c:pt>
                <c:pt idx="133">
                  <c:v>13.5</c:v>
                </c:pt>
                <c:pt idx="134">
                  <c:v>12.55</c:v>
                </c:pt>
                <c:pt idx="135">
                  <c:v>12</c:v>
                </c:pt>
                <c:pt idx="136">
                  <c:v>12.05</c:v>
                </c:pt>
                <c:pt idx="137">
                  <c:v>13.450000000000001</c:v>
                </c:pt>
                <c:pt idx="138">
                  <c:v>17.799999999999997</c:v>
                </c:pt>
                <c:pt idx="139">
                  <c:v>16.75</c:v>
                </c:pt>
                <c:pt idx="140">
                  <c:v>14.95</c:v>
                </c:pt>
                <c:pt idx="141">
                  <c:v>14.549999999999999</c:v>
                </c:pt>
                <c:pt idx="142">
                  <c:v>14.3</c:v>
                </c:pt>
                <c:pt idx="143">
                  <c:v>12.85</c:v>
                </c:pt>
                <c:pt idx="144">
                  <c:v>14.55</c:v>
                </c:pt>
                <c:pt idx="145">
                  <c:v>11.85</c:v>
                </c:pt>
                <c:pt idx="146">
                  <c:v>12.2</c:v>
                </c:pt>
                <c:pt idx="147">
                  <c:v>11.299999999999999</c:v>
                </c:pt>
                <c:pt idx="148">
                  <c:v>9.65</c:v>
                </c:pt>
                <c:pt idx="149">
                  <c:v>10.3</c:v>
                </c:pt>
                <c:pt idx="150">
                  <c:v>10.15</c:v>
                </c:pt>
                <c:pt idx="151">
                  <c:v>12.45</c:v>
                </c:pt>
                <c:pt idx="152">
                  <c:v>11.399999999999999</c:v>
                </c:pt>
                <c:pt idx="153">
                  <c:v>10.6</c:v>
                </c:pt>
                <c:pt idx="154">
                  <c:v>11.7</c:v>
                </c:pt>
                <c:pt idx="155">
                  <c:v>11.7</c:v>
                </c:pt>
                <c:pt idx="156">
                  <c:v>11.5</c:v>
                </c:pt>
                <c:pt idx="157">
                  <c:v>11.05</c:v>
                </c:pt>
                <c:pt idx="158">
                  <c:v>11.000000000000002</c:v>
                </c:pt>
                <c:pt idx="159">
                  <c:v>9.75</c:v>
                </c:pt>
                <c:pt idx="160">
                  <c:v>8.9500000000000011</c:v>
                </c:pt>
                <c:pt idx="161">
                  <c:v>7.85</c:v>
                </c:pt>
                <c:pt idx="162">
                  <c:v>7.35</c:v>
                </c:pt>
                <c:pt idx="163">
                  <c:v>7.05</c:v>
                </c:pt>
                <c:pt idx="164">
                  <c:v>7.3999999999999995</c:v>
                </c:pt>
                <c:pt idx="165">
                  <c:v>6.8999999999999995</c:v>
                </c:pt>
                <c:pt idx="166">
                  <c:v>6.1000000000000005</c:v>
                </c:pt>
                <c:pt idx="167">
                  <c:v>5.6499999999999995</c:v>
                </c:pt>
                <c:pt idx="168">
                  <c:v>5.0500000000000007</c:v>
                </c:pt>
                <c:pt idx="169">
                  <c:v>5.7</c:v>
                </c:pt>
                <c:pt idx="170">
                  <c:v>6.4</c:v>
                </c:pt>
                <c:pt idx="171">
                  <c:v>7.1999999999999993</c:v>
                </c:pt>
                <c:pt idx="172">
                  <c:v>6.45</c:v>
                </c:pt>
                <c:pt idx="173">
                  <c:v>5.4500000000000011</c:v>
                </c:pt>
                <c:pt idx="174">
                  <c:v>4.2</c:v>
                </c:pt>
                <c:pt idx="175">
                  <c:v>3.05</c:v>
                </c:pt>
                <c:pt idx="176">
                  <c:v>3.6499999999999995</c:v>
                </c:pt>
                <c:pt idx="177">
                  <c:v>3.8499999999999996</c:v>
                </c:pt>
                <c:pt idx="178">
                  <c:v>5.6</c:v>
                </c:pt>
                <c:pt idx="179">
                  <c:v>8.4</c:v>
                </c:pt>
                <c:pt idx="180">
                  <c:v>11.250000000000002</c:v>
                </c:pt>
                <c:pt idx="181">
                  <c:v>11.7</c:v>
                </c:pt>
                <c:pt idx="182">
                  <c:v>10</c:v>
                </c:pt>
                <c:pt idx="183">
                  <c:v>10.150000000000002</c:v>
                </c:pt>
                <c:pt idx="184">
                  <c:v>10.15</c:v>
                </c:pt>
                <c:pt idx="185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39-4784-BD6E-2F0A86721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009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2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0.71309265720916182"/>
          <c:w val="1"/>
          <c:h val="0.27865633930711881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0189599336464841"/>
          <c:y val="0.33639507529616569"/>
          <c:w val="0.64932000150045643"/>
          <c:h val="0.54068341409499532"/>
        </c:manualLayout>
      </c:layout>
      <c:lineChart>
        <c:grouping val="standard"/>
        <c:varyColors val="0"/>
        <c:ser>
          <c:idx val="5"/>
          <c:order val="0"/>
          <c:tx>
            <c:strRef>
              <c:f>'ChartData (averages)'!$F$1</c:f>
              <c:strCache>
                <c:ptCount val="1"/>
                <c:pt idx="0">
                  <c:v>Tubarão-to-Rotterdam</c:v>
                </c:pt>
              </c:strCache>
            </c:strRef>
          </c:tx>
          <c:spPr>
            <a:ln>
              <a:solidFill>
                <a:srgbClr val="8C8C8C"/>
              </a:solidFill>
            </a:ln>
          </c:spPr>
          <c:marker>
            <c:symbol val="none"/>
          </c:marker>
          <c:cat>
            <c:numRef>
              <c:f>'ChartData (averages)'!$A$2:$A$191</c:f>
              <c:numCache>
                <c:formatCode>dd/mm/yy;@</c:formatCode>
                <c:ptCount val="190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</c:numCache>
            </c:numRef>
          </c:cat>
          <c:val>
            <c:numRef>
              <c:f>'ChartData (averages)'!$F$2:$F$218</c:f>
              <c:numCache>
                <c:formatCode>0.00</c:formatCode>
                <c:ptCount val="217"/>
                <c:pt idx="0">
                  <c:v>7.45</c:v>
                </c:pt>
                <c:pt idx="1">
                  <c:v>7.75</c:v>
                </c:pt>
                <c:pt idx="2">
                  <c:v>7.3</c:v>
                </c:pt>
                <c:pt idx="3">
                  <c:v>8</c:v>
                </c:pt>
                <c:pt idx="4">
                  <c:v>6.85</c:v>
                </c:pt>
                <c:pt idx="5">
                  <c:v>6</c:v>
                </c:pt>
                <c:pt idx="6">
                  <c:v>5.35</c:v>
                </c:pt>
                <c:pt idx="7">
                  <c:v>5.3</c:v>
                </c:pt>
                <c:pt idx="8">
                  <c:v>6</c:v>
                </c:pt>
                <c:pt idx="9">
                  <c:v>5.85</c:v>
                </c:pt>
                <c:pt idx="10">
                  <c:v>6.95</c:v>
                </c:pt>
                <c:pt idx="11">
                  <c:v>8.1999999999999993</c:v>
                </c:pt>
                <c:pt idx="12">
                  <c:v>8.4499999999999993</c:v>
                </c:pt>
                <c:pt idx="13">
                  <c:v>8.6</c:v>
                </c:pt>
                <c:pt idx="14">
                  <c:v>7.6</c:v>
                </c:pt>
                <c:pt idx="15">
                  <c:v>7.8</c:v>
                </c:pt>
                <c:pt idx="16">
                  <c:v>6.25</c:v>
                </c:pt>
                <c:pt idx="17">
                  <c:v>6.4</c:v>
                </c:pt>
                <c:pt idx="18">
                  <c:v>6</c:v>
                </c:pt>
                <c:pt idx="19">
                  <c:v>6.3</c:v>
                </c:pt>
                <c:pt idx="20">
                  <c:v>6.1</c:v>
                </c:pt>
                <c:pt idx="21">
                  <c:v>6</c:v>
                </c:pt>
                <c:pt idx="22">
                  <c:v>5.55</c:v>
                </c:pt>
                <c:pt idx="23">
                  <c:v>5.75</c:v>
                </c:pt>
                <c:pt idx="24">
                  <c:v>5.55</c:v>
                </c:pt>
                <c:pt idx="25">
                  <c:v>5.0999999999999996</c:v>
                </c:pt>
                <c:pt idx="26">
                  <c:v>5.0999999999999996</c:v>
                </c:pt>
                <c:pt idx="27">
                  <c:v>4.6500000000000004</c:v>
                </c:pt>
                <c:pt idx="28">
                  <c:v>4.8499999999999996</c:v>
                </c:pt>
                <c:pt idx="29">
                  <c:v>5.15</c:v>
                </c:pt>
                <c:pt idx="30">
                  <c:v>5.15</c:v>
                </c:pt>
                <c:pt idx="31">
                  <c:v>6.3</c:v>
                </c:pt>
                <c:pt idx="32">
                  <c:v>7.35</c:v>
                </c:pt>
                <c:pt idx="33">
                  <c:v>8.15</c:v>
                </c:pt>
                <c:pt idx="34">
                  <c:v>7.8</c:v>
                </c:pt>
                <c:pt idx="35">
                  <c:v>7.5</c:v>
                </c:pt>
                <c:pt idx="36">
                  <c:v>8.6</c:v>
                </c:pt>
                <c:pt idx="37">
                  <c:v>8.35</c:v>
                </c:pt>
                <c:pt idx="38">
                  <c:v>9.5500000000000007</c:v>
                </c:pt>
                <c:pt idx="39">
                  <c:v>8.9499999999999993</c:v>
                </c:pt>
                <c:pt idx="40">
                  <c:v>9.3000000000000007</c:v>
                </c:pt>
                <c:pt idx="41">
                  <c:v>9.4</c:v>
                </c:pt>
                <c:pt idx="42">
                  <c:v>10</c:v>
                </c:pt>
                <c:pt idx="43">
                  <c:v>10.4</c:v>
                </c:pt>
                <c:pt idx="44">
                  <c:v>10.25</c:v>
                </c:pt>
                <c:pt idx="45">
                  <c:v>11.35</c:v>
                </c:pt>
                <c:pt idx="46">
                  <c:v>11.2</c:v>
                </c:pt>
                <c:pt idx="47">
                  <c:v>11.7</c:v>
                </c:pt>
                <c:pt idx="48">
                  <c:v>13</c:v>
                </c:pt>
                <c:pt idx="49">
                  <c:v>13.65</c:v>
                </c:pt>
                <c:pt idx="50">
                  <c:v>11.8</c:v>
                </c:pt>
                <c:pt idx="51">
                  <c:v>10.75</c:v>
                </c:pt>
                <c:pt idx="52">
                  <c:v>10.6</c:v>
                </c:pt>
                <c:pt idx="53">
                  <c:v>9.9499999999999993</c:v>
                </c:pt>
                <c:pt idx="54">
                  <c:v>8</c:v>
                </c:pt>
                <c:pt idx="55">
                  <c:v>8.15</c:v>
                </c:pt>
                <c:pt idx="56">
                  <c:v>7.45</c:v>
                </c:pt>
                <c:pt idx="57">
                  <c:v>8.1999999999999993</c:v>
                </c:pt>
                <c:pt idx="58">
                  <c:v>7.5</c:v>
                </c:pt>
                <c:pt idx="59">
                  <c:v>7.45</c:v>
                </c:pt>
                <c:pt idx="60">
                  <c:v>7.05</c:v>
                </c:pt>
                <c:pt idx="61">
                  <c:v>6.75</c:v>
                </c:pt>
                <c:pt idx="62">
                  <c:v>6.15</c:v>
                </c:pt>
                <c:pt idx="63">
                  <c:v>5.8</c:v>
                </c:pt>
                <c:pt idx="64">
                  <c:v>5.5</c:v>
                </c:pt>
                <c:pt idx="65">
                  <c:v>5.2</c:v>
                </c:pt>
                <c:pt idx="66">
                  <c:v>5.5</c:v>
                </c:pt>
                <c:pt idx="67">
                  <c:v>7.7</c:v>
                </c:pt>
                <c:pt idx="68">
                  <c:v>9</c:v>
                </c:pt>
                <c:pt idx="69">
                  <c:v>9.1</c:v>
                </c:pt>
                <c:pt idx="70">
                  <c:v>9.6999999999999993</c:v>
                </c:pt>
                <c:pt idx="71">
                  <c:v>8.5</c:v>
                </c:pt>
                <c:pt idx="72">
                  <c:v>7.3</c:v>
                </c:pt>
                <c:pt idx="73">
                  <c:v>7.2</c:v>
                </c:pt>
                <c:pt idx="74">
                  <c:v>8.65</c:v>
                </c:pt>
                <c:pt idx="75">
                  <c:v>8.85</c:v>
                </c:pt>
                <c:pt idx="76">
                  <c:v>8.4</c:v>
                </c:pt>
                <c:pt idx="77">
                  <c:v>8.8000000000000007</c:v>
                </c:pt>
                <c:pt idx="78">
                  <c:v>10.95</c:v>
                </c:pt>
                <c:pt idx="79">
                  <c:v>11.45</c:v>
                </c:pt>
                <c:pt idx="80">
                  <c:v>11.3</c:v>
                </c:pt>
                <c:pt idx="81">
                  <c:v>11.05</c:v>
                </c:pt>
                <c:pt idx="82">
                  <c:v>11.7</c:v>
                </c:pt>
                <c:pt idx="83">
                  <c:v>11.4</c:v>
                </c:pt>
                <c:pt idx="84">
                  <c:v>11.25</c:v>
                </c:pt>
                <c:pt idx="85">
                  <c:v>10.5</c:v>
                </c:pt>
                <c:pt idx="86">
                  <c:v>9.4</c:v>
                </c:pt>
                <c:pt idx="87">
                  <c:v>8.85</c:v>
                </c:pt>
                <c:pt idx="88">
                  <c:v>7.75</c:v>
                </c:pt>
                <c:pt idx="89">
                  <c:v>7.35</c:v>
                </c:pt>
                <c:pt idx="90">
                  <c:v>7.85</c:v>
                </c:pt>
                <c:pt idx="91">
                  <c:v>7.65</c:v>
                </c:pt>
                <c:pt idx="92">
                  <c:v>7.85</c:v>
                </c:pt>
                <c:pt idx="93">
                  <c:v>8</c:v>
                </c:pt>
                <c:pt idx="94">
                  <c:v>10</c:v>
                </c:pt>
                <c:pt idx="95">
                  <c:v>10.25</c:v>
                </c:pt>
                <c:pt idx="96">
                  <c:v>8.5500000000000007</c:v>
                </c:pt>
                <c:pt idx="97">
                  <c:v>7.55</c:v>
                </c:pt>
                <c:pt idx="98">
                  <c:v>7.75</c:v>
                </c:pt>
                <c:pt idx="99">
                  <c:v>8</c:v>
                </c:pt>
                <c:pt idx="100">
                  <c:v>8.9499999999999993</c:v>
                </c:pt>
                <c:pt idx="101">
                  <c:v>8.8000000000000007</c:v>
                </c:pt>
                <c:pt idx="102">
                  <c:v>8.15</c:v>
                </c:pt>
                <c:pt idx="103">
                  <c:v>8.15</c:v>
                </c:pt>
                <c:pt idx="104">
                  <c:v>8.35</c:v>
                </c:pt>
                <c:pt idx="105">
                  <c:v>8.5</c:v>
                </c:pt>
                <c:pt idx="106">
                  <c:v>8.5</c:v>
                </c:pt>
                <c:pt idx="107">
                  <c:v>7.75</c:v>
                </c:pt>
                <c:pt idx="108">
                  <c:v>6.4</c:v>
                </c:pt>
                <c:pt idx="109">
                  <c:v>6</c:v>
                </c:pt>
                <c:pt idx="110">
                  <c:v>5.85</c:v>
                </c:pt>
                <c:pt idx="111">
                  <c:v>5.65</c:v>
                </c:pt>
                <c:pt idx="112">
                  <c:v>5.05</c:v>
                </c:pt>
                <c:pt idx="113">
                  <c:v>4.6500000000000004</c:v>
                </c:pt>
                <c:pt idx="114">
                  <c:v>4.8499999999999996</c:v>
                </c:pt>
                <c:pt idx="115">
                  <c:v>4.55</c:v>
                </c:pt>
                <c:pt idx="116">
                  <c:v>4.3</c:v>
                </c:pt>
                <c:pt idx="117">
                  <c:v>4.4000000000000004</c:v>
                </c:pt>
                <c:pt idx="118">
                  <c:v>4.5999999999999996</c:v>
                </c:pt>
                <c:pt idx="119">
                  <c:v>4.75</c:v>
                </c:pt>
                <c:pt idx="120">
                  <c:v>5.15</c:v>
                </c:pt>
                <c:pt idx="121">
                  <c:v>5.85</c:v>
                </c:pt>
                <c:pt idx="122">
                  <c:v>6.25</c:v>
                </c:pt>
                <c:pt idx="123">
                  <c:v>6.45</c:v>
                </c:pt>
                <c:pt idx="124">
                  <c:v>6.6</c:v>
                </c:pt>
                <c:pt idx="125">
                  <c:v>6.7</c:v>
                </c:pt>
                <c:pt idx="126">
                  <c:v>7.05</c:v>
                </c:pt>
                <c:pt idx="127">
                  <c:v>7.1</c:v>
                </c:pt>
                <c:pt idx="128">
                  <c:v>8.1999999999999993</c:v>
                </c:pt>
                <c:pt idx="129">
                  <c:v>8.8000000000000007</c:v>
                </c:pt>
                <c:pt idx="130">
                  <c:v>10.3</c:v>
                </c:pt>
                <c:pt idx="131">
                  <c:v>10.9</c:v>
                </c:pt>
                <c:pt idx="132">
                  <c:v>13</c:v>
                </c:pt>
                <c:pt idx="133">
                  <c:v>11.5</c:v>
                </c:pt>
                <c:pt idx="134">
                  <c:v>10.75</c:v>
                </c:pt>
                <c:pt idx="135">
                  <c:v>9</c:v>
                </c:pt>
                <c:pt idx="136">
                  <c:v>10.45</c:v>
                </c:pt>
                <c:pt idx="137">
                  <c:v>10.65</c:v>
                </c:pt>
                <c:pt idx="138">
                  <c:v>11.8</c:v>
                </c:pt>
                <c:pt idx="139">
                  <c:v>13</c:v>
                </c:pt>
                <c:pt idx="140">
                  <c:v>12.5</c:v>
                </c:pt>
                <c:pt idx="141">
                  <c:v>11.9</c:v>
                </c:pt>
                <c:pt idx="142">
                  <c:v>10.35</c:v>
                </c:pt>
                <c:pt idx="143">
                  <c:v>8.9</c:v>
                </c:pt>
                <c:pt idx="144">
                  <c:v>8.9</c:v>
                </c:pt>
                <c:pt idx="145">
                  <c:v>8.6</c:v>
                </c:pt>
                <c:pt idx="146">
                  <c:v>8.75</c:v>
                </c:pt>
                <c:pt idx="147">
                  <c:v>8.5</c:v>
                </c:pt>
                <c:pt idx="148">
                  <c:v>7.8</c:v>
                </c:pt>
                <c:pt idx="149">
                  <c:v>8.15</c:v>
                </c:pt>
                <c:pt idx="150">
                  <c:v>8.1999999999999993</c:v>
                </c:pt>
                <c:pt idx="151">
                  <c:v>9.5</c:v>
                </c:pt>
                <c:pt idx="152">
                  <c:v>9.8000000000000007</c:v>
                </c:pt>
                <c:pt idx="153">
                  <c:v>9.0500000000000007</c:v>
                </c:pt>
                <c:pt idx="154">
                  <c:v>8.9499999999999993</c:v>
                </c:pt>
                <c:pt idx="155">
                  <c:v>8.9499999999999993</c:v>
                </c:pt>
                <c:pt idx="156">
                  <c:v>8.75</c:v>
                </c:pt>
                <c:pt idx="157">
                  <c:v>8.1</c:v>
                </c:pt>
                <c:pt idx="158">
                  <c:v>7.7</c:v>
                </c:pt>
                <c:pt idx="159">
                  <c:v>7</c:v>
                </c:pt>
                <c:pt idx="160">
                  <c:v>5.85</c:v>
                </c:pt>
                <c:pt idx="161">
                  <c:v>5.05</c:v>
                </c:pt>
                <c:pt idx="162">
                  <c:v>4.75</c:v>
                </c:pt>
                <c:pt idx="163">
                  <c:v>4.5999999999999996</c:v>
                </c:pt>
                <c:pt idx="164">
                  <c:v>4.3</c:v>
                </c:pt>
                <c:pt idx="165">
                  <c:v>4</c:v>
                </c:pt>
                <c:pt idx="166">
                  <c:v>3.7</c:v>
                </c:pt>
                <c:pt idx="167">
                  <c:v>3.55</c:v>
                </c:pt>
                <c:pt idx="168">
                  <c:v>3.3</c:v>
                </c:pt>
                <c:pt idx="169">
                  <c:v>3.5</c:v>
                </c:pt>
                <c:pt idx="170">
                  <c:v>3.65</c:v>
                </c:pt>
                <c:pt idx="171">
                  <c:v>4.25</c:v>
                </c:pt>
                <c:pt idx="172">
                  <c:v>4.4000000000000004</c:v>
                </c:pt>
                <c:pt idx="173">
                  <c:v>3.9</c:v>
                </c:pt>
                <c:pt idx="174">
                  <c:v>3.45</c:v>
                </c:pt>
                <c:pt idx="175">
                  <c:v>2.9</c:v>
                </c:pt>
                <c:pt idx="176">
                  <c:v>3</c:v>
                </c:pt>
                <c:pt idx="177">
                  <c:v>3.05</c:v>
                </c:pt>
                <c:pt idx="178">
                  <c:v>3.9</c:v>
                </c:pt>
                <c:pt idx="179">
                  <c:v>4.8</c:v>
                </c:pt>
                <c:pt idx="180">
                  <c:v>10.4</c:v>
                </c:pt>
                <c:pt idx="181">
                  <c:v>11.2</c:v>
                </c:pt>
                <c:pt idx="182">
                  <c:v>11.5</c:v>
                </c:pt>
                <c:pt idx="183">
                  <c:v>10.9</c:v>
                </c:pt>
                <c:pt idx="184">
                  <c:v>10.25</c:v>
                </c:pt>
                <c:pt idx="185">
                  <c:v>8.75</c:v>
                </c:pt>
                <c:pt idx="186">
                  <c:v>8.4499999999999993</c:v>
                </c:pt>
                <c:pt idx="187">
                  <c:v>8.5500000000000007</c:v>
                </c:pt>
                <c:pt idx="188">
                  <c:v>8.5</c:v>
                </c:pt>
                <c:pt idx="189">
                  <c:v>7.75</c:v>
                </c:pt>
                <c:pt idx="190">
                  <c:v>7.8</c:v>
                </c:pt>
                <c:pt idx="191">
                  <c:v>7.2</c:v>
                </c:pt>
                <c:pt idx="192">
                  <c:v>6.85</c:v>
                </c:pt>
                <c:pt idx="193">
                  <c:v>6.9</c:v>
                </c:pt>
                <c:pt idx="194">
                  <c:v>8.35</c:v>
                </c:pt>
                <c:pt idx="195">
                  <c:v>10.55</c:v>
                </c:pt>
                <c:pt idx="196">
                  <c:v>10.5</c:v>
                </c:pt>
                <c:pt idx="197">
                  <c:v>8.5</c:v>
                </c:pt>
                <c:pt idx="198">
                  <c:v>8.5</c:v>
                </c:pt>
                <c:pt idx="199">
                  <c:v>7.55</c:v>
                </c:pt>
                <c:pt idx="200">
                  <c:v>7</c:v>
                </c:pt>
                <c:pt idx="201">
                  <c:v>6.7</c:v>
                </c:pt>
                <c:pt idx="202">
                  <c:v>6.5</c:v>
                </c:pt>
                <c:pt idx="203">
                  <c:v>6.7</c:v>
                </c:pt>
                <c:pt idx="204">
                  <c:v>6.4</c:v>
                </c:pt>
                <c:pt idx="205">
                  <c:v>6.2</c:v>
                </c:pt>
                <c:pt idx="206">
                  <c:v>7.15</c:v>
                </c:pt>
                <c:pt idx="207">
                  <c:v>7.4</c:v>
                </c:pt>
                <c:pt idx="208">
                  <c:v>9</c:v>
                </c:pt>
                <c:pt idx="209">
                  <c:v>10.45</c:v>
                </c:pt>
                <c:pt idx="210">
                  <c:v>10.6</c:v>
                </c:pt>
                <c:pt idx="211">
                  <c:v>8.35</c:v>
                </c:pt>
                <c:pt idx="212">
                  <c:v>7.7</c:v>
                </c:pt>
                <c:pt idx="213">
                  <c:v>7.1</c:v>
                </c:pt>
                <c:pt idx="214">
                  <c:v>8.5</c:v>
                </c:pt>
                <c:pt idx="215">
                  <c:v>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2-4B03-B663-68C629087C03}"/>
            </c:ext>
          </c:extLst>
        </c:ser>
        <c:ser>
          <c:idx val="0"/>
          <c:order val="1"/>
          <c:tx>
            <c:strRef>
              <c:f>'ChartData (averages)'!$M$1</c:f>
              <c:strCache>
                <c:ptCount val="1"/>
                <c:pt idx="0">
                  <c:v>Puerto Bolivar-to-Rotterdam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(averages)'!$A$2:$A$191</c:f>
              <c:numCache>
                <c:formatCode>dd/mm/yy;@</c:formatCode>
                <c:ptCount val="190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</c:numCache>
            </c:numRef>
          </c:cat>
          <c:val>
            <c:numRef>
              <c:f>'ChartData (averages)'!$M$2:$M$191</c:f>
            </c:numRef>
          </c:val>
          <c:smooth val="0"/>
          <c:extLst>
            <c:ext xmlns:c16="http://schemas.microsoft.com/office/drawing/2014/chart" uri="{C3380CC4-5D6E-409C-BE32-E72D297353CC}">
              <c16:uniqueId val="{00000001-6302-4B03-B663-68C629087C03}"/>
            </c:ext>
          </c:extLst>
        </c:ser>
        <c:ser>
          <c:idx val="1"/>
          <c:order val="2"/>
          <c:tx>
            <c:strRef>
              <c:f>'ChartData (averages)'!$P$1</c:f>
              <c:strCache>
                <c:ptCount val="1"/>
                <c:pt idx="0">
                  <c:v>Richards Bay-to-Rotterdam</c:v>
                </c:pt>
              </c:strCache>
            </c:strRef>
          </c:tx>
          <c:marker>
            <c:symbol val="none"/>
          </c:marker>
          <c:val>
            <c:numRef>
              <c:f>'ChartData (averages)'!$P$2:$P$192</c:f>
            </c:numRef>
          </c:val>
          <c:smooth val="0"/>
          <c:extLst>
            <c:ext xmlns:c16="http://schemas.microsoft.com/office/drawing/2014/chart" uri="{C3380CC4-5D6E-409C-BE32-E72D297353CC}">
              <c16:uniqueId val="{00000002-6302-4B03-B663-68C629087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466"/>
        </c:scaling>
        <c:delete val="0"/>
        <c:axPos val="b"/>
        <c:numFmt formatCode="mmm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3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  <c:majorUnit val="1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0.1370877182080861"/>
          <c:w val="0.80734381601518956"/>
          <c:h val="0.77881583955400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6644069641986831"/>
          <c:y val="0.27370558331089201"/>
          <c:w val="0.80665762785679485"/>
          <c:h val="0.60337261616883486"/>
        </c:manualLayout>
      </c:layout>
      <c:lineChart>
        <c:grouping val="standard"/>
        <c:varyColors val="0"/>
        <c:ser>
          <c:idx val="2"/>
          <c:order val="0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(averages)'!$D$2:$D$218</c:f>
              <c:numCache>
                <c:formatCode>0.00</c:formatCode>
                <c:ptCount val="217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  <c:pt idx="202">
                  <c:v>13.45</c:v>
                </c:pt>
                <c:pt idx="203">
                  <c:v>13.8</c:v>
                </c:pt>
                <c:pt idx="204">
                  <c:v>12.35</c:v>
                </c:pt>
                <c:pt idx="205">
                  <c:v>13.05</c:v>
                </c:pt>
                <c:pt idx="206">
                  <c:v>15.65</c:v>
                </c:pt>
                <c:pt idx="207">
                  <c:v>16.100000000000001</c:v>
                </c:pt>
                <c:pt idx="208">
                  <c:v>17.350000000000001</c:v>
                </c:pt>
                <c:pt idx="209">
                  <c:v>19.55</c:v>
                </c:pt>
                <c:pt idx="210">
                  <c:v>19.25</c:v>
                </c:pt>
                <c:pt idx="211">
                  <c:v>17.25</c:v>
                </c:pt>
                <c:pt idx="212">
                  <c:v>16.5</c:v>
                </c:pt>
                <c:pt idx="213">
                  <c:v>14.9</c:v>
                </c:pt>
                <c:pt idx="214">
                  <c:v>17.399999999999999</c:v>
                </c:pt>
                <c:pt idx="215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30-40E5-8A2A-6CD0E650BAE6}"/>
            </c:ext>
          </c:extLst>
        </c:ser>
        <c:ser>
          <c:idx val="3"/>
          <c:order val="1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(averages)'!$C$2:$C$218</c:f>
              <c:numCache>
                <c:formatCode>0.00</c:formatCode>
                <c:ptCount val="217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30-40E5-8A2A-6CD0E650BAE6}"/>
            </c:ext>
          </c:extLst>
        </c:ser>
        <c:ser>
          <c:idx val="0"/>
          <c:order val="2"/>
          <c:tx>
            <c:strRef>
              <c:f>'ChartData (averages)'!$W$1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ln>
              <a:solidFill>
                <a:srgbClr val="CF3C5E"/>
              </a:solidFill>
              <a:prstDash val="sysDot"/>
            </a:ln>
          </c:spPr>
          <c:marker>
            <c:symbol val="none"/>
          </c:marker>
          <c:val>
            <c:numRef>
              <c:f>'ChartData (averages)'!$W$2:$W$187</c:f>
              <c:numCache>
                <c:formatCode>_(* #,##0.00_);_(* \(#,##0.00\);_(* "-"??_);_(@_)</c:formatCode>
                <c:ptCount val="186"/>
                <c:pt idx="0">
                  <c:v>7.1</c:v>
                </c:pt>
                <c:pt idx="1">
                  <c:v>7.55</c:v>
                </c:pt>
                <c:pt idx="2">
                  <c:v>6.95</c:v>
                </c:pt>
                <c:pt idx="3">
                  <c:v>7.9499999999999993</c:v>
                </c:pt>
                <c:pt idx="4">
                  <c:v>6.95</c:v>
                </c:pt>
                <c:pt idx="5">
                  <c:v>6.5</c:v>
                </c:pt>
                <c:pt idx="6">
                  <c:v>6.85</c:v>
                </c:pt>
                <c:pt idx="7">
                  <c:v>5.9499999999999993</c:v>
                </c:pt>
                <c:pt idx="8">
                  <c:v>5.5</c:v>
                </c:pt>
                <c:pt idx="9">
                  <c:v>6.1</c:v>
                </c:pt>
                <c:pt idx="10">
                  <c:v>8.25</c:v>
                </c:pt>
                <c:pt idx="11">
                  <c:v>9.75</c:v>
                </c:pt>
                <c:pt idx="12">
                  <c:v>9.25</c:v>
                </c:pt>
                <c:pt idx="13">
                  <c:v>9.65</c:v>
                </c:pt>
                <c:pt idx="14">
                  <c:v>8.2999999999999989</c:v>
                </c:pt>
                <c:pt idx="15">
                  <c:v>8.6999999999999993</c:v>
                </c:pt>
                <c:pt idx="16">
                  <c:v>7.1999999999999993</c:v>
                </c:pt>
                <c:pt idx="17">
                  <c:v>7.75</c:v>
                </c:pt>
                <c:pt idx="18">
                  <c:v>7.5499999999999989</c:v>
                </c:pt>
                <c:pt idx="19">
                  <c:v>8.35</c:v>
                </c:pt>
                <c:pt idx="20">
                  <c:v>8.4500000000000011</c:v>
                </c:pt>
                <c:pt idx="21">
                  <c:v>8.1999999999999993</c:v>
                </c:pt>
                <c:pt idx="22">
                  <c:v>7.9500000000000011</c:v>
                </c:pt>
                <c:pt idx="23">
                  <c:v>7.2999999999999989</c:v>
                </c:pt>
                <c:pt idx="24">
                  <c:v>7.3500000000000005</c:v>
                </c:pt>
                <c:pt idx="25">
                  <c:v>6.5</c:v>
                </c:pt>
                <c:pt idx="26">
                  <c:v>6.5</c:v>
                </c:pt>
                <c:pt idx="27">
                  <c:v>6.4</c:v>
                </c:pt>
                <c:pt idx="28">
                  <c:v>6.85</c:v>
                </c:pt>
                <c:pt idx="29">
                  <c:v>7.5</c:v>
                </c:pt>
                <c:pt idx="30">
                  <c:v>7.6000000000000005</c:v>
                </c:pt>
                <c:pt idx="31">
                  <c:v>7.7</c:v>
                </c:pt>
                <c:pt idx="32">
                  <c:v>8.35</c:v>
                </c:pt>
                <c:pt idx="33">
                  <c:v>9.8500000000000014</c:v>
                </c:pt>
                <c:pt idx="34">
                  <c:v>9.6999999999999993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9.0499999999999989</c:v>
                </c:pt>
                <c:pt idx="38">
                  <c:v>11.100000000000001</c:v>
                </c:pt>
                <c:pt idx="39">
                  <c:v>10.8</c:v>
                </c:pt>
                <c:pt idx="40">
                  <c:v>10.450000000000001</c:v>
                </c:pt>
                <c:pt idx="41">
                  <c:v>9.25</c:v>
                </c:pt>
                <c:pt idx="42">
                  <c:v>9.85</c:v>
                </c:pt>
                <c:pt idx="43">
                  <c:v>9.7499999999999982</c:v>
                </c:pt>
                <c:pt idx="44">
                  <c:v>9.9499999999999993</c:v>
                </c:pt>
                <c:pt idx="45">
                  <c:v>10.900000000000002</c:v>
                </c:pt>
                <c:pt idx="46">
                  <c:v>10.3</c:v>
                </c:pt>
                <c:pt idx="47">
                  <c:v>9.8000000000000007</c:v>
                </c:pt>
                <c:pt idx="48">
                  <c:v>11.049999999999999</c:v>
                </c:pt>
                <c:pt idx="49">
                  <c:v>11.4</c:v>
                </c:pt>
                <c:pt idx="50">
                  <c:v>9.5999999999999979</c:v>
                </c:pt>
                <c:pt idx="51">
                  <c:v>8.8000000000000007</c:v>
                </c:pt>
                <c:pt idx="52">
                  <c:v>10.450000000000001</c:v>
                </c:pt>
                <c:pt idx="53">
                  <c:v>9.8999999999999986</c:v>
                </c:pt>
                <c:pt idx="54">
                  <c:v>8.4</c:v>
                </c:pt>
                <c:pt idx="55">
                  <c:v>7.9999999999999991</c:v>
                </c:pt>
                <c:pt idx="56">
                  <c:v>8.5500000000000007</c:v>
                </c:pt>
                <c:pt idx="57">
                  <c:v>10.050000000000001</c:v>
                </c:pt>
                <c:pt idx="58">
                  <c:v>9.7999999999999989</c:v>
                </c:pt>
                <c:pt idx="59">
                  <c:v>9.5499999999999989</c:v>
                </c:pt>
                <c:pt idx="60">
                  <c:v>9.5500000000000007</c:v>
                </c:pt>
                <c:pt idx="61">
                  <c:v>9.0499999999999989</c:v>
                </c:pt>
                <c:pt idx="62">
                  <c:v>8.9</c:v>
                </c:pt>
                <c:pt idx="63">
                  <c:v>8.6</c:v>
                </c:pt>
                <c:pt idx="64">
                  <c:v>8.35</c:v>
                </c:pt>
                <c:pt idx="65">
                  <c:v>7.5</c:v>
                </c:pt>
                <c:pt idx="66">
                  <c:v>7.1</c:v>
                </c:pt>
                <c:pt idx="67">
                  <c:v>10.85</c:v>
                </c:pt>
                <c:pt idx="68">
                  <c:v>10.8</c:v>
                </c:pt>
                <c:pt idx="69">
                  <c:v>10.749999999999998</c:v>
                </c:pt>
                <c:pt idx="70">
                  <c:v>10.6</c:v>
                </c:pt>
                <c:pt idx="71">
                  <c:v>9.5500000000000007</c:v>
                </c:pt>
                <c:pt idx="72">
                  <c:v>9</c:v>
                </c:pt>
                <c:pt idx="73">
                  <c:v>10.25</c:v>
                </c:pt>
                <c:pt idx="74">
                  <c:v>11.05</c:v>
                </c:pt>
                <c:pt idx="75">
                  <c:v>11.7</c:v>
                </c:pt>
                <c:pt idx="76">
                  <c:v>12.25</c:v>
                </c:pt>
                <c:pt idx="77">
                  <c:v>13.6</c:v>
                </c:pt>
                <c:pt idx="78">
                  <c:v>13.399999999999999</c:v>
                </c:pt>
                <c:pt idx="79">
                  <c:v>13.200000000000001</c:v>
                </c:pt>
                <c:pt idx="80">
                  <c:v>13.3</c:v>
                </c:pt>
                <c:pt idx="81">
                  <c:v>13.500000000000002</c:v>
                </c:pt>
                <c:pt idx="82">
                  <c:v>14.649999999999999</c:v>
                </c:pt>
                <c:pt idx="83">
                  <c:v>14.75</c:v>
                </c:pt>
                <c:pt idx="84">
                  <c:v>14.65</c:v>
                </c:pt>
                <c:pt idx="85">
                  <c:v>13.549999999999999</c:v>
                </c:pt>
                <c:pt idx="86">
                  <c:v>13.499999999999998</c:v>
                </c:pt>
                <c:pt idx="87">
                  <c:v>12.7</c:v>
                </c:pt>
                <c:pt idx="88">
                  <c:v>12.600000000000001</c:v>
                </c:pt>
                <c:pt idx="89">
                  <c:v>12.899999999999999</c:v>
                </c:pt>
                <c:pt idx="90">
                  <c:v>12.700000000000001</c:v>
                </c:pt>
                <c:pt idx="91">
                  <c:v>11.5</c:v>
                </c:pt>
                <c:pt idx="92">
                  <c:v>11.9</c:v>
                </c:pt>
                <c:pt idx="93">
                  <c:v>12.799999999999999</c:v>
                </c:pt>
                <c:pt idx="94">
                  <c:v>12.799999999999999</c:v>
                </c:pt>
                <c:pt idx="95">
                  <c:v>12.249999999999998</c:v>
                </c:pt>
                <c:pt idx="96">
                  <c:v>9.1000000000000014</c:v>
                </c:pt>
                <c:pt idx="97">
                  <c:v>8.6</c:v>
                </c:pt>
                <c:pt idx="98">
                  <c:v>8.75</c:v>
                </c:pt>
                <c:pt idx="99">
                  <c:v>8.35</c:v>
                </c:pt>
                <c:pt idx="100">
                  <c:v>7.25</c:v>
                </c:pt>
                <c:pt idx="101">
                  <c:v>8.4499999999999993</c:v>
                </c:pt>
                <c:pt idx="102">
                  <c:v>10.100000000000001</c:v>
                </c:pt>
                <c:pt idx="103">
                  <c:v>10.100000000000001</c:v>
                </c:pt>
                <c:pt idx="104">
                  <c:v>10.1</c:v>
                </c:pt>
                <c:pt idx="105">
                  <c:v>11.299999999999999</c:v>
                </c:pt>
                <c:pt idx="106">
                  <c:v>10.95</c:v>
                </c:pt>
                <c:pt idx="107">
                  <c:v>10.25</c:v>
                </c:pt>
                <c:pt idx="108">
                  <c:v>8.9500000000000011</c:v>
                </c:pt>
                <c:pt idx="109">
                  <c:v>8.25</c:v>
                </c:pt>
                <c:pt idx="110">
                  <c:v>7.75</c:v>
                </c:pt>
                <c:pt idx="111">
                  <c:v>7.8000000000000007</c:v>
                </c:pt>
                <c:pt idx="112">
                  <c:v>7.6</c:v>
                </c:pt>
                <c:pt idx="113">
                  <c:v>6.75</c:v>
                </c:pt>
                <c:pt idx="114">
                  <c:v>5.7499999999999991</c:v>
                </c:pt>
                <c:pt idx="115">
                  <c:v>6.75</c:v>
                </c:pt>
                <c:pt idx="116">
                  <c:v>7.3</c:v>
                </c:pt>
                <c:pt idx="117">
                  <c:v>8.25</c:v>
                </c:pt>
                <c:pt idx="118">
                  <c:v>7.6499999999999995</c:v>
                </c:pt>
                <c:pt idx="119">
                  <c:v>7.5500000000000007</c:v>
                </c:pt>
                <c:pt idx="120">
                  <c:v>7.4</c:v>
                </c:pt>
                <c:pt idx="121">
                  <c:v>9.0500000000000007</c:v>
                </c:pt>
                <c:pt idx="122">
                  <c:v>9.1499999999999986</c:v>
                </c:pt>
                <c:pt idx="123">
                  <c:v>9.8500000000000014</c:v>
                </c:pt>
                <c:pt idx="124">
                  <c:v>9.4499999999999993</c:v>
                </c:pt>
                <c:pt idx="125">
                  <c:v>9.1999999999999993</c:v>
                </c:pt>
                <c:pt idx="126">
                  <c:v>9.1000000000000014</c:v>
                </c:pt>
                <c:pt idx="127">
                  <c:v>9.8499999999999979</c:v>
                </c:pt>
                <c:pt idx="128">
                  <c:v>10.850000000000001</c:v>
                </c:pt>
                <c:pt idx="129">
                  <c:v>11.2</c:v>
                </c:pt>
                <c:pt idx="130">
                  <c:v>13</c:v>
                </c:pt>
                <c:pt idx="131">
                  <c:v>13.95</c:v>
                </c:pt>
                <c:pt idx="132">
                  <c:v>16.600000000000001</c:v>
                </c:pt>
                <c:pt idx="133">
                  <c:v>13.5</c:v>
                </c:pt>
                <c:pt idx="134">
                  <c:v>12.55</c:v>
                </c:pt>
                <c:pt idx="135">
                  <c:v>12</c:v>
                </c:pt>
                <c:pt idx="136">
                  <c:v>12.05</c:v>
                </c:pt>
                <c:pt idx="137">
                  <c:v>13.450000000000001</c:v>
                </c:pt>
                <c:pt idx="138">
                  <c:v>17.799999999999997</c:v>
                </c:pt>
                <c:pt idx="139">
                  <c:v>16.75</c:v>
                </c:pt>
                <c:pt idx="140">
                  <c:v>14.95</c:v>
                </c:pt>
                <c:pt idx="141">
                  <c:v>14.549999999999999</c:v>
                </c:pt>
                <c:pt idx="142">
                  <c:v>14.3</c:v>
                </c:pt>
                <c:pt idx="143">
                  <c:v>12.85</c:v>
                </c:pt>
                <c:pt idx="144">
                  <c:v>14.55</c:v>
                </c:pt>
                <c:pt idx="145">
                  <c:v>11.85</c:v>
                </c:pt>
                <c:pt idx="146">
                  <c:v>12.2</c:v>
                </c:pt>
                <c:pt idx="147">
                  <c:v>11.299999999999999</c:v>
                </c:pt>
                <c:pt idx="148">
                  <c:v>9.65</c:v>
                </c:pt>
                <c:pt idx="149">
                  <c:v>10.3</c:v>
                </c:pt>
                <c:pt idx="150">
                  <c:v>10.15</c:v>
                </c:pt>
                <c:pt idx="151">
                  <c:v>12.45</c:v>
                </c:pt>
                <c:pt idx="152">
                  <c:v>11.399999999999999</c:v>
                </c:pt>
                <c:pt idx="153">
                  <c:v>10.6</c:v>
                </c:pt>
                <c:pt idx="154">
                  <c:v>11.7</c:v>
                </c:pt>
                <c:pt idx="155">
                  <c:v>11.7</c:v>
                </c:pt>
                <c:pt idx="156">
                  <c:v>11.5</c:v>
                </c:pt>
                <c:pt idx="157">
                  <c:v>11.05</c:v>
                </c:pt>
                <c:pt idx="158">
                  <c:v>11.000000000000002</c:v>
                </c:pt>
                <c:pt idx="159">
                  <c:v>9.75</c:v>
                </c:pt>
                <c:pt idx="160">
                  <c:v>8.9500000000000011</c:v>
                </c:pt>
                <c:pt idx="161">
                  <c:v>7.85</c:v>
                </c:pt>
                <c:pt idx="162">
                  <c:v>7.35</c:v>
                </c:pt>
                <c:pt idx="163">
                  <c:v>7.05</c:v>
                </c:pt>
                <c:pt idx="164">
                  <c:v>7.3999999999999995</c:v>
                </c:pt>
                <c:pt idx="165">
                  <c:v>6.8999999999999995</c:v>
                </c:pt>
                <c:pt idx="166">
                  <c:v>6.1000000000000005</c:v>
                </c:pt>
                <c:pt idx="167">
                  <c:v>5.6499999999999995</c:v>
                </c:pt>
                <c:pt idx="168">
                  <c:v>5.0500000000000007</c:v>
                </c:pt>
                <c:pt idx="169">
                  <c:v>5.7</c:v>
                </c:pt>
                <c:pt idx="170">
                  <c:v>6.4</c:v>
                </c:pt>
                <c:pt idx="171">
                  <c:v>7.1999999999999993</c:v>
                </c:pt>
                <c:pt idx="172">
                  <c:v>6.45</c:v>
                </c:pt>
                <c:pt idx="173">
                  <c:v>5.4500000000000011</c:v>
                </c:pt>
                <c:pt idx="174">
                  <c:v>4.2</c:v>
                </c:pt>
                <c:pt idx="175">
                  <c:v>3.05</c:v>
                </c:pt>
                <c:pt idx="176">
                  <c:v>3.6499999999999995</c:v>
                </c:pt>
                <c:pt idx="177">
                  <c:v>3.8499999999999996</c:v>
                </c:pt>
                <c:pt idx="178">
                  <c:v>5.6</c:v>
                </c:pt>
                <c:pt idx="179">
                  <c:v>8.4</c:v>
                </c:pt>
                <c:pt idx="180">
                  <c:v>11.250000000000002</c:v>
                </c:pt>
                <c:pt idx="181">
                  <c:v>11.7</c:v>
                </c:pt>
                <c:pt idx="182">
                  <c:v>10</c:v>
                </c:pt>
                <c:pt idx="183">
                  <c:v>10.150000000000002</c:v>
                </c:pt>
                <c:pt idx="184">
                  <c:v>10.15</c:v>
                </c:pt>
                <c:pt idx="185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30-40E5-8A2A-6CD0E650B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009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2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3.3372964074594477E-3"/>
          <c:w val="1"/>
          <c:h val="0.27865633930711881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9990771071874078"/>
          <c:y val="0.32653317801123916"/>
          <c:w val="0.61625744990855591"/>
          <c:h val="0.40465785060876336"/>
        </c:manualLayout>
      </c:layout>
      <c:lineChart>
        <c:grouping val="standard"/>
        <c:varyColors val="0"/>
        <c:ser>
          <c:idx val="6"/>
          <c:order val="0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(averages)'!$A$2:$A$198</c:f>
              <c:numCache>
                <c:formatCode>dd/mm/yy;@</c:formatCode>
                <c:ptCount val="19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</c:numCache>
            </c:numRef>
          </c:cat>
          <c:val>
            <c:numRef>
              <c:f>'ChartData (averages)'!$D$2:$D$198</c:f>
              <c:numCache>
                <c:formatCode>0.00</c:formatCode>
                <c:ptCount val="197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9A-4369-87BE-89A27EEABDC2}"/>
            </c:ext>
          </c:extLst>
        </c:ser>
        <c:ser>
          <c:idx val="2"/>
          <c:order val="1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marker>
            <c:symbol val="none"/>
          </c:marker>
          <c:cat>
            <c:numRef>
              <c:f>'ChartData (averages)'!$A$2:$A$198</c:f>
              <c:numCache>
                <c:formatCode>dd/mm/yy;@</c:formatCode>
                <c:ptCount val="19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</c:numCache>
            </c:numRef>
          </c:cat>
          <c:val>
            <c:numRef>
              <c:f>'ChartData (averages)'!$C$2:$C$198</c:f>
              <c:numCache>
                <c:formatCode>0.00</c:formatCode>
                <c:ptCount val="197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9A-4369-87BE-89A27EEA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158872"/>
        <c:axId val="287641648"/>
      </c:lineChart>
      <c:dateAx>
        <c:axId val="286158872"/>
        <c:scaling>
          <c:orientation val="minMax"/>
          <c:min val="43833"/>
        </c:scaling>
        <c:delete val="0"/>
        <c:axPos val="b"/>
        <c:numFmt formatCode="mmm\ \ \ \ \ \ \ \ \ \ \ \ \ \ \ \ \ \ \ \ \ \ \ \ \ \ \ \ \ \ \ \ \ \ \ \ \ \ \ \ \ \ \ \ \ \ \ \ \ \ \ \ \ \ \ \ \ \ \ \ \ yy" sourceLinked="0"/>
        <c:majorTickMark val="out"/>
        <c:minorTickMark val="out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7641648"/>
        <c:crosses val="autoZero"/>
        <c:auto val="1"/>
        <c:lblOffset val="100"/>
        <c:baseTimeUnit val="days"/>
      </c:dateAx>
      <c:valAx>
        <c:axId val="2876416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4.4807226944674015E-3"/>
              <c:y val="0.33495827117305699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1588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6.4915647993620887E-2"/>
          <c:y val="3.7104770348135676E-3"/>
          <c:w val="0.92481435722382832"/>
          <c:h val="0.36531942982534393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9990771071874078"/>
          <c:y val="0.32653317801123916"/>
          <c:w val="0.61625744990855591"/>
          <c:h val="0.46130057713235689"/>
        </c:manualLayout>
      </c:layout>
      <c:lineChart>
        <c:grouping val="standard"/>
        <c:varyColors val="0"/>
        <c:ser>
          <c:idx val="6"/>
          <c:order val="0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(averages)'!$A$106:$A$190</c:f>
              <c:numCache>
                <c:formatCode>dd/mm/yy;@</c:formatCode>
                <c:ptCount val="85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43637</c:v>
                </c:pt>
                <c:pt idx="25">
                  <c:v>43644</c:v>
                </c:pt>
                <c:pt idx="26">
                  <c:v>43651</c:v>
                </c:pt>
                <c:pt idx="27">
                  <c:v>43658</c:v>
                </c:pt>
                <c:pt idx="28">
                  <c:v>43665</c:v>
                </c:pt>
                <c:pt idx="29">
                  <c:v>43672</c:v>
                </c:pt>
                <c:pt idx="30">
                  <c:v>43679</c:v>
                </c:pt>
                <c:pt idx="31">
                  <c:v>43686</c:v>
                </c:pt>
                <c:pt idx="32">
                  <c:v>43693</c:v>
                </c:pt>
                <c:pt idx="33">
                  <c:v>43700</c:v>
                </c:pt>
                <c:pt idx="34">
                  <c:v>43707</c:v>
                </c:pt>
                <c:pt idx="35">
                  <c:v>43714</c:v>
                </c:pt>
                <c:pt idx="36">
                  <c:v>43721</c:v>
                </c:pt>
                <c:pt idx="37">
                  <c:v>43728</c:v>
                </c:pt>
                <c:pt idx="38">
                  <c:v>43735</c:v>
                </c:pt>
                <c:pt idx="39">
                  <c:v>43742</c:v>
                </c:pt>
                <c:pt idx="40">
                  <c:v>43749</c:v>
                </c:pt>
                <c:pt idx="41">
                  <c:v>43756</c:v>
                </c:pt>
                <c:pt idx="42">
                  <c:v>43763</c:v>
                </c:pt>
                <c:pt idx="43">
                  <c:v>43770</c:v>
                </c:pt>
                <c:pt idx="44">
                  <c:v>43777</c:v>
                </c:pt>
                <c:pt idx="45">
                  <c:v>43784</c:v>
                </c:pt>
                <c:pt idx="46">
                  <c:v>43791</c:v>
                </c:pt>
                <c:pt idx="47">
                  <c:v>43798</c:v>
                </c:pt>
                <c:pt idx="48">
                  <c:v>43805</c:v>
                </c:pt>
                <c:pt idx="49">
                  <c:v>43812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43935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</c:numCache>
            </c:numRef>
          </c:cat>
          <c:val>
            <c:numRef>
              <c:f>'ChartData (averages)'!$D$106:$D$218</c:f>
              <c:numCache>
                <c:formatCode>0.00</c:formatCode>
                <c:ptCount val="113"/>
                <c:pt idx="0">
                  <c:v>16.7</c:v>
                </c:pt>
                <c:pt idx="1">
                  <c:v>17.649999999999999</c:v>
                </c:pt>
                <c:pt idx="2">
                  <c:v>17.899999999999999</c:v>
                </c:pt>
                <c:pt idx="3">
                  <c:v>16.3</c:v>
                </c:pt>
                <c:pt idx="4">
                  <c:v>13.8</c:v>
                </c:pt>
                <c:pt idx="5">
                  <c:v>13.15</c:v>
                </c:pt>
                <c:pt idx="6">
                  <c:v>13.25</c:v>
                </c:pt>
                <c:pt idx="7">
                  <c:v>12.8</c:v>
                </c:pt>
                <c:pt idx="8">
                  <c:v>12.45</c:v>
                </c:pt>
                <c:pt idx="9">
                  <c:v>11.6</c:v>
                </c:pt>
                <c:pt idx="10">
                  <c:v>11.95</c:v>
                </c:pt>
                <c:pt idx="11">
                  <c:v>11.65</c:v>
                </c:pt>
                <c:pt idx="12">
                  <c:v>12</c:v>
                </c:pt>
                <c:pt idx="13">
                  <c:v>12.8</c:v>
                </c:pt>
                <c:pt idx="14">
                  <c:v>12.7</c:v>
                </c:pt>
                <c:pt idx="15">
                  <c:v>12.9</c:v>
                </c:pt>
                <c:pt idx="16">
                  <c:v>13.75</c:v>
                </c:pt>
                <c:pt idx="17">
                  <c:v>15.65</c:v>
                </c:pt>
                <c:pt idx="18">
                  <c:v>15.85</c:v>
                </c:pt>
                <c:pt idx="19">
                  <c:v>16.350000000000001</c:v>
                </c:pt>
                <c:pt idx="20">
                  <c:v>16.45</c:v>
                </c:pt>
                <c:pt idx="21">
                  <c:v>16.45</c:v>
                </c:pt>
                <c:pt idx="22">
                  <c:v>16.850000000000001</c:v>
                </c:pt>
                <c:pt idx="23">
                  <c:v>17.149999999999999</c:v>
                </c:pt>
                <c:pt idx="24">
                  <c:v>18.350000000000001</c:v>
                </c:pt>
                <c:pt idx="25">
                  <c:v>18.399999999999999</c:v>
                </c:pt>
                <c:pt idx="26">
                  <c:v>22.2</c:v>
                </c:pt>
                <c:pt idx="27">
                  <c:v>23.45</c:v>
                </c:pt>
                <c:pt idx="28">
                  <c:v>27.5</c:v>
                </c:pt>
                <c:pt idx="29">
                  <c:v>23.5</c:v>
                </c:pt>
                <c:pt idx="30">
                  <c:v>22</c:v>
                </c:pt>
                <c:pt idx="31">
                  <c:v>21</c:v>
                </c:pt>
                <c:pt idx="32">
                  <c:v>22.55</c:v>
                </c:pt>
                <c:pt idx="33">
                  <c:v>24.05</c:v>
                </c:pt>
                <c:pt idx="34">
                  <c:v>28.15</c:v>
                </c:pt>
                <c:pt idx="35">
                  <c:v>27.95</c:v>
                </c:pt>
                <c:pt idx="36">
                  <c:v>25.9</c:v>
                </c:pt>
                <c:pt idx="37">
                  <c:v>23.7</c:v>
                </c:pt>
                <c:pt idx="38">
                  <c:v>22.8</c:v>
                </c:pt>
                <c:pt idx="39">
                  <c:v>22</c:v>
                </c:pt>
                <c:pt idx="40">
                  <c:v>23.8</c:v>
                </c:pt>
                <c:pt idx="41">
                  <c:v>20.95</c:v>
                </c:pt>
                <c:pt idx="42">
                  <c:v>21.5</c:v>
                </c:pt>
                <c:pt idx="43">
                  <c:v>20.399999999999999</c:v>
                </c:pt>
                <c:pt idx="44">
                  <c:v>18</c:v>
                </c:pt>
                <c:pt idx="45">
                  <c:v>19.05</c:v>
                </c:pt>
                <c:pt idx="46">
                  <c:v>19.05</c:v>
                </c:pt>
                <c:pt idx="47">
                  <c:v>22.4</c:v>
                </c:pt>
                <c:pt idx="48">
                  <c:v>21.65</c:v>
                </c:pt>
                <c:pt idx="49">
                  <c:v>18.95</c:v>
                </c:pt>
                <c:pt idx="50">
                  <c:v>18.899999999999999</c:v>
                </c:pt>
                <c:pt idx="51">
                  <c:v>18.899999999999999</c:v>
                </c:pt>
                <c:pt idx="52">
                  <c:v>18.45</c:v>
                </c:pt>
                <c:pt idx="53">
                  <c:v>18.5</c:v>
                </c:pt>
                <c:pt idx="54">
                  <c:v>17.850000000000001</c:v>
                </c:pt>
                <c:pt idx="55">
                  <c:v>15.9</c:v>
                </c:pt>
                <c:pt idx="56">
                  <c:v>15.05</c:v>
                </c:pt>
                <c:pt idx="57">
                  <c:v>13.6</c:v>
                </c:pt>
                <c:pt idx="58">
                  <c:v>12.95</c:v>
                </c:pt>
                <c:pt idx="59">
                  <c:v>13</c:v>
                </c:pt>
                <c:pt idx="60">
                  <c:v>12.6</c:v>
                </c:pt>
                <c:pt idx="61">
                  <c:v>11.85</c:v>
                </c:pt>
                <c:pt idx="62">
                  <c:v>10.55</c:v>
                </c:pt>
                <c:pt idx="63">
                  <c:v>9.9499999999999993</c:v>
                </c:pt>
                <c:pt idx="64">
                  <c:v>9.3000000000000007</c:v>
                </c:pt>
                <c:pt idx="65">
                  <c:v>10.65</c:v>
                </c:pt>
                <c:pt idx="66">
                  <c:v>11</c:v>
                </c:pt>
                <c:pt idx="67">
                  <c:v>12.1</c:v>
                </c:pt>
                <c:pt idx="68">
                  <c:v>10.5</c:v>
                </c:pt>
                <c:pt idx="69">
                  <c:v>9.8000000000000007</c:v>
                </c:pt>
                <c:pt idx="70">
                  <c:v>8.15</c:v>
                </c:pt>
                <c:pt idx="71">
                  <c:v>7</c:v>
                </c:pt>
                <c:pt idx="72">
                  <c:v>8.1999999999999993</c:v>
                </c:pt>
                <c:pt idx="73">
                  <c:v>8</c:v>
                </c:pt>
                <c:pt idx="74">
                  <c:v>11.1</c:v>
                </c:pt>
                <c:pt idx="75">
                  <c:v>14.9</c:v>
                </c:pt>
                <c:pt idx="76">
                  <c:v>20.100000000000001</c:v>
                </c:pt>
                <c:pt idx="77">
                  <c:v>21.4</c:v>
                </c:pt>
                <c:pt idx="78">
                  <c:v>20.75</c:v>
                </c:pt>
                <c:pt idx="79">
                  <c:v>19.100000000000001</c:v>
                </c:pt>
                <c:pt idx="80">
                  <c:v>18.3</c:v>
                </c:pt>
                <c:pt idx="81">
                  <c:v>15.8</c:v>
                </c:pt>
                <c:pt idx="82">
                  <c:v>17.5</c:v>
                </c:pt>
                <c:pt idx="83">
                  <c:v>16.95</c:v>
                </c:pt>
                <c:pt idx="84">
                  <c:v>18</c:v>
                </c:pt>
                <c:pt idx="85">
                  <c:v>17.100000000000001</c:v>
                </c:pt>
                <c:pt idx="86">
                  <c:v>18.25</c:v>
                </c:pt>
                <c:pt idx="87">
                  <c:v>16.5</c:v>
                </c:pt>
                <c:pt idx="88">
                  <c:v>15.6</c:v>
                </c:pt>
                <c:pt idx="89">
                  <c:v>16.3</c:v>
                </c:pt>
                <c:pt idx="90">
                  <c:v>20.6</c:v>
                </c:pt>
                <c:pt idx="91">
                  <c:v>23.4</c:v>
                </c:pt>
                <c:pt idx="92">
                  <c:v>20.149999999999999</c:v>
                </c:pt>
                <c:pt idx="93">
                  <c:v>16.55</c:v>
                </c:pt>
                <c:pt idx="94">
                  <c:v>17.399999999999999</c:v>
                </c:pt>
                <c:pt idx="95">
                  <c:v>15.1</c:v>
                </c:pt>
                <c:pt idx="96">
                  <c:v>14.15</c:v>
                </c:pt>
                <c:pt idx="97">
                  <c:v>13.7</c:v>
                </c:pt>
                <c:pt idx="98">
                  <c:v>13.45</c:v>
                </c:pt>
                <c:pt idx="99">
                  <c:v>13.8</c:v>
                </c:pt>
                <c:pt idx="100">
                  <c:v>12.35</c:v>
                </c:pt>
                <c:pt idx="101">
                  <c:v>13.05</c:v>
                </c:pt>
                <c:pt idx="102">
                  <c:v>15.65</c:v>
                </c:pt>
                <c:pt idx="103">
                  <c:v>16.100000000000001</c:v>
                </c:pt>
                <c:pt idx="104">
                  <c:v>17.350000000000001</c:v>
                </c:pt>
                <c:pt idx="105">
                  <c:v>19.55</c:v>
                </c:pt>
                <c:pt idx="106">
                  <c:v>19.25</c:v>
                </c:pt>
                <c:pt idx="107">
                  <c:v>17.25</c:v>
                </c:pt>
                <c:pt idx="108">
                  <c:v>16.5</c:v>
                </c:pt>
                <c:pt idx="109">
                  <c:v>14.9</c:v>
                </c:pt>
                <c:pt idx="110">
                  <c:v>17.399999999999999</c:v>
                </c:pt>
                <c:pt idx="111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B-48D3-9ED8-7B5BEE543A92}"/>
            </c:ext>
          </c:extLst>
        </c:ser>
        <c:ser>
          <c:idx val="0"/>
          <c:order val="1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'ChartData (averages)'!$A$106:$A$190</c:f>
              <c:numCache>
                <c:formatCode>dd/mm/yy;@</c:formatCode>
                <c:ptCount val="85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43637</c:v>
                </c:pt>
                <c:pt idx="25">
                  <c:v>43644</c:v>
                </c:pt>
                <c:pt idx="26">
                  <c:v>43651</c:v>
                </c:pt>
                <c:pt idx="27">
                  <c:v>43658</c:v>
                </c:pt>
                <c:pt idx="28">
                  <c:v>43665</c:v>
                </c:pt>
                <c:pt idx="29">
                  <c:v>43672</c:v>
                </c:pt>
                <c:pt idx="30">
                  <c:v>43679</c:v>
                </c:pt>
                <c:pt idx="31">
                  <c:v>43686</c:v>
                </c:pt>
                <c:pt idx="32">
                  <c:v>43693</c:v>
                </c:pt>
                <c:pt idx="33">
                  <c:v>43700</c:v>
                </c:pt>
                <c:pt idx="34">
                  <c:v>43707</c:v>
                </c:pt>
                <c:pt idx="35">
                  <c:v>43714</c:v>
                </c:pt>
                <c:pt idx="36">
                  <c:v>43721</c:v>
                </c:pt>
                <c:pt idx="37">
                  <c:v>43728</c:v>
                </c:pt>
                <c:pt idx="38">
                  <c:v>43735</c:v>
                </c:pt>
                <c:pt idx="39">
                  <c:v>43742</c:v>
                </c:pt>
                <c:pt idx="40">
                  <c:v>43749</c:v>
                </c:pt>
                <c:pt idx="41">
                  <c:v>43756</c:v>
                </c:pt>
                <c:pt idx="42">
                  <c:v>43763</c:v>
                </c:pt>
                <c:pt idx="43">
                  <c:v>43770</c:v>
                </c:pt>
                <c:pt idx="44">
                  <c:v>43777</c:v>
                </c:pt>
                <c:pt idx="45">
                  <c:v>43784</c:v>
                </c:pt>
                <c:pt idx="46">
                  <c:v>43791</c:v>
                </c:pt>
                <c:pt idx="47">
                  <c:v>43798</c:v>
                </c:pt>
                <c:pt idx="48">
                  <c:v>43805</c:v>
                </c:pt>
                <c:pt idx="49">
                  <c:v>43812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43935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</c:numCache>
            </c:numRef>
          </c:cat>
          <c:val>
            <c:numRef>
              <c:f>'ChartData (averages)'!$C$2:$C$186</c:f>
              <c:numCache>
                <c:formatCode>0.00</c:formatCode>
                <c:ptCount val="185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B-48D3-9ED8-7B5BEE543A92}"/>
            </c:ext>
          </c:extLst>
        </c:ser>
        <c:ser>
          <c:idx val="2"/>
          <c:order val="2"/>
          <c:tx>
            <c:strRef>
              <c:f>'ChartData (averages)'!$W$1</c:f>
              <c:strCache>
                <c:ptCount val="1"/>
                <c:pt idx="0">
                  <c:v>Tub-Damp to Qing freight diff.</c:v>
                </c:pt>
              </c:strCache>
            </c:strRef>
          </c:tx>
          <c:marker>
            <c:symbol val="none"/>
          </c:marker>
          <c:cat>
            <c:numRef>
              <c:f>'ChartData (averages)'!$A$106:$A$190</c:f>
              <c:numCache>
                <c:formatCode>dd/mm/yy;@</c:formatCode>
                <c:ptCount val="85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43637</c:v>
                </c:pt>
                <c:pt idx="25">
                  <c:v>43644</c:v>
                </c:pt>
                <c:pt idx="26">
                  <c:v>43651</c:v>
                </c:pt>
                <c:pt idx="27">
                  <c:v>43658</c:v>
                </c:pt>
                <c:pt idx="28">
                  <c:v>43665</c:v>
                </c:pt>
                <c:pt idx="29">
                  <c:v>43672</c:v>
                </c:pt>
                <c:pt idx="30">
                  <c:v>43679</c:v>
                </c:pt>
                <c:pt idx="31">
                  <c:v>43686</c:v>
                </c:pt>
                <c:pt idx="32">
                  <c:v>43693</c:v>
                </c:pt>
                <c:pt idx="33">
                  <c:v>43700</c:v>
                </c:pt>
                <c:pt idx="34">
                  <c:v>43707</c:v>
                </c:pt>
                <c:pt idx="35">
                  <c:v>43714</c:v>
                </c:pt>
                <c:pt idx="36">
                  <c:v>43721</c:v>
                </c:pt>
                <c:pt idx="37">
                  <c:v>43728</c:v>
                </c:pt>
                <c:pt idx="38">
                  <c:v>43735</c:v>
                </c:pt>
                <c:pt idx="39">
                  <c:v>43742</c:v>
                </c:pt>
                <c:pt idx="40">
                  <c:v>43749</c:v>
                </c:pt>
                <c:pt idx="41">
                  <c:v>43756</c:v>
                </c:pt>
                <c:pt idx="42">
                  <c:v>43763</c:v>
                </c:pt>
                <c:pt idx="43">
                  <c:v>43770</c:v>
                </c:pt>
                <c:pt idx="44">
                  <c:v>43777</c:v>
                </c:pt>
                <c:pt idx="45">
                  <c:v>43784</c:v>
                </c:pt>
                <c:pt idx="46">
                  <c:v>43791</c:v>
                </c:pt>
                <c:pt idx="47">
                  <c:v>43798</c:v>
                </c:pt>
                <c:pt idx="48">
                  <c:v>43805</c:v>
                </c:pt>
                <c:pt idx="49">
                  <c:v>43812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43935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</c:numCache>
            </c:numRef>
          </c:cat>
          <c:val>
            <c:numRef>
              <c:f>'ChartData (averages)'!$W$106:$W$187</c:f>
              <c:numCache>
                <c:formatCode>_(* #,##0.00_);_(* \(#,##0.00\);_(* "-"??_);_(@_)</c:formatCode>
                <c:ptCount val="82"/>
                <c:pt idx="0">
                  <c:v>10.1</c:v>
                </c:pt>
                <c:pt idx="1">
                  <c:v>11.299999999999999</c:v>
                </c:pt>
                <c:pt idx="2">
                  <c:v>10.95</c:v>
                </c:pt>
                <c:pt idx="3">
                  <c:v>10.25</c:v>
                </c:pt>
                <c:pt idx="4">
                  <c:v>8.9500000000000011</c:v>
                </c:pt>
                <c:pt idx="5">
                  <c:v>8.25</c:v>
                </c:pt>
                <c:pt idx="6">
                  <c:v>7.75</c:v>
                </c:pt>
                <c:pt idx="7">
                  <c:v>7.8000000000000007</c:v>
                </c:pt>
                <c:pt idx="8">
                  <c:v>7.6</c:v>
                </c:pt>
                <c:pt idx="9">
                  <c:v>6.75</c:v>
                </c:pt>
                <c:pt idx="10">
                  <c:v>5.7499999999999991</c:v>
                </c:pt>
                <c:pt idx="11">
                  <c:v>6.75</c:v>
                </c:pt>
                <c:pt idx="12">
                  <c:v>7.3</c:v>
                </c:pt>
                <c:pt idx="13">
                  <c:v>8.25</c:v>
                </c:pt>
                <c:pt idx="14">
                  <c:v>7.6499999999999995</c:v>
                </c:pt>
                <c:pt idx="15">
                  <c:v>7.5500000000000007</c:v>
                </c:pt>
                <c:pt idx="16">
                  <c:v>7.4</c:v>
                </c:pt>
                <c:pt idx="17">
                  <c:v>9.0500000000000007</c:v>
                </c:pt>
                <c:pt idx="18">
                  <c:v>9.1499999999999986</c:v>
                </c:pt>
                <c:pt idx="19">
                  <c:v>9.8500000000000014</c:v>
                </c:pt>
                <c:pt idx="20">
                  <c:v>9.4499999999999993</c:v>
                </c:pt>
                <c:pt idx="21">
                  <c:v>9.1999999999999993</c:v>
                </c:pt>
                <c:pt idx="22">
                  <c:v>9.1000000000000014</c:v>
                </c:pt>
                <c:pt idx="23">
                  <c:v>9.8499999999999979</c:v>
                </c:pt>
                <c:pt idx="24">
                  <c:v>10.850000000000001</c:v>
                </c:pt>
                <c:pt idx="25">
                  <c:v>11.2</c:v>
                </c:pt>
                <c:pt idx="26">
                  <c:v>13</c:v>
                </c:pt>
                <c:pt idx="27">
                  <c:v>13.95</c:v>
                </c:pt>
                <c:pt idx="28">
                  <c:v>16.600000000000001</c:v>
                </c:pt>
                <c:pt idx="29">
                  <c:v>13.5</c:v>
                </c:pt>
                <c:pt idx="30">
                  <c:v>12.55</c:v>
                </c:pt>
                <c:pt idx="31">
                  <c:v>12</c:v>
                </c:pt>
                <c:pt idx="32">
                  <c:v>12.05</c:v>
                </c:pt>
                <c:pt idx="33">
                  <c:v>13.450000000000001</c:v>
                </c:pt>
                <c:pt idx="34">
                  <c:v>17.799999999999997</c:v>
                </c:pt>
                <c:pt idx="35">
                  <c:v>16.75</c:v>
                </c:pt>
                <c:pt idx="36">
                  <c:v>14.95</c:v>
                </c:pt>
                <c:pt idx="37">
                  <c:v>14.549999999999999</c:v>
                </c:pt>
                <c:pt idx="38">
                  <c:v>14.3</c:v>
                </c:pt>
                <c:pt idx="39">
                  <c:v>12.85</c:v>
                </c:pt>
                <c:pt idx="40">
                  <c:v>14.55</c:v>
                </c:pt>
                <c:pt idx="41">
                  <c:v>11.85</c:v>
                </c:pt>
                <c:pt idx="42">
                  <c:v>12.2</c:v>
                </c:pt>
                <c:pt idx="43">
                  <c:v>11.299999999999999</c:v>
                </c:pt>
                <c:pt idx="44">
                  <c:v>9.65</c:v>
                </c:pt>
                <c:pt idx="45">
                  <c:v>10.3</c:v>
                </c:pt>
                <c:pt idx="46">
                  <c:v>10.15</c:v>
                </c:pt>
                <c:pt idx="47">
                  <c:v>12.45</c:v>
                </c:pt>
                <c:pt idx="48">
                  <c:v>11.399999999999999</c:v>
                </c:pt>
                <c:pt idx="49">
                  <c:v>10.6</c:v>
                </c:pt>
                <c:pt idx="50">
                  <c:v>11.7</c:v>
                </c:pt>
                <c:pt idx="51">
                  <c:v>11.7</c:v>
                </c:pt>
                <c:pt idx="52">
                  <c:v>11.5</c:v>
                </c:pt>
                <c:pt idx="53">
                  <c:v>11.05</c:v>
                </c:pt>
                <c:pt idx="54">
                  <c:v>11.000000000000002</c:v>
                </c:pt>
                <c:pt idx="55">
                  <c:v>9.75</c:v>
                </c:pt>
                <c:pt idx="56">
                  <c:v>8.9500000000000011</c:v>
                </c:pt>
                <c:pt idx="57">
                  <c:v>7.85</c:v>
                </c:pt>
                <c:pt idx="58">
                  <c:v>7.35</c:v>
                </c:pt>
                <c:pt idx="59">
                  <c:v>7.05</c:v>
                </c:pt>
                <c:pt idx="60">
                  <c:v>7.3999999999999995</c:v>
                </c:pt>
                <c:pt idx="61">
                  <c:v>6.8999999999999995</c:v>
                </c:pt>
                <c:pt idx="62">
                  <c:v>6.1000000000000005</c:v>
                </c:pt>
                <c:pt idx="63">
                  <c:v>5.6499999999999995</c:v>
                </c:pt>
                <c:pt idx="64">
                  <c:v>5.0500000000000007</c:v>
                </c:pt>
                <c:pt idx="65">
                  <c:v>5.7</c:v>
                </c:pt>
                <c:pt idx="66">
                  <c:v>6.4</c:v>
                </c:pt>
                <c:pt idx="67">
                  <c:v>7.1999999999999993</c:v>
                </c:pt>
                <c:pt idx="68">
                  <c:v>6.45</c:v>
                </c:pt>
                <c:pt idx="69">
                  <c:v>5.4500000000000011</c:v>
                </c:pt>
                <c:pt idx="70">
                  <c:v>4.2</c:v>
                </c:pt>
                <c:pt idx="71">
                  <c:v>3.05</c:v>
                </c:pt>
                <c:pt idx="72">
                  <c:v>3.6499999999999995</c:v>
                </c:pt>
                <c:pt idx="73">
                  <c:v>3.8499999999999996</c:v>
                </c:pt>
                <c:pt idx="74">
                  <c:v>5.6</c:v>
                </c:pt>
                <c:pt idx="75">
                  <c:v>8.4</c:v>
                </c:pt>
                <c:pt idx="76">
                  <c:v>11.250000000000002</c:v>
                </c:pt>
                <c:pt idx="77">
                  <c:v>11.7</c:v>
                </c:pt>
                <c:pt idx="78">
                  <c:v>10</c:v>
                </c:pt>
                <c:pt idx="79">
                  <c:v>10.150000000000002</c:v>
                </c:pt>
                <c:pt idx="80">
                  <c:v>10.15</c:v>
                </c:pt>
                <c:pt idx="81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EB-48D3-9ED8-7B5BEE543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158872"/>
        <c:axId val="287641648"/>
      </c:lineChart>
      <c:dateAx>
        <c:axId val="286158872"/>
        <c:scaling>
          <c:orientation val="minMax"/>
          <c:min val="43631"/>
        </c:scaling>
        <c:delete val="0"/>
        <c:axPos val="b"/>
        <c:numFmt formatCode="mmm\ \ \ \ \ \ \ \ \ \ \ \ \ \ \ \ \ \ \ \ \ \ \ \ \ \ \ \ \ \ \ \ \ \ \ \ \ \ \ \ \ \ \ \ \ \ \ \ \ \ \ \ \ \ \ \ \ \ \ \ \ yy" sourceLinked="0"/>
        <c:majorTickMark val="out"/>
        <c:minorTickMark val="out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7641648"/>
        <c:crosses val="autoZero"/>
        <c:auto val="1"/>
        <c:lblOffset val="100"/>
        <c:baseTimeUnit val="days"/>
        <c:majorUnit val="3"/>
        <c:majorTimeUnit val="months"/>
      </c:dateAx>
      <c:valAx>
        <c:axId val="2876416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4.4807226944674015E-3"/>
              <c:y val="0.33495827117305699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1588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3.7102540358125492E-3"/>
          <c:w val="1"/>
          <c:h val="0.29451590459029847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6644069641986831"/>
          <c:y val="0.27370558331089201"/>
          <c:w val="0.80665762785679485"/>
          <c:h val="0.60337261616883486"/>
        </c:manualLayout>
      </c:layout>
      <c:lineChart>
        <c:grouping val="standard"/>
        <c:varyColors val="0"/>
        <c:ser>
          <c:idx val="2"/>
          <c:order val="0"/>
          <c:tx>
            <c:strRef>
              <c:f>'ChartData (averages)'!$H$1</c:f>
              <c:strCache>
                <c:ptCount val="1"/>
                <c:pt idx="0">
                  <c:v>Cape Lambert-to-Rotterdam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(averages)'!$H$2:$H$218</c:f>
            </c:numRef>
          </c:val>
          <c:smooth val="0"/>
          <c:extLst>
            <c:ext xmlns:c16="http://schemas.microsoft.com/office/drawing/2014/chart" uri="{C3380CC4-5D6E-409C-BE32-E72D297353CC}">
              <c16:uniqueId val="{00000000-F4F6-4AF5-9498-F9AC161EB0EA}"/>
            </c:ext>
          </c:extLst>
        </c:ser>
        <c:ser>
          <c:idx val="3"/>
          <c:order val="1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(averages)'!$C$2:$C$218</c:f>
              <c:numCache>
                <c:formatCode>0.00</c:formatCode>
                <c:ptCount val="217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F6-4AF5-9498-F9AC161EB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00136"/>
        <c:axId val="156906560"/>
      </c:lineChart>
      <c:lineChart>
        <c:grouping val="standard"/>
        <c:varyColors val="0"/>
        <c:ser>
          <c:idx val="0"/>
          <c:order val="2"/>
          <c:tx>
            <c:strRef>
              <c:f>'ChartData (averages)'!$X$1</c:f>
              <c:strCache>
                <c:ptCount val="1"/>
                <c:pt idx="0">
                  <c:v>Differential [RHS]</c:v>
                </c:pt>
              </c:strCache>
            </c:strRef>
          </c:tx>
          <c:marker>
            <c:symbol val="none"/>
          </c:marker>
          <c:val>
            <c:numRef>
              <c:f>'ChartData (averages)'!$X$2:$X$188</c:f>
              <c:numCache>
                <c:formatCode>0.00</c:formatCode>
                <c:ptCount val="187"/>
                <c:pt idx="0">
                  <c:v>2.5999999999999996</c:v>
                </c:pt>
                <c:pt idx="1">
                  <c:v>3.1499999999999995</c:v>
                </c:pt>
                <c:pt idx="2">
                  <c:v>3.2</c:v>
                </c:pt>
                <c:pt idx="3">
                  <c:v>3.5999999999999996</c:v>
                </c:pt>
                <c:pt idx="4">
                  <c:v>3.6000000000000005</c:v>
                </c:pt>
                <c:pt idx="5">
                  <c:v>2.8000000000000007</c:v>
                </c:pt>
                <c:pt idx="6">
                  <c:v>2.8</c:v>
                </c:pt>
                <c:pt idx="7">
                  <c:v>2</c:v>
                </c:pt>
                <c:pt idx="8">
                  <c:v>1.3499999999999996</c:v>
                </c:pt>
                <c:pt idx="9">
                  <c:v>1.0999999999999996</c:v>
                </c:pt>
                <c:pt idx="10">
                  <c:v>1.8000000000000007</c:v>
                </c:pt>
                <c:pt idx="11">
                  <c:v>2.5499999999999998</c:v>
                </c:pt>
                <c:pt idx="12">
                  <c:v>2.6500000000000004</c:v>
                </c:pt>
                <c:pt idx="13">
                  <c:v>3.3499999999999996</c:v>
                </c:pt>
                <c:pt idx="14">
                  <c:v>3.0999999999999996</c:v>
                </c:pt>
                <c:pt idx="15">
                  <c:v>3.0999999999999996</c:v>
                </c:pt>
                <c:pt idx="16">
                  <c:v>2.25</c:v>
                </c:pt>
                <c:pt idx="17">
                  <c:v>1.9000000000000004</c:v>
                </c:pt>
                <c:pt idx="18">
                  <c:v>1.8999999999999995</c:v>
                </c:pt>
                <c:pt idx="19">
                  <c:v>1.8500000000000005</c:v>
                </c:pt>
                <c:pt idx="20">
                  <c:v>1.7000000000000002</c:v>
                </c:pt>
                <c:pt idx="21">
                  <c:v>1.7000000000000002</c:v>
                </c:pt>
                <c:pt idx="22">
                  <c:v>1.75</c:v>
                </c:pt>
                <c:pt idx="23">
                  <c:v>1.6499999999999995</c:v>
                </c:pt>
                <c:pt idx="24">
                  <c:v>2.1000000000000005</c:v>
                </c:pt>
                <c:pt idx="25">
                  <c:v>2.25</c:v>
                </c:pt>
                <c:pt idx="26">
                  <c:v>2</c:v>
                </c:pt>
                <c:pt idx="27">
                  <c:v>2.0999999999999996</c:v>
                </c:pt>
                <c:pt idx="28">
                  <c:v>1.5499999999999998</c:v>
                </c:pt>
                <c:pt idx="29">
                  <c:v>1.5499999999999998</c:v>
                </c:pt>
                <c:pt idx="30">
                  <c:v>1.75</c:v>
                </c:pt>
                <c:pt idx="31">
                  <c:v>1.4000000000000004</c:v>
                </c:pt>
                <c:pt idx="32">
                  <c:v>1.75</c:v>
                </c:pt>
                <c:pt idx="33">
                  <c:v>2.4999999999999991</c:v>
                </c:pt>
                <c:pt idx="34">
                  <c:v>2.5</c:v>
                </c:pt>
                <c:pt idx="35">
                  <c:v>2.2999999999999998</c:v>
                </c:pt>
                <c:pt idx="36">
                  <c:v>2.7</c:v>
                </c:pt>
                <c:pt idx="37">
                  <c:v>2.4499999999999993</c:v>
                </c:pt>
                <c:pt idx="38">
                  <c:v>3.6999999999999993</c:v>
                </c:pt>
                <c:pt idx="39">
                  <c:v>3.9999999999999991</c:v>
                </c:pt>
                <c:pt idx="40">
                  <c:v>4.4500000000000011</c:v>
                </c:pt>
                <c:pt idx="41">
                  <c:v>4.5500000000000007</c:v>
                </c:pt>
                <c:pt idx="42">
                  <c:v>4.8000000000000007</c:v>
                </c:pt>
                <c:pt idx="43">
                  <c:v>4.9499999999999993</c:v>
                </c:pt>
                <c:pt idx="44">
                  <c:v>5.0999999999999996</c:v>
                </c:pt>
                <c:pt idx="45">
                  <c:v>5.5</c:v>
                </c:pt>
                <c:pt idx="46">
                  <c:v>5.6000000000000005</c:v>
                </c:pt>
                <c:pt idx="47">
                  <c:v>5.0999999999999996</c:v>
                </c:pt>
                <c:pt idx="48">
                  <c:v>5.8000000000000007</c:v>
                </c:pt>
                <c:pt idx="49">
                  <c:v>6.4500000000000011</c:v>
                </c:pt>
                <c:pt idx="50">
                  <c:v>5.7999999999999989</c:v>
                </c:pt>
                <c:pt idx="51">
                  <c:v>6.0500000000000007</c:v>
                </c:pt>
                <c:pt idx="52">
                  <c:v>7.1999999999999993</c:v>
                </c:pt>
                <c:pt idx="53">
                  <c:v>7.1499999999999995</c:v>
                </c:pt>
                <c:pt idx="54">
                  <c:v>5.9499999999999993</c:v>
                </c:pt>
                <c:pt idx="55">
                  <c:v>4.7499999999999991</c:v>
                </c:pt>
                <c:pt idx="56">
                  <c:v>4.8000000000000007</c:v>
                </c:pt>
                <c:pt idx="57">
                  <c:v>4.95</c:v>
                </c:pt>
                <c:pt idx="58">
                  <c:v>4.6999999999999993</c:v>
                </c:pt>
                <c:pt idx="59">
                  <c:v>4.5999999999999996</c:v>
                </c:pt>
                <c:pt idx="60">
                  <c:v>4.7</c:v>
                </c:pt>
                <c:pt idx="61">
                  <c:v>4.3499999999999996</c:v>
                </c:pt>
                <c:pt idx="62">
                  <c:v>4.0500000000000007</c:v>
                </c:pt>
                <c:pt idx="63">
                  <c:v>3.8499999999999996</c:v>
                </c:pt>
                <c:pt idx="64">
                  <c:v>3.5500000000000007</c:v>
                </c:pt>
                <c:pt idx="65">
                  <c:v>3.1500000000000004</c:v>
                </c:pt>
                <c:pt idx="66">
                  <c:v>2.0999999999999996</c:v>
                </c:pt>
                <c:pt idx="67">
                  <c:v>3</c:v>
                </c:pt>
                <c:pt idx="68">
                  <c:v>3.5999999999999996</c:v>
                </c:pt>
                <c:pt idx="69">
                  <c:v>3.4000000000000004</c:v>
                </c:pt>
                <c:pt idx="70">
                  <c:v>3.4499999999999993</c:v>
                </c:pt>
                <c:pt idx="71">
                  <c:v>3.3999999999999995</c:v>
                </c:pt>
                <c:pt idx="72">
                  <c:v>3.0000000000000009</c:v>
                </c:pt>
                <c:pt idx="73">
                  <c:v>2.5</c:v>
                </c:pt>
                <c:pt idx="74">
                  <c:v>3.05</c:v>
                </c:pt>
                <c:pt idx="75">
                  <c:v>3.4499999999999993</c:v>
                </c:pt>
                <c:pt idx="76">
                  <c:v>3.8499999999999996</c:v>
                </c:pt>
                <c:pt idx="77">
                  <c:v>4.1999999999999993</c:v>
                </c:pt>
                <c:pt idx="78">
                  <c:v>4.1499999999999986</c:v>
                </c:pt>
                <c:pt idx="79">
                  <c:v>4.6999999999999993</c:v>
                </c:pt>
                <c:pt idx="80">
                  <c:v>4.9000000000000004</c:v>
                </c:pt>
                <c:pt idx="81">
                  <c:v>4.4000000000000004</c:v>
                </c:pt>
                <c:pt idx="82">
                  <c:v>4.4000000000000004</c:v>
                </c:pt>
                <c:pt idx="83">
                  <c:v>4.5999999999999996</c:v>
                </c:pt>
                <c:pt idx="84">
                  <c:v>4.1500000000000004</c:v>
                </c:pt>
                <c:pt idx="85">
                  <c:v>3.6500000000000004</c:v>
                </c:pt>
                <c:pt idx="86">
                  <c:v>3.5999999999999996</c:v>
                </c:pt>
                <c:pt idx="87">
                  <c:v>3.3000000000000007</c:v>
                </c:pt>
                <c:pt idx="88">
                  <c:v>3.5</c:v>
                </c:pt>
                <c:pt idx="89">
                  <c:v>3.4499999999999993</c:v>
                </c:pt>
                <c:pt idx="90">
                  <c:v>3.1500000000000004</c:v>
                </c:pt>
                <c:pt idx="91">
                  <c:v>2.25</c:v>
                </c:pt>
                <c:pt idx="92">
                  <c:v>2.0999999999999996</c:v>
                </c:pt>
                <c:pt idx="93">
                  <c:v>2.7999999999999989</c:v>
                </c:pt>
                <c:pt idx="94">
                  <c:v>4.5500000000000007</c:v>
                </c:pt>
                <c:pt idx="95">
                  <c:v>5.2999999999999989</c:v>
                </c:pt>
                <c:pt idx="96">
                  <c:v>5.45</c:v>
                </c:pt>
                <c:pt idx="97">
                  <c:v>4.9000000000000004</c:v>
                </c:pt>
                <c:pt idx="98">
                  <c:v>4.5</c:v>
                </c:pt>
                <c:pt idx="99">
                  <c:v>4.1999999999999993</c:v>
                </c:pt>
                <c:pt idx="100">
                  <c:v>3.5</c:v>
                </c:pt>
                <c:pt idx="101">
                  <c:v>3.5999999999999996</c:v>
                </c:pt>
                <c:pt idx="102">
                  <c:v>6.25</c:v>
                </c:pt>
                <c:pt idx="103">
                  <c:v>6.25</c:v>
                </c:pt>
                <c:pt idx="104">
                  <c:v>5.65</c:v>
                </c:pt>
                <c:pt idx="105">
                  <c:v>5.5</c:v>
                </c:pt>
                <c:pt idx="106">
                  <c:v>5.2</c:v>
                </c:pt>
                <c:pt idx="107">
                  <c:v>5.6499999999999995</c:v>
                </c:pt>
                <c:pt idx="108">
                  <c:v>5.4500000000000011</c:v>
                </c:pt>
                <c:pt idx="109">
                  <c:v>4.9499999999999993</c:v>
                </c:pt>
                <c:pt idx="110">
                  <c:v>4.1999999999999993</c:v>
                </c:pt>
                <c:pt idx="111">
                  <c:v>4.4000000000000004</c:v>
                </c:pt>
                <c:pt idx="112">
                  <c:v>4.1500000000000004</c:v>
                </c:pt>
                <c:pt idx="113">
                  <c:v>3.5500000000000007</c:v>
                </c:pt>
                <c:pt idx="114">
                  <c:v>2.4500000000000002</c:v>
                </c:pt>
                <c:pt idx="115">
                  <c:v>3.4000000000000004</c:v>
                </c:pt>
                <c:pt idx="116">
                  <c:v>3.3999999999999995</c:v>
                </c:pt>
                <c:pt idx="117">
                  <c:v>3.7</c:v>
                </c:pt>
                <c:pt idx="118">
                  <c:v>3.3500000000000005</c:v>
                </c:pt>
                <c:pt idx="119">
                  <c:v>3.1500000000000004</c:v>
                </c:pt>
                <c:pt idx="120">
                  <c:v>2.5500000000000007</c:v>
                </c:pt>
                <c:pt idx="121">
                  <c:v>2.9000000000000004</c:v>
                </c:pt>
                <c:pt idx="122">
                  <c:v>3.3999999999999995</c:v>
                </c:pt>
                <c:pt idx="123">
                  <c:v>3.9000000000000004</c:v>
                </c:pt>
                <c:pt idx="124">
                  <c:v>3.6500000000000004</c:v>
                </c:pt>
                <c:pt idx="125">
                  <c:v>3.5500000000000007</c:v>
                </c:pt>
                <c:pt idx="126">
                  <c:v>3.3499999999999996</c:v>
                </c:pt>
                <c:pt idx="127">
                  <c:v>3.8500000000000005</c:v>
                </c:pt>
                <c:pt idx="128">
                  <c:v>3.8000000000000007</c:v>
                </c:pt>
                <c:pt idx="129">
                  <c:v>4.6499999999999995</c:v>
                </c:pt>
                <c:pt idx="130">
                  <c:v>4.2000000000000011</c:v>
                </c:pt>
                <c:pt idx="131">
                  <c:v>4.5</c:v>
                </c:pt>
                <c:pt idx="132">
                  <c:v>4.9499999999999993</c:v>
                </c:pt>
                <c:pt idx="133">
                  <c:v>5.5500000000000007</c:v>
                </c:pt>
                <c:pt idx="134">
                  <c:v>5.3000000000000007</c:v>
                </c:pt>
                <c:pt idx="135">
                  <c:v>5.25</c:v>
                </c:pt>
                <c:pt idx="136">
                  <c:v>4.4000000000000004</c:v>
                </c:pt>
                <c:pt idx="137">
                  <c:v>4.75</c:v>
                </c:pt>
                <c:pt idx="138">
                  <c:v>5.9</c:v>
                </c:pt>
                <c:pt idx="139">
                  <c:v>6.4499999999999993</c:v>
                </c:pt>
                <c:pt idx="140">
                  <c:v>6.5</c:v>
                </c:pt>
                <c:pt idx="141">
                  <c:v>7.7499999999999982</c:v>
                </c:pt>
                <c:pt idx="142">
                  <c:v>7.25</c:v>
                </c:pt>
                <c:pt idx="143">
                  <c:v>5.5</c:v>
                </c:pt>
                <c:pt idx="144">
                  <c:v>5.6</c:v>
                </c:pt>
                <c:pt idx="145">
                  <c:v>5.15</c:v>
                </c:pt>
                <c:pt idx="146">
                  <c:v>5.1999999999999993</c:v>
                </c:pt>
                <c:pt idx="147">
                  <c:v>5.3000000000000007</c:v>
                </c:pt>
                <c:pt idx="148">
                  <c:v>5.15</c:v>
                </c:pt>
                <c:pt idx="149">
                  <c:v>5.0500000000000007</c:v>
                </c:pt>
                <c:pt idx="150">
                  <c:v>4.8499999999999996</c:v>
                </c:pt>
                <c:pt idx="151">
                  <c:v>5.5</c:v>
                </c:pt>
                <c:pt idx="152">
                  <c:v>5</c:v>
                </c:pt>
                <c:pt idx="153">
                  <c:v>5.75</c:v>
                </c:pt>
                <c:pt idx="156">
                  <c:v>6.6499999999999995</c:v>
                </c:pt>
                <c:pt idx="157">
                  <c:v>5.7</c:v>
                </c:pt>
                <c:pt idx="158">
                  <c:v>5.8000000000000007</c:v>
                </c:pt>
                <c:pt idx="159">
                  <c:v>5.6999999999999993</c:v>
                </c:pt>
                <c:pt idx="160">
                  <c:v>5</c:v>
                </c:pt>
                <c:pt idx="161">
                  <c:v>4.5</c:v>
                </c:pt>
                <c:pt idx="162">
                  <c:v>4.0500000000000007</c:v>
                </c:pt>
                <c:pt idx="163">
                  <c:v>3.55</c:v>
                </c:pt>
                <c:pt idx="164">
                  <c:v>3.7499999999999991</c:v>
                </c:pt>
                <c:pt idx="165">
                  <c:v>3.3999999999999995</c:v>
                </c:pt>
                <c:pt idx="166">
                  <c:v>3.3999999999999995</c:v>
                </c:pt>
                <c:pt idx="167">
                  <c:v>3.3</c:v>
                </c:pt>
                <c:pt idx="168">
                  <c:v>3.0999999999999996</c:v>
                </c:pt>
                <c:pt idx="169">
                  <c:v>2.5499999999999998</c:v>
                </c:pt>
                <c:pt idx="170">
                  <c:v>3.1500000000000004</c:v>
                </c:pt>
                <c:pt idx="171">
                  <c:v>3.5499999999999989</c:v>
                </c:pt>
                <c:pt idx="172">
                  <c:v>4.55</c:v>
                </c:pt>
                <c:pt idx="173">
                  <c:v>3.5500000000000007</c:v>
                </c:pt>
                <c:pt idx="174">
                  <c:v>3.5</c:v>
                </c:pt>
                <c:pt idx="175">
                  <c:v>2.5499999999999998</c:v>
                </c:pt>
                <c:pt idx="176">
                  <c:v>2.1500000000000004</c:v>
                </c:pt>
                <c:pt idx="177">
                  <c:v>2.1499999999999995</c:v>
                </c:pt>
                <c:pt idx="178">
                  <c:v>1.9500000000000002</c:v>
                </c:pt>
                <c:pt idx="179">
                  <c:v>0.25</c:v>
                </c:pt>
                <c:pt idx="180">
                  <c:v>3.0999999999999996</c:v>
                </c:pt>
                <c:pt idx="181">
                  <c:v>2.9000000000000004</c:v>
                </c:pt>
                <c:pt idx="182">
                  <c:v>2.1500000000000004</c:v>
                </c:pt>
                <c:pt idx="183">
                  <c:v>3.3000000000000007</c:v>
                </c:pt>
                <c:pt idx="184">
                  <c:v>3.5</c:v>
                </c:pt>
                <c:pt idx="185">
                  <c:v>2.6999999999999993</c:v>
                </c:pt>
                <c:pt idx="186">
                  <c:v>1.7499999999999991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F6-4AF5-9498-F9AC161EB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851272"/>
        <c:axId val="862843728"/>
      </c:lineChart>
      <c:dateAx>
        <c:axId val="99500136"/>
        <c:scaling>
          <c:orientation val="minMax"/>
          <c:min val="43009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2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valAx>
        <c:axId val="86284372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862851272"/>
        <c:crosses val="max"/>
        <c:crossBetween val="between"/>
      </c:valAx>
      <c:catAx>
        <c:axId val="862851272"/>
        <c:scaling>
          <c:orientation val="minMax"/>
        </c:scaling>
        <c:delete val="1"/>
        <c:axPos val="b"/>
        <c:majorTickMark val="out"/>
        <c:minorTickMark val="none"/>
        <c:tickLblPos val="nextTo"/>
        <c:crossAx val="86284372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9.6037967048950346E-2"/>
          <c:w val="1"/>
          <c:h val="0.27865633930711881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5555276514750979"/>
          <c:y val="0.23504648526077093"/>
          <c:w val="0.77943834593422856"/>
          <c:h val="0.52763451247859816"/>
        </c:manualLayout>
      </c:layout>
      <c:lineChart>
        <c:grouping val="standard"/>
        <c:varyColors val="0"/>
        <c:ser>
          <c:idx val="2"/>
          <c:order val="0"/>
          <c:tx>
            <c:strRef>
              <c:f>'ChartData (averages)'!$F$1</c:f>
              <c:strCache>
                <c:ptCount val="1"/>
                <c:pt idx="0">
                  <c:v>Tubarão-to-Rotterdam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(averages)'!$D$219:$D$219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1-456E-B630-5FEF2237320B}"/>
            </c:ext>
          </c:extLst>
        </c:ser>
        <c:ser>
          <c:idx val="3"/>
          <c:order val="1"/>
          <c:tx>
            <c:strRef>
              <c:f>'ChartData (averages)'!$M$1</c:f>
              <c:strCache>
                <c:ptCount val="1"/>
                <c:pt idx="0">
                  <c:v>Puerto Bolivar-to-Rotterdam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(averages)'!$M$3:$M$219</c:f>
            </c:numRef>
          </c:val>
          <c:smooth val="0"/>
          <c:extLst>
            <c:ext xmlns:c16="http://schemas.microsoft.com/office/drawing/2014/chart" uri="{C3380CC4-5D6E-409C-BE32-E72D297353CC}">
              <c16:uniqueId val="{00000001-0BD1-456E-B630-5FEF2237320B}"/>
            </c:ext>
          </c:extLst>
        </c:ser>
        <c:ser>
          <c:idx val="5"/>
          <c:order val="2"/>
          <c:tx>
            <c:strRef>
              <c:f>'ChartData (averages)'!$R$1</c:f>
              <c:strCache>
                <c:ptCount val="1"/>
                <c:pt idx="0">
                  <c:v>Hampton Roads-to-Rotterdam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(averages)'!$R$3:$R$219</c:f>
            </c:numRef>
          </c:val>
          <c:smooth val="0"/>
          <c:extLst>
            <c:ext xmlns:c16="http://schemas.microsoft.com/office/drawing/2014/chart" uri="{C3380CC4-5D6E-409C-BE32-E72D297353CC}">
              <c16:uniqueId val="{00000002-0BD1-456E-B630-5FEF2237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009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7222325517569689E-2"/>
          <c:y val="1.8441380932908352E-2"/>
          <c:w val="0.95420885323041138"/>
          <c:h val="0.2831139335988067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6789895281974479"/>
          <c:y val="0.26431280025014925"/>
          <c:w val="0.68454569025366696"/>
          <c:h val="0.53839392819579868"/>
        </c:manualLayout>
      </c:layout>
      <c:areaChart>
        <c:grouping val="standard"/>
        <c:varyColors val="0"/>
        <c:ser>
          <c:idx val="0"/>
          <c:order val="2"/>
          <c:tx>
            <c:strRef>
              <c:f>'ChartData (averages)'!$X$1</c:f>
              <c:strCache>
                <c:ptCount val="1"/>
                <c:pt idx="0">
                  <c:v>Differential [RHS]</c:v>
                </c:pt>
              </c:strCache>
            </c:strRef>
          </c:tx>
          <c:spPr>
            <a:solidFill>
              <a:srgbClr val="8C8C96"/>
            </a:solidFill>
            <a:ln>
              <a:solidFill>
                <a:srgbClr val="8C8C96"/>
              </a:solidFill>
            </a:ln>
          </c:spPr>
          <c:val>
            <c:numRef>
              <c:f>'ChartData (averages)'!$X$2:$X$186</c:f>
              <c:numCache>
                <c:formatCode>0.00</c:formatCode>
                <c:ptCount val="185"/>
                <c:pt idx="0">
                  <c:v>2.5999999999999996</c:v>
                </c:pt>
                <c:pt idx="1">
                  <c:v>3.1499999999999995</c:v>
                </c:pt>
                <c:pt idx="2">
                  <c:v>3.2</c:v>
                </c:pt>
                <c:pt idx="3">
                  <c:v>3.5999999999999996</c:v>
                </c:pt>
                <c:pt idx="4">
                  <c:v>3.6000000000000005</c:v>
                </c:pt>
                <c:pt idx="5">
                  <c:v>2.8000000000000007</c:v>
                </c:pt>
                <c:pt idx="6">
                  <c:v>2.8</c:v>
                </c:pt>
                <c:pt idx="7">
                  <c:v>2</c:v>
                </c:pt>
                <c:pt idx="8">
                  <c:v>1.3499999999999996</c:v>
                </c:pt>
                <c:pt idx="9">
                  <c:v>1.0999999999999996</c:v>
                </c:pt>
                <c:pt idx="10">
                  <c:v>1.8000000000000007</c:v>
                </c:pt>
                <c:pt idx="11">
                  <c:v>2.5499999999999998</c:v>
                </c:pt>
                <c:pt idx="12">
                  <c:v>2.6500000000000004</c:v>
                </c:pt>
                <c:pt idx="13">
                  <c:v>3.3499999999999996</c:v>
                </c:pt>
                <c:pt idx="14">
                  <c:v>3.0999999999999996</c:v>
                </c:pt>
                <c:pt idx="15">
                  <c:v>3.0999999999999996</c:v>
                </c:pt>
                <c:pt idx="16">
                  <c:v>2.25</c:v>
                </c:pt>
                <c:pt idx="17">
                  <c:v>1.9000000000000004</c:v>
                </c:pt>
                <c:pt idx="18">
                  <c:v>1.8999999999999995</c:v>
                </c:pt>
                <c:pt idx="19">
                  <c:v>1.8500000000000005</c:v>
                </c:pt>
                <c:pt idx="20">
                  <c:v>1.7000000000000002</c:v>
                </c:pt>
                <c:pt idx="21">
                  <c:v>1.7000000000000002</c:v>
                </c:pt>
                <c:pt idx="22">
                  <c:v>1.75</c:v>
                </c:pt>
                <c:pt idx="23">
                  <c:v>1.6499999999999995</c:v>
                </c:pt>
                <c:pt idx="24">
                  <c:v>2.1000000000000005</c:v>
                </c:pt>
                <c:pt idx="25">
                  <c:v>2.25</c:v>
                </c:pt>
                <c:pt idx="26">
                  <c:v>2</c:v>
                </c:pt>
                <c:pt idx="27">
                  <c:v>2.0999999999999996</c:v>
                </c:pt>
                <c:pt idx="28">
                  <c:v>1.5499999999999998</c:v>
                </c:pt>
                <c:pt idx="29">
                  <c:v>1.5499999999999998</c:v>
                </c:pt>
                <c:pt idx="30">
                  <c:v>1.75</c:v>
                </c:pt>
                <c:pt idx="31">
                  <c:v>1.4000000000000004</c:v>
                </c:pt>
                <c:pt idx="32">
                  <c:v>1.75</c:v>
                </c:pt>
                <c:pt idx="33">
                  <c:v>2.4999999999999991</c:v>
                </c:pt>
                <c:pt idx="34">
                  <c:v>2.5</c:v>
                </c:pt>
                <c:pt idx="35">
                  <c:v>2.2999999999999998</c:v>
                </c:pt>
                <c:pt idx="36">
                  <c:v>2.7</c:v>
                </c:pt>
                <c:pt idx="37">
                  <c:v>2.4499999999999993</c:v>
                </c:pt>
                <c:pt idx="38">
                  <c:v>3.6999999999999993</c:v>
                </c:pt>
                <c:pt idx="39">
                  <c:v>3.9999999999999991</c:v>
                </c:pt>
                <c:pt idx="40">
                  <c:v>4.4500000000000011</c:v>
                </c:pt>
                <c:pt idx="41">
                  <c:v>4.5500000000000007</c:v>
                </c:pt>
                <c:pt idx="42">
                  <c:v>4.8000000000000007</c:v>
                </c:pt>
                <c:pt idx="43">
                  <c:v>4.9499999999999993</c:v>
                </c:pt>
                <c:pt idx="44">
                  <c:v>5.0999999999999996</c:v>
                </c:pt>
                <c:pt idx="45">
                  <c:v>5.5</c:v>
                </c:pt>
                <c:pt idx="46">
                  <c:v>5.6000000000000005</c:v>
                </c:pt>
                <c:pt idx="47">
                  <c:v>5.0999999999999996</c:v>
                </c:pt>
                <c:pt idx="48">
                  <c:v>5.8000000000000007</c:v>
                </c:pt>
                <c:pt idx="49">
                  <c:v>6.4500000000000011</c:v>
                </c:pt>
                <c:pt idx="50">
                  <c:v>5.7999999999999989</c:v>
                </c:pt>
                <c:pt idx="51">
                  <c:v>6.0500000000000007</c:v>
                </c:pt>
                <c:pt idx="52">
                  <c:v>7.1999999999999993</c:v>
                </c:pt>
                <c:pt idx="53">
                  <c:v>7.1499999999999995</c:v>
                </c:pt>
                <c:pt idx="54">
                  <c:v>5.9499999999999993</c:v>
                </c:pt>
                <c:pt idx="55">
                  <c:v>4.7499999999999991</c:v>
                </c:pt>
                <c:pt idx="56">
                  <c:v>4.8000000000000007</c:v>
                </c:pt>
                <c:pt idx="57">
                  <c:v>4.95</c:v>
                </c:pt>
                <c:pt idx="58">
                  <c:v>4.6999999999999993</c:v>
                </c:pt>
                <c:pt idx="59">
                  <c:v>4.5999999999999996</c:v>
                </c:pt>
                <c:pt idx="60">
                  <c:v>4.7</c:v>
                </c:pt>
                <c:pt idx="61">
                  <c:v>4.3499999999999996</c:v>
                </c:pt>
                <c:pt idx="62">
                  <c:v>4.0500000000000007</c:v>
                </c:pt>
                <c:pt idx="63">
                  <c:v>3.8499999999999996</c:v>
                </c:pt>
                <c:pt idx="64">
                  <c:v>3.5500000000000007</c:v>
                </c:pt>
                <c:pt idx="65">
                  <c:v>3.1500000000000004</c:v>
                </c:pt>
                <c:pt idx="66">
                  <c:v>2.0999999999999996</c:v>
                </c:pt>
                <c:pt idx="67">
                  <c:v>3</c:v>
                </c:pt>
                <c:pt idx="68">
                  <c:v>3.5999999999999996</c:v>
                </c:pt>
                <c:pt idx="69">
                  <c:v>3.4000000000000004</c:v>
                </c:pt>
                <c:pt idx="70">
                  <c:v>3.4499999999999993</c:v>
                </c:pt>
                <c:pt idx="71">
                  <c:v>3.3999999999999995</c:v>
                </c:pt>
                <c:pt idx="72">
                  <c:v>3.0000000000000009</c:v>
                </c:pt>
                <c:pt idx="73">
                  <c:v>2.5</c:v>
                </c:pt>
                <c:pt idx="74">
                  <c:v>3.05</c:v>
                </c:pt>
                <c:pt idx="75">
                  <c:v>3.4499999999999993</c:v>
                </c:pt>
                <c:pt idx="76">
                  <c:v>3.8499999999999996</c:v>
                </c:pt>
                <c:pt idx="77">
                  <c:v>4.1999999999999993</c:v>
                </c:pt>
                <c:pt idx="78">
                  <c:v>4.1499999999999986</c:v>
                </c:pt>
                <c:pt idx="79">
                  <c:v>4.6999999999999993</c:v>
                </c:pt>
                <c:pt idx="80">
                  <c:v>4.9000000000000004</c:v>
                </c:pt>
                <c:pt idx="81">
                  <c:v>4.4000000000000004</c:v>
                </c:pt>
                <c:pt idx="82">
                  <c:v>4.4000000000000004</c:v>
                </c:pt>
                <c:pt idx="83">
                  <c:v>4.5999999999999996</c:v>
                </c:pt>
                <c:pt idx="84">
                  <c:v>4.1500000000000004</c:v>
                </c:pt>
                <c:pt idx="85">
                  <c:v>3.6500000000000004</c:v>
                </c:pt>
                <c:pt idx="86">
                  <c:v>3.5999999999999996</c:v>
                </c:pt>
                <c:pt idx="87">
                  <c:v>3.3000000000000007</c:v>
                </c:pt>
                <c:pt idx="88">
                  <c:v>3.5</c:v>
                </c:pt>
                <c:pt idx="89">
                  <c:v>3.4499999999999993</c:v>
                </c:pt>
                <c:pt idx="90">
                  <c:v>3.1500000000000004</c:v>
                </c:pt>
                <c:pt idx="91">
                  <c:v>2.25</c:v>
                </c:pt>
                <c:pt idx="92">
                  <c:v>2.0999999999999996</c:v>
                </c:pt>
                <c:pt idx="93">
                  <c:v>2.7999999999999989</c:v>
                </c:pt>
                <c:pt idx="94">
                  <c:v>4.5500000000000007</c:v>
                </c:pt>
                <c:pt idx="95">
                  <c:v>5.2999999999999989</c:v>
                </c:pt>
                <c:pt idx="96">
                  <c:v>5.45</c:v>
                </c:pt>
                <c:pt idx="97">
                  <c:v>4.9000000000000004</c:v>
                </c:pt>
                <c:pt idx="98">
                  <c:v>4.5</c:v>
                </c:pt>
                <c:pt idx="99">
                  <c:v>4.1999999999999993</c:v>
                </c:pt>
                <c:pt idx="100">
                  <c:v>3.5</c:v>
                </c:pt>
                <c:pt idx="101">
                  <c:v>3.5999999999999996</c:v>
                </c:pt>
                <c:pt idx="102">
                  <c:v>6.25</c:v>
                </c:pt>
                <c:pt idx="103">
                  <c:v>6.25</c:v>
                </c:pt>
                <c:pt idx="104">
                  <c:v>5.65</c:v>
                </c:pt>
                <c:pt idx="105">
                  <c:v>5.5</c:v>
                </c:pt>
                <c:pt idx="106">
                  <c:v>5.2</c:v>
                </c:pt>
                <c:pt idx="107">
                  <c:v>5.6499999999999995</c:v>
                </c:pt>
                <c:pt idx="108">
                  <c:v>5.4500000000000011</c:v>
                </c:pt>
                <c:pt idx="109">
                  <c:v>4.9499999999999993</c:v>
                </c:pt>
                <c:pt idx="110">
                  <c:v>4.1999999999999993</c:v>
                </c:pt>
                <c:pt idx="111">
                  <c:v>4.4000000000000004</c:v>
                </c:pt>
                <c:pt idx="112">
                  <c:v>4.1500000000000004</c:v>
                </c:pt>
                <c:pt idx="113">
                  <c:v>3.5500000000000007</c:v>
                </c:pt>
                <c:pt idx="114">
                  <c:v>2.4500000000000002</c:v>
                </c:pt>
                <c:pt idx="115">
                  <c:v>3.4000000000000004</c:v>
                </c:pt>
                <c:pt idx="116">
                  <c:v>3.3999999999999995</c:v>
                </c:pt>
                <c:pt idx="117">
                  <c:v>3.7</c:v>
                </c:pt>
                <c:pt idx="118">
                  <c:v>3.3500000000000005</c:v>
                </c:pt>
                <c:pt idx="119">
                  <c:v>3.1500000000000004</c:v>
                </c:pt>
                <c:pt idx="120">
                  <c:v>2.5500000000000007</c:v>
                </c:pt>
                <c:pt idx="121">
                  <c:v>2.9000000000000004</c:v>
                </c:pt>
                <c:pt idx="122">
                  <c:v>3.3999999999999995</c:v>
                </c:pt>
                <c:pt idx="123">
                  <c:v>3.9000000000000004</c:v>
                </c:pt>
                <c:pt idx="124">
                  <c:v>3.6500000000000004</c:v>
                </c:pt>
                <c:pt idx="125">
                  <c:v>3.5500000000000007</c:v>
                </c:pt>
                <c:pt idx="126">
                  <c:v>3.3499999999999996</c:v>
                </c:pt>
                <c:pt idx="127">
                  <c:v>3.8500000000000005</c:v>
                </c:pt>
                <c:pt idx="128">
                  <c:v>3.8000000000000007</c:v>
                </c:pt>
                <c:pt idx="129">
                  <c:v>4.6499999999999995</c:v>
                </c:pt>
                <c:pt idx="130">
                  <c:v>4.2000000000000011</c:v>
                </c:pt>
                <c:pt idx="131">
                  <c:v>4.5</c:v>
                </c:pt>
                <c:pt idx="132">
                  <c:v>4.9499999999999993</c:v>
                </c:pt>
                <c:pt idx="133">
                  <c:v>5.5500000000000007</c:v>
                </c:pt>
                <c:pt idx="134">
                  <c:v>5.3000000000000007</c:v>
                </c:pt>
                <c:pt idx="135">
                  <c:v>5.25</c:v>
                </c:pt>
                <c:pt idx="136">
                  <c:v>4.4000000000000004</c:v>
                </c:pt>
                <c:pt idx="137">
                  <c:v>4.75</c:v>
                </c:pt>
                <c:pt idx="138">
                  <c:v>5.9</c:v>
                </c:pt>
                <c:pt idx="139">
                  <c:v>6.4499999999999993</c:v>
                </c:pt>
                <c:pt idx="140">
                  <c:v>6.5</c:v>
                </c:pt>
                <c:pt idx="141">
                  <c:v>7.7499999999999982</c:v>
                </c:pt>
                <c:pt idx="142">
                  <c:v>7.25</c:v>
                </c:pt>
                <c:pt idx="143">
                  <c:v>5.5</c:v>
                </c:pt>
                <c:pt idx="144">
                  <c:v>5.6</c:v>
                </c:pt>
                <c:pt idx="145">
                  <c:v>5.15</c:v>
                </c:pt>
                <c:pt idx="146">
                  <c:v>5.1999999999999993</c:v>
                </c:pt>
                <c:pt idx="147">
                  <c:v>5.3000000000000007</c:v>
                </c:pt>
                <c:pt idx="148">
                  <c:v>5.15</c:v>
                </c:pt>
                <c:pt idx="149">
                  <c:v>5.0500000000000007</c:v>
                </c:pt>
                <c:pt idx="150">
                  <c:v>4.8499999999999996</c:v>
                </c:pt>
                <c:pt idx="151">
                  <c:v>5.5</c:v>
                </c:pt>
                <c:pt idx="152">
                  <c:v>5</c:v>
                </c:pt>
                <c:pt idx="153">
                  <c:v>5.75</c:v>
                </c:pt>
                <c:pt idx="156">
                  <c:v>6.6499999999999995</c:v>
                </c:pt>
                <c:pt idx="157">
                  <c:v>5.7</c:v>
                </c:pt>
                <c:pt idx="158">
                  <c:v>5.8000000000000007</c:v>
                </c:pt>
                <c:pt idx="159">
                  <c:v>5.6999999999999993</c:v>
                </c:pt>
                <c:pt idx="160">
                  <c:v>5</c:v>
                </c:pt>
                <c:pt idx="161">
                  <c:v>4.5</c:v>
                </c:pt>
                <c:pt idx="162">
                  <c:v>4.0500000000000007</c:v>
                </c:pt>
                <c:pt idx="163">
                  <c:v>3.55</c:v>
                </c:pt>
                <c:pt idx="164">
                  <c:v>3.7499999999999991</c:v>
                </c:pt>
                <c:pt idx="165">
                  <c:v>3.3999999999999995</c:v>
                </c:pt>
                <c:pt idx="166">
                  <c:v>3.3999999999999995</c:v>
                </c:pt>
                <c:pt idx="167">
                  <c:v>3.3</c:v>
                </c:pt>
                <c:pt idx="168">
                  <c:v>3.0999999999999996</c:v>
                </c:pt>
                <c:pt idx="169">
                  <c:v>2.5499999999999998</c:v>
                </c:pt>
                <c:pt idx="170">
                  <c:v>3.1500000000000004</c:v>
                </c:pt>
                <c:pt idx="171">
                  <c:v>3.5499999999999989</c:v>
                </c:pt>
                <c:pt idx="172">
                  <c:v>4.55</c:v>
                </c:pt>
                <c:pt idx="173">
                  <c:v>3.5500000000000007</c:v>
                </c:pt>
                <c:pt idx="174">
                  <c:v>3.5</c:v>
                </c:pt>
                <c:pt idx="175">
                  <c:v>2.5499999999999998</c:v>
                </c:pt>
                <c:pt idx="176">
                  <c:v>2.1500000000000004</c:v>
                </c:pt>
                <c:pt idx="177">
                  <c:v>2.1499999999999995</c:v>
                </c:pt>
                <c:pt idx="178">
                  <c:v>1.9500000000000002</c:v>
                </c:pt>
                <c:pt idx="179">
                  <c:v>0.25</c:v>
                </c:pt>
                <c:pt idx="180">
                  <c:v>3.0999999999999996</c:v>
                </c:pt>
                <c:pt idx="181">
                  <c:v>2.9000000000000004</c:v>
                </c:pt>
                <c:pt idx="182">
                  <c:v>2.1500000000000004</c:v>
                </c:pt>
                <c:pt idx="183">
                  <c:v>3.3000000000000007</c:v>
                </c:pt>
                <c:pt idx="184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E-48BF-A07A-B3B4C7402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851272"/>
        <c:axId val="862843728"/>
      </c:areaChart>
      <c:lineChart>
        <c:grouping val="standard"/>
        <c:varyColors val="0"/>
        <c:ser>
          <c:idx val="2"/>
          <c:order val="0"/>
          <c:tx>
            <c:strRef>
              <c:f>'ChartData (averages)'!$H$1</c:f>
              <c:strCache>
                <c:ptCount val="1"/>
                <c:pt idx="0">
                  <c:v>Cape Lambert-to-Rotterdam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(averages)'!$H$2:$H$218</c:f>
            </c:numRef>
          </c:val>
          <c:smooth val="0"/>
          <c:extLst>
            <c:ext xmlns:c16="http://schemas.microsoft.com/office/drawing/2014/chart" uri="{C3380CC4-5D6E-409C-BE32-E72D297353CC}">
              <c16:uniqueId val="{00000001-1BFE-48BF-A07A-B3B4C7402044}"/>
            </c:ext>
          </c:extLst>
        </c:ser>
        <c:ser>
          <c:idx val="3"/>
          <c:order val="1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(averages)'!$C$2:$C$218</c:f>
              <c:numCache>
                <c:formatCode>0.00</c:formatCode>
                <c:ptCount val="217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FE-48BF-A07A-B3B4C7402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00136"/>
        <c:axId val="156906560"/>
      </c:lineChart>
      <c:dateAx>
        <c:axId val="99500136"/>
        <c:scaling>
          <c:orientation val="minMax"/>
          <c:min val="43466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  <a:prstDash val="solid"/>
          </a:ln>
        </c:spPr>
        <c:txPr>
          <a:bodyPr rot="0" vert="horz"/>
          <a:lstStyle/>
          <a:p>
            <a:pPr>
              <a:defRPr sz="900">
                <a:solidFill>
                  <a:srgbClr val="32323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4"/>
        <c:majorTimeUnit val="months"/>
      </c:dateAx>
      <c:valAx>
        <c:axId val="156906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>
                    <a:latin typeface="Arial" panose="020B0604020202020204" pitchFamily="34" charset="0"/>
                  </a:defRPr>
                </a:pPr>
                <a:r>
                  <a:rPr lang="en-GB" sz="900">
                    <a:latin typeface="Arial" panose="020B0604020202020204" pitchFamily="34" charset="0"/>
                  </a:rPr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5049887717103956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  <a:prstDash val="solid"/>
          </a:ln>
        </c:spPr>
        <c:txPr>
          <a:bodyPr rot="0" vert="horz"/>
          <a:lstStyle/>
          <a:p>
            <a:pPr>
              <a:defRPr sz="900">
                <a:solidFill>
                  <a:srgbClr val="32323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500136"/>
        <c:crosses val="autoZero"/>
        <c:crossBetween val="between"/>
      </c:valAx>
      <c:valAx>
        <c:axId val="8628437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8C8C8C"/>
            </a:solidFill>
            <a:prstDash val="solid"/>
          </a:ln>
        </c:spPr>
        <c:txPr>
          <a:bodyPr/>
          <a:lstStyle/>
          <a:p>
            <a:pPr>
              <a:defRPr sz="900">
                <a:solidFill>
                  <a:srgbClr val="32323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851272"/>
        <c:crosses val="max"/>
        <c:crossBetween val="between"/>
        <c:majorUnit val="2"/>
      </c:valAx>
      <c:catAx>
        <c:axId val="862851272"/>
        <c:scaling>
          <c:orientation val="minMax"/>
        </c:scaling>
        <c:delete val="1"/>
        <c:axPos val="b"/>
        <c:majorTickMark val="out"/>
        <c:minorTickMark val="none"/>
        <c:tickLblPos val="nextTo"/>
        <c:crossAx val="86284372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13028430287202702"/>
          <c:y val="2.1660649819494584E-2"/>
          <c:w val="0.79359000820481684"/>
          <c:h val="0.25522442366184372"/>
        </c:manualLayout>
      </c:layout>
      <c:overlay val="0"/>
      <c:txPr>
        <a:bodyPr/>
        <a:lstStyle/>
        <a:p>
          <a:pPr>
            <a:defRPr sz="900" b="0">
              <a:solidFill>
                <a:srgbClr val="323232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chemeClr val="tx1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24204959456578709"/>
          <c:y val="0.30703394934542111"/>
          <c:w val="0.6169079957924819"/>
          <c:h val="0.44623045433344344"/>
        </c:manualLayout>
      </c:layout>
      <c:lineChart>
        <c:grouping val="standard"/>
        <c:varyColors val="0"/>
        <c:ser>
          <c:idx val="0"/>
          <c:order val="0"/>
          <c:tx>
            <c:strRef>
              <c:f>'ChartData (averages)'!$AG$1</c:f>
              <c:strCache>
                <c:ptCount val="1"/>
                <c:pt idx="0">
                  <c:v> Atlantic Capesize Index 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(averages)'!$AG$2:$AG$218</c:f>
              <c:numCache>
                <c:formatCode>_-* #,##0_-;\-* #,##0_-;_-* "-"??_-;_-@_-</c:formatCode>
                <c:ptCount val="217"/>
                <c:pt idx="0">
                  <c:v>6086</c:v>
                </c:pt>
                <c:pt idx="1">
                  <c:v>6178</c:v>
                </c:pt>
                <c:pt idx="2">
                  <c:v>5764</c:v>
                </c:pt>
                <c:pt idx="3">
                  <c:v>6228</c:v>
                </c:pt>
                <c:pt idx="4">
                  <c:v>5443</c:v>
                </c:pt>
                <c:pt idx="5">
                  <c:v>4938</c:v>
                </c:pt>
                <c:pt idx="6">
                  <c:v>4516</c:v>
                </c:pt>
                <c:pt idx="7">
                  <c:v>4503</c:v>
                </c:pt>
                <c:pt idx="8">
                  <c:v>5026</c:v>
                </c:pt>
                <c:pt idx="9">
                  <c:v>5082</c:v>
                </c:pt>
                <c:pt idx="10">
                  <c:v>6150</c:v>
                </c:pt>
                <c:pt idx="11">
                  <c:v>7245</c:v>
                </c:pt>
                <c:pt idx="12">
                  <c:v>7268</c:v>
                </c:pt>
                <c:pt idx="13">
                  <c:v>7453</c:v>
                </c:pt>
                <c:pt idx="14">
                  <c:v>6679</c:v>
                </c:pt>
                <c:pt idx="15">
                  <c:v>6913</c:v>
                </c:pt>
                <c:pt idx="16">
                  <c:v>6126</c:v>
                </c:pt>
                <c:pt idx="17">
                  <c:v>6055</c:v>
                </c:pt>
                <c:pt idx="18">
                  <c:v>5697</c:v>
                </c:pt>
                <c:pt idx="19">
                  <c:v>6035</c:v>
                </c:pt>
                <c:pt idx="20">
                  <c:v>5885</c:v>
                </c:pt>
                <c:pt idx="21">
                  <c:v>5752</c:v>
                </c:pt>
                <c:pt idx="22">
                  <c:v>5363</c:v>
                </c:pt>
                <c:pt idx="23">
                  <c:v>5498</c:v>
                </c:pt>
                <c:pt idx="24">
                  <c:v>5229</c:v>
                </c:pt>
                <c:pt idx="25">
                  <c:v>4757</c:v>
                </c:pt>
                <c:pt idx="26">
                  <c:v>4899</c:v>
                </c:pt>
                <c:pt idx="27">
                  <c:v>4447</c:v>
                </c:pt>
                <c:pt idx="28">
                  <c:v>4798</c:v>
                </c:pt>
                <c:pt idx="29">
                  <c:v>5172</c:v>
                </c:pt>
                <c:pt idx="30">
                  <c:v>5186</c:v>
                </c:pt>
                <c:pt idx="31">
                  <c:v>6151</c:v>
                </c:pt>
                <c:pt idx="32">
                  <c:v>6874</c:v>
                </c:pt>
                <c:pt idx="33">
                  <c:v>7585</c:v>
                </c:pt>
                <c:pt idx="34">
                  <c:v>7324</c:v>
                </c:pt>
                <c:pt idx="35">
                  <c:v>6998</c:v>
                </c:pt>
                <c:pt idx="36">
                  <c:v>7734</c:v>
                </c:pt>
                <c:pt idx="37">
                  <c:v>7588</c:v>
                </c:pt>
                <c:pt idx="38">
                  <c:v>8408</c:v>
                </c:pt>
                <c:pt idx="39">
                  <c:v>7716</c:v>
                </c:pt>
                <c:pt idx="40">
                  <c:v>8060</c:v>
                </c:pt>
                <c:pt idx="41">
                  <c:v>7893</c:v>
                </c:pt>
                <c:pt idx="42">
                  <c:v>8345</c:v>
                </c:pt>
                <c:pt idx="43">
                  <c:v>8452</c:v>
                </c:pt>
                <c:pt idx="44">
                  <c:v>8277</c:v>
                </c:pt>
                <c:pt idx="45">
                  <c:v>8894</c:v>
                </c:pt>
                <c:pt idx="46">
                  <c:v>8596</c:v>
                </c:pt>
                <c:pt idx="47">
                  <c:v>8967</c:v>
                </c:pt>
                <c:pt idx="48">
                  <c:v>10020</c:v>
                </c:pt>
                <c:pt idx="49">
                  <c:v>10579</c:v>
                </c:pt>
                <c:pt idx="50">
                  <c:v>9373</c:v>
                </c:pt>
                <c:pt idx="51">
                  <c:v>8236</c:v>
                </c:pt>
                <c:pt idx="52">
                  <c:v>8574</c:v>
                </c:pt>
                <c:pt idx="53">
                  <c:v>7973</c:v>
                </c:pt>
                <c:pt idx="54">
                  <c:v>6697</c:v>
                </c:pt>
                <c:pt idx="55">
                  <c:v>6825</c:v>
                </c:pt>
                <c:pt idx="56">
                  <c:v>6338</c:v>
                </c:pt>
                <c:pt idx="57">
                  <c:v>7164</c:v>
                </c:pt>
                <c:pt idx="58">
                  <c:v>6691</c:v>
                </c:pt>
                <c:pt idx="59">
                  <c:v>6818</c:v>
                </c:pt>
                <c:pt idx="60">
                  <c:v>6511</c:v>
                </c:pt>
                <c:pt idx="61">
                  <c:v>6063</c:v>
                </c:pt>
                <c:pt idx="62">
                  <c:v>5692</c:v>
                </c:pt>
                <c:pt idx="63">
                  <c:v>5514</c:v>
                </c:pt>
                <c:pt idx="64">
                  <c:v>5312</c:v>
                </c:pt>
                <c:pt idx="65">
                  <c:v>4995</c:v>
                </c:pt>
                <c:pt idx="66">
                  <c:v>5282</c:v>
                </c:pt>
                <c:pt idx="67">
                  <c:v>7323</c:v>
                </c:pt>
                <c:pt idx="68">
                  <c:v>8004</c:v>
                </c:pt>
                <c:pt idx="69">
                  <c:v>8079</c:v>
                </c:pt>
                <c:pt idx="70">
                  <c:v>8522</c:v>
                </c:pt>
                <c:pt idx="71">
                  <c:v>7280</c:v>
                </c:pt>
                <c:pt idx="72">
                  <c:v>6475</c:v>
                </c:pt>
                <c:pt idx="73">
                  <c:v>6911</c:v>
                </c:pt>
                <c:pt idx="74">
                  <c:v>7908</c:v>
                </c:pt>
                <c:pt idx="75">
                  <c:v>8331</c:v>
                </c:pt>
                <c:pt idx="76">
                  <c:v>8038</c:v>
                </c:pt>
                <c:pt idx="77">
                  <c:v>8625</c:v>
                </c:pt>
                <c:pt idx="78">
                  <c:v>9953</c:v>
                </c:pt>
                <c:pt idx="79">
                  <c:v>9936</c:v>
                </c:pt>
                <c:pt idx="80">
                  <c:v>10020</c:v>
                </c:pt>
                <c:pt idx="81">
                  <c:v>9789</c:v>
                </c:pt>
                <c:pt idx="82">
                  <c:v>10625</c:v>
                </c:pt>
                <c:pt idx="83">
                  <c:v>10285</c:v>
                </c:pt>
                <c:pt idx="84">
                  <c:v>10159</c:v>
                </c:pt>
                <c:pt idx="85">
                  <c:v>9528</c:v>
                </c:pt>
                <c:pt idx="86">
                  <c:v>9064</c:v>
                </c:pt>
                <c:pt idx="87">
                  <c:v>8524</c:v>
                </c:pt>
                <c:pt idx="88">
                  <c:v>7875</c:v>
                </c:pt>
                <c:pt idx="89">
                  <c:v>7952</c:v>
                </c:pt>
                <c:pt idx="90">
                  <c:v>8518</c:v>
                </c:pt>
                <c:pt idx="91">
                  <c:v>8230</c:v>
                </c:pt>
                <c:pt idx="92">
                  <c:v>8566</c:v>
                </c:pt>
                <c:pt idx="93">
                  <c:v>8611</c:v>
                </c:pt>
                <c:pt idx="94">
                  <c:v>8860</c:v>
                </c:pt>
                <c:pt idx="95">
                  <c:v>8742</c:v>
                </c:pt>
                <c:pt idx="96">
                  <c:v>6986</c:v>
                </c:pt>
                <c:pt idx="97">
                  <c:v>6331</c:v>
                </c:pt>
                <c:pt idx="98">
                  <c:v>6706</c:v>
                </c:pt>
                <c:pt idx="99">
                  <c:v>6896</c:v>
                </c:pt>
                <c:pt idx="100">
                  <c:v>7389</c:v>
                </c:pt>
                <c:pt idx="101">
                  <c:v>7550</c:v>
                </c:pt>
                <c:pt idx="102">
                  <c:v>7273</c:v>
                </c:pt>
                <c:pt idx="103">
                  <c:v>7273</c:v>
                </c:pt>
                <c:pt idx="104">
                  <c:v>7384</c:v>
                </c:pt>
                <c:pt idx="105">
                  <c:v>7462</c:v>
                </c:pt>
                <c:pt idx="106">
                  <c:v>7570</c:v>
                </c:pt>
                <c:pt idx="107">
                  <c:v>6998</c:v>
                </c:pt>
                <c:pt idx="108">
                  <c:v>6029</c:v>
                </c:pt>
                <c:pt idx="109">
                  <c:v>5764</c:v>
                </c:pt>
                <c:pt idx="110">
                  <c:v>5590</c:v>
                </c:pt>
                <c:pt idx="111">
                  <c:v>5313</c:v>
                </c:pt>
                <c:pt idx="112">
                  <c:v>5120</c:v>
                </c:pt>
                <c:pt idx="113">
                  <c:v>4851</c:v>
                </c:pt>
                <c:pt idx="114">
                  <c:v>5048</c:v>
                </c:pt>
                <c:pt idx="115">
                  <c:v>4723</c:v>
                </c:pt>
                <c:pt idx="116">
                  <c:v>4692</c:v>
                </c:pt>
                <c:pt idx="117">
                  <c:v>5054</c:v>
                </c:pt>
                <c:pt idx="118">
                  <c:v>5122</c:v>
                </c:pt>
                <c:pt idx="119">
                  <c:v>5279</c:v>
                </c:pt>
                <c:pt idx="120">
                  <c:v>5669</c:v>
                </c:pt>
                <c:pt idx="121">
                  <c:v>6229</c:v>
                </c:pt>
                <c:pt idx="122">
                  <c:v>6375</c:v>
                </c:pt>
                <c:pt idx="123">
                  <c:v>6529</c:v>
                </c:pt>
                <c:pt idx="124">
                  <c:v>6539</c:v>
                </c:pt>
                <c:pt idx="125">
                  <c:v>6781</c:v>
                </c:pt>
                <c:pt idx="126">
                  <c:v>7000</c:v>
                </c:pt>
                <c:pt idx="127">
                  <c:v>6920</c:v>
                </c:pt>
                <c:pt idx="128">
                  <c:v>7816</c:v>
                </c:pt>
                <c:pt idx="129">
                  <c:v>8269</c:v>
                </c:pt>
                <c:pt idx="130">
                  <c:v>9939</c:v>
                </c:pt>
                <c:pt idx="131">
                  <c:v>10407</c:v>
                </c:pt>
                <c:pt idx="132">
                  <c:v>11827</c:v>
                </c:pt>
                <c:pt idx="133">
                  <c:v>10855</c:v>
                </c:pt>
                <c:pt idx="134">
                  <c:v>10154</c:v>
                </c:pt>
                <c:pt idx="135">
                  <c:v>9549</c:v>
                </c:pt>
                <c:pt idx="136">
                  <c:v>10406</c:v>
                </c:pt>
                <c:pt idx="137">
                  <c:v>10612</c:v>
                </c:pt>
                <c:pt idx="138">
                  <c:v>11957</c:v>
                </c:pt>
                <c:pt idx="139">
                  <c:v>12211</c:v>
                </c:pt>
                <c:pt idx="140">
                  <c:v>11657</c:v>
                </c:pt>
                <c:pt idx="141">
                  <c:v>11135</c:v>
                </c:pt>
                <c:pt idx="142">
                  <c:v>10070</c:v>
                </c:pt>
                <c:pt idx="143">
                  <c:v>9336</c:v>
                </c:pt>
                <c:pt idx="144">
                  <c:v>9866</c:v>
                </c:pt>
                <c:pt idx="145">
                  <c:v>9302</c:v>
                </c:pt>
                <c:pt idx="146">
                  <c:v>9417</c:v>
                </c:pt>
                <c:pt idx="147">
                  <c:v>9166</c:v>
                </c:pt>
                <c:pt idx="148">
                  <c:v>7948</c:v>
                </c:pt>
                <c:pt idx="149">
                  <c:v>8185</c:v>
                </c:pt>
                <c:pt idx="150">
                  <c:v>7769</c:v>
                </c:pt>
                <c:pt idx="151">
                  <c:v>9123</c:v>
                </c:pt>
                <c:pt idx="152">
                  <c:v>8956</c:v>
                </c:pt>
                <c:pt idx="153">
                  <c:v>8097</c:v>
                </c:pt>
                <c:pt idx="154">
                  <c:v>8091</c:v>
                </c:pt>
                <c:pt idx="155">
                  <c:v>8091</c:v>
                </c:pt>
                <c:pt idx="156">
                  <c:v>7907</c:v>
                </c:pt>
                <c:pt idx="157">
                  <c:v>7811</c:v>
                </c:pt>
                <c:pt idx="158">
                  <c:v>7638</c:v>
                </c:pt>
                <c:pt idx="159">
                  <c:v>6724</c:v>
                </c:pt>
                <c:pt idx="160">
                  <c:v>6299</c:v>
                </c:pt>
                <c:pt idx="161">
                  <c:v>5535</c:v>
                </c:pt>
                <c:pt idx="162">
                  <c:v>5173</c:v>
                </c:pt>
                <c:pt idx="163">
                  <c:v>5130</c:v>
                </c:pt>
                <c:pt idx="164">
                  <c:v>4890</c:v>
                </c:pt>
                <c:pt idx="165">
                  <c:v>4801</c:v>
                </c:pt>
                <c:pt idx="166">
                  <c:v>4502</c:v>
                </c:pt>
                <c:pt idx="167">
                  <c:v>4366</c:v>
                </c:pt>
                <c:pt idx="168">
                  <c:v>4015</c:v>
                </c:pt>
                <c:pt idx="169">
                  <c:v>4070</c:v>
                </c:pt>
                <c:pt idx="170">
                  <c:v>4368</c:v>
                </c:pt>
                <c:pt idx="171">
                  <c:v>4997</c:v>
                </c:pt>
                <c:pt idx="172">
                  <c:v>4508</c:v>
                </c:pt>
                <c:pt idx="173">
                  <c:v>4101</c:v>
                </c:pt>
                <c:pt idx="174">
                  <c:v>3507</c:v>
                </c:pt>
                <c:pt idx="175">
                  <c:v>2971</c:v>
                </c:pt>
                <c:pt idx="176">
                  <c:v>3304</c:v>
                </c:pt>
                <c:pt idx="177">
                  <c:v>3228</c:v>
                </c:pt>
                <c:pt idx="178">
                  <c:v>4269</c:v>
                </c:pt>
                <c:pt idx="179">
                  <c:v>5624</c:v>
                </c:pt>
                <c:pt idx="180">
                  <c:v>8666</c:v>
                </c:pt>
                <c:pt idx="181">
                  <c:v>9696</c:v>
                </c:pt>
                <c:pt idx="182">
                  <c:v>10196</c:v>
                </c:pt>
                <c:pt idx="183">
                  <c:v>9475</c:v>
                </c:pt>
                <c:pt idx="184">
                  <c:v>9068</c:v>
                </c:pt>
                <c:pt idx="185">
                  <c:v>7407</c:v>
                </c:pt>
                <c:pt idx="186">
                  <c:v>7694</c:v>
                </c:pt>
                <c:pt idx="187">
                  <c:v>7637</c:v>
                </c:pt>
                <c:pt idx="188">
                  <c:v>7728</c:v>
                </c:pt>
                <c:pt idx="189">
                  <c:v>7414</c:v>
                </c:pt>
                <c:pt idx="190">
                  <c:v>7465</c:v>
                </c:pt>
                <c:pt idx="191">
                  <c:v>7001</c:v>
                </c:pt>
                <c:pt idx="192">
                  <c:v>6619</c:v>
                </c:pt>
                <c:pt idx="193">
                  <c:v>6850</c:v>
                </c:pt>
                <c:pt idx="194">
                  <c:v>8687</c:v>
                </c:pt>
                <c:pt idx="195">
                  <c:v>10839</c:v>
                </c:pt>
                <c:pt idx="196">
                  <c:v>9728</c:v>
                </c:pt>
                <c:pt idx="197">
                  <c:v>7746</c:v>
                </c:pt>
                <c:pt idx="198">
                  <c:v>7642</c:v>
                </c:pt>
                <c:pt idx="199">
                  <c:v>6744</c:v>
                </c:pt>
                <c:pt idx="200">
                  <c:v>6386</c:v>
                </c:pt>
                <c:pt idx="201">
                  <c:v>6080</c:v>
                </c:pt>
                <c:pt idx="202">
                  <c:v>5856</c:v>
                </c:pt>
                <c:pt idx="203">
                  <c:v>6099</c:v>
                </c:pt>
                <c:pt idx="204">
                  <c:v>5846</c:v>
                </c:pt>
                <c:pt idx="205">
                  <c:v>5861</c:v>
                </c:pt>
                <c:pt idx="206">
                  <c:v>6939</c:v>
                </c:pt>
                <c:pt idx="207">
                  <c:v>7157</c:v>
                </c:pt>
                <c:pt idx="208">
                  <c:v>8216</c:v>
                </c:pt>
                <c:pt idx="209">
                  <c:v>9277</c:v>
                </c:pt>
                <c:pt idx="210">
                  <c:v>9721</c:v>
                </c:pt>
                <c:pt idx="211">
                  <c:v>7949</c:v>
                </c:pt>
                <c:pt idx="212">
                  <c:v>7198</c:v>
                </c:pt>
                <c:pt idx="213">
                  <c:v>6620</c:v>
                </c:pt>
                <c:pt idx="214">
                  <c:v>7617</c:v>
                </c:pt>
                <c:pt idx="215">
                  <c:v>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9-41EE-ADD6-7522C906D868}"/>
            </c:ext>
          </c:extLst>
        </c:ser>
        <c:ser>
          <c:idx val="1"/>
          <c:order val="1"/>
          <c:tx>
            <c:strRef>
              <c:f>'ChartData (averages)'!$AH$1</c:f>
              <c:strCache>
                <c:ptCount val="1"/>
                <c:pt idx="0">
                  <c:v> Pacific Capesize Index 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(averages)'!$AH$2:$AH$218</c:f>
              <c:numCache>
                <c:formatCode>_-* #,##0_-;\-* #,##0_-;_-* "-"??_-;_-@_-</c:formatCode>
                <c:ptCount val="217"/>
                <c:pt idx="0">
                  <c:v>3853</c:v>
                </c:pt>
                <c:pt idx="1">
                  <c:v>3967</c:v>
                </c:pt>
                <c:pt idx="2">
                  <c:v>3692</c:v>
                </c:pt>
                <c:pt idx="3">
                  <c:v>3871</c:v>
                </c:pt>
                <c:pt idx="4">
                  <c:v>3447</c:v>
                </c:pt>
                <c:pt idx="5">
                  <c:v>3129</c:v>
                </c:pt>
                <c:pt idx="6">
                  <c:v>2804</c:v>
                </c:pt>
                <c:pt idx="7">
                  <c:v>2941</c:v>
                </c:pt>
                <c:pt idx="8">
                  <c:v>3411</c:v>
                </c:pt>
                <c:pt idx="9">
                  <c:v>3552</c:v>
                </c:pt>
                <c:pt idx="10">
                  <c:v>4323</c:v>
                </c:pt>
                <c:pt idx="11">
                  <c:v>4925</c:v>
                </c:pt>
                <c:pt idx="12">
                  <c:v>4909</c:v>
                </c:pt>
                <c:pt idx="13">
                  <c:v>4897</c:v>
                </c:pt>
                <c:pt idx="14">
                  <c:v>4374</c:v>
                </c:pt>
                <c:pt idx="15">
                  <c:v>4474</c:v>
                </c:pt>
                <c:pt idx="16">
                  <c:v>3970</c:v>
                </c:pt>
                <c:pt idx="17">
                  <c:v>4008</c:v>
                </c:pt>
                <c:pt idx="18">
                  <c:v>3734</c:v>
                </c:pt>
                <c:pt idx="19">
                  <c:v>4048</c:v>
                </c:pt>
                <c:pt idx="20">
                  <c:v>4048</c:v>
                </c:pt>
                <c:pt idx="21">
                  <c:v>3923</c:v>
                </c:pt>
                <c:pt idx="22">
                  <c:v>3657</c:v>
                </c:pt>
                <c:pt idx="23">
                  <c:v>3740</c:v>
                </c:pt>
                <c:pt idx="24">
                  <c:v>3474</c:v>
                </c:pt>
                <c:pt idx="25">
                  <c:v>3057</c:v>
                </c:pt>
                <c:pt idx="26">
                  <c:v>3203</c:v>
                </c:pt>
                <c:pt idx="27">
                  <c:v>2874</c:v>
                </c:pt>
                <c:pt idx="28">
                  <c:v>3194</c:v>
                </c:pt>
                <c:pt idx="29">
                  <c:v>3492</c:v>
                </c:pt>
                <c:pt idx="30">
                  <c:v>3503</c:v>
                </c:pt>
                <c:pt idx="31">
                  <c:v>4046</c:v>
                </c:pt>
                <c:pt idx="32">
                  <c:v>4457</c:v>
                </c:pt>
                <c:pt idx="33">
                  <c:v>5105</c:v>
                </c:pt>
                <c:pt idx="34">
                  <c:v>4917</c:v>
                </c:pt>
                <c:pt idx="35">
                  <c:v>4800</c:v>
                </c:pt>
                <c:pt idx="36">
                  <c:v>5381</c:v>
                </c:pt>
                <c:pt idx="37">
                  <c:v>5379</c:v>
                </c:pt>
                <c:pt idx="38">
                  <c:v>5948</c:v>
                </c:pt>
                <c:pt idx="39">
                  <c:v>5343</c:v>
                </c:pt>
                <c:pt idx="40">
                  <c:v>5703</c:v>
                </c:pt>
                <c:pt idx="41">
                  <c:v>5696</c:v>
                </c:pt>
                <c:pt idx="42">
                  <c:v>5729</c:v>
                </c:pt>
                <c:pt idx="43">
                  <c:v>5903</c:v>
                </c:pt>
                <c:pt idx="44">
                  <c:v>5674</c:v>
                </c:pt>
                <c:pt idx="45">
                  <c:v>6066</c:v>
                </c:pt>
                <c:pt idx="46">
                  <c:v>5830</c:v>
                </c:pt>
                <c:pt idx="47">
                  <c:v>6209</c:v>
                </c:pt>
                <c:pt idx="48">
                  <c:v>6907</c:v>
                </c:pt>
                <c:pt idx="49">
                  <c:v>6996</c:v>
                </c:pt>
                <c:pt idx="50">
                  <c:v>6687</c:v>
                </c:pt>
                <c:pt idx="51">
                  <c:v>5938</c:v>
                </c:pt>
                <c:pt idx="52">
                  <c:v>5379</c:v>
                </c:pt>
                <c:pt idx="53">
                  <c:v>4783</c:v>
                </c:pt>
                <c:pt idx="54">
                  <c:v>3955</c:v>
                </c:pt>
                <c:pt idx="55">
                  <c:v>4387</c:v>
                </c:pt>
                <c:pt idx="56">
                  <c:v>4072</c:v>
                </c:pt>
                <c:pt idx="57">
                  <c:v>4674</c:v>
                </c:pt>
                <c:pt idx="58">
                  <c:v>4374</c:v>
                </c:pt>
                <c:pt idx="59">
                  <c:v>4652</c:v>
                </c:pt>
                <c:pt idx="60">
                  <c:v>4432</c:v>
                </c:pt>
                <c:pt idx="61">
                  <c:v>4267</c:v>
                </c:pt>
                <c:pt idx="62">
                  <c:v>4019</c:v>
                </c:pt>
                <c:pt idx="63">
                  <c:v>3953</c:v>
                </c:pt>
                <c:pt idx="64">
                  <c:v>3730</c:v>
                </c:pt>
                <c:pt idx="65">
                  <c:v>3502</c:v>
                </c:pt>
                <c:pt idx="66">
                  <c:v>3814</c:v>
                </c:pt>
                <c:pt idx="67">
                  <c:v>4674</c:v>
                </c:pt>
                <c:pt idx="68">
                  <c:v>4915</c:v>
                </c:pt>
                <c:pt idx="69">
                  <c:v>5136</c:v>
                </c:pt>
                <c:pt idx="70">
                  <c:v>5553</c:v>
                </c:pt>
                <c:pt idx="71">
                  <c:v>5019</c:v>
                </c:pt>
                <c:pt idx="72">
                  <c:v>4347</c:v>
                </c:pt>
                <c:pt idx="73">
                  <c:v>4631</c:v>
                </c:pt>
                <c:pt idx="74">
                  <c:v>5372</c:v>
                </c:pt>
                <c:pt idx="75">
                  <c:v>5455</c:v>
                </c:pt>
                <c:pt idx="76">
                  <c:v>4977</c:v>
                </c:pt>
                <c:pt idx="77">
                  <c:v>4997</c:v>
                </c:pt>
                <c:pt idx="78">
                  <c:v>6034</c:v>
                </c:pt>
                <c:pt idx="79">
                  <c:v>6136</c:v>
                </c:pt>
                <c:pt idx="80">
                  <c:v>6240</c:v>
                </c:pt>
                <c:pt idx="81">
                  <c:v>6395</c:v>
                </c:pt>
                <c:pt idx="82">
                  <c:v>6880</c:v>
                </c:pt>
                <c:pt idx="83">
                  <c:v>6794</c:v>
                </c:pt>
                <c:pt idx="84">
                  <c:v>6755</c:v>
                </c:pt>
                <c:pt idx="85">
                  <c:v>6455</c:v>
                </c:pt>
                <c:pt idx="86">
                  <c:v>5982</c:v>
                </c:pt>
                <c:pt idx="87">
                  <c:v>5784</c:v>
                </c:pt>
                <c:pt idx="88">
                  <c:v>5249</c:v>
                </c:pt>
                <c:pt idx="89">
                  <c:v>5152</c:v>
                </c:pt>
                <c:pt idx="90">
                  <c:v>5371</c:v>
                </c:pt>
                <c:pt idx="91">
                  <c:v>5601</c:v>
                </c:pt>
                <c:pt idx="92">
                  <c:v>5767</c:v>
                </c:pt>
                <c:pt idx="93">
                  <c:v>5824</c:v>
                </c:pt>
                <c:pt idx="94">
                  <c:v>6112</c:v>
                </c:pt>
                <c:pt idx="95">
                  <c:v>6148</c:v>
                </c:pt>
                <c:pt idx="96">
                  <c:v>4667</c:v>
                </c:pt>
                <c:pt idx="97">
                  <c:v>4170</c:v>
                </c:pt>
                <c:pt idx="98">
                  <c:v>4447</c:v>
                </c:pt>
                <c:pt idx="99">
                  <c:v>4803</c:v>
                </c:pt>
                <c:pt idx="100">
                  <c:v>5321</c:v>
                </c:pt>
                <c:pt idx="101">
                  <c:v>5333</c:v>
                </c:pt>
                <c:pt idx="102">
                  <c:v>4606</c:v>
                </c:pt>
                <c:pt idx="103">
                  <c:v>4606</c:v>
                </c:pt>
                <c:pt idx="104">
                  <c:v>4829</c:v>
                </c:pt>
                <c:pt idx="105">
                  <c:v>4742</c:v>
                </c:pt>
                <c:pt idx="106">
                  <c:v>4846</c:v>
                </c:pt>
                <c:pt idx="107">
                  <c:v>4422</c:v>
                </c:pt>
                <c:pt idx="108">
                  <c:v>3611</c:v>
                </c:pt>
                <c:pt idx="109">
                  <c:v>3416</c:v>
                </c:pt>
                <c:pt idx="110">
                  <c:v>3471</c:v>
                </c:pt>
                <c:pt idx="111">
                  <c:v>3260</c:v>
                </c:pt>
                <c:pt idx="112">
                  <c:v>3088</c:v>
                </c:pt>
                <c:pt idx="113">
                  <c:v>2913</c:v>
                </c:pt>
                <c:pt idx="114">
                  <c:v>3386</c:v>
                </c:pt>
                <c:pt idx="115">
                  <c:v>2989</c:v>
                </c:pt>
                <c:pt idx="116">
                  <c:v>2924</c:v>
                </c:pt>
                <c:pt idx="117">
                  <c:v>2981</c:v>
                </c:pt>
                <c:pt idx="118">
                  <c:v>3162</c:v>
                </c:pt>
                <c:pt idx="119">
                  <c:v>3257</c:v>
                </c:pt>
                <c:pt idx="120">
                  <c:v>3668</c:v>
                </c:pt>
                <c:pt idx="121">
                  <c:v>4160</c:v>
                </c:pt>
                <c:pt idx="122">
                  <c:v>4280</c:v>
                </c:pt>
                <c:pt idx="123">
                  <c:v>4329</c:v>
                </c:pt>
                <c:pt idx="124">
                  <c:v>4508</c:v>
                </c:pt>
                <c:pt idx="125">
                  <c:v>4635</c:v>
                </c:pt>
                <c:pt idx="126">
                  <c:v>4887</c:v>
                </c:pt>
                <c:pt idx="127">
                  <c:v>4829</c:v>
                </c:pt>
                <c:pt idx="128">
                  <c:v>5157</c:v>
                </c:pt>
                <c:pt idx="129">
                  <c:v>5150</c:v>
                </c:pt>
                <c:pt idx="130">
                  <c:v>6266</c:v>
                </c:pt>
                <c:pt idx="131">
                  <c:v>6652</c:v>
                </c:pt>
                <c:pt idx="132">
                  <c:v>7743</c:v>
                </c:pt>
                <c:pt idx="133">
                  <c:v>7011</c:v>
                </c:pt>
                <c:pt idx="134">
                  <c:v>6705</c:v>
                </c:pt>
                <c:pt idx="135">
                  <c:v>6303</c:v>
                </c:pt>
                <c:pt idx="136">
                  <c:v>7032</c:v>
                </c:pt>
                <c:pt idx="137">
                  <c:v>7194</c:v>
                </c:pt>
                <c:pt idx="138">
                  <c:v>7633</c:v>
                </c:pt>
                <c:pt idx="139">
                  <c:v>8307</c:v>
                </c:pt>
                <c:pt idx="140">
                  <c:v>7981</c:v>
                </c:pt>
                <c:pt idx="141">
                  <c:v>7147</c:v>
                </c:pt>
                <c:pt idx="142">
                  <c:v>6568</c:v>
                </c:pt>
                <c:pt idx="143">
                  <c:v>6398</c:v>
                </c:pt>
                <c:pt idx="144">
                  <c:v>6648</c:v>
                </c:pt>
                <c:pt idx="145">
                  <c:v>6365</c:v>
                </c:pt>
                <c:pt idx="146">
                  <c:v>6447</c:v>
                </c:pt>
                <c:pt idx="147">
                  <c:v>6323</c:v>
                </c:pt>
                <c:pt idx="148">
                  <c:v>5585</c:v>
                </c:pt>
                <c:pt idx="149">
                  <c:v>6081</c:v>
                </c:pt>
                <c:pt idx="150">
                  <c:v>6049</c:v>
                </c:pt>
                <c:pt idx="151">
                  <c:v>6731</c:v>
                </c:pt>
                <c:pt idx="152">
                  <c:v>6864</c:v>
                </c:pt>
                <c:pt idx="153">
                  <c:v>5835</c:v>
                </c:pt>
                <c:pt idx="154">
                  <c:v>5298</c:v>
                </c:pt>
                <c:pt idx="155">
                  <c:v>5298</c:v>
                </c:pt>
                <c:pt idx="156">
                  <c:v>5018</c:v>
                </c:pt>
                <c:pt idx="157">
                  <c:v>4952</c:v>
                </c:pt>
                <c:pt idx="158">
                  <c:v>4547</c:v>
                </c:pt>
                <c:pt idx="159">
                  <c:v>3982</c:v>
                </c:pt>
                <c:pt idx="160">
                  <c:v>3666</c:v>
                </c:pt>
                <c:pt idx="161">
                  <c:v>3446</c:v>
                </c:pt>
                <c:pt idx="162">
                  <c:v>3298</c:v>
                </c:pt>
                <c:pt idx="163">
                  <c:v>3437</c:v>
                </c:pt>
                <c:pt idx="164">
                  <c:v>3194</c:v>
                </c:pt>
                <c:pt idx="165">
                  <c:v>3030</c:v>
                </c:pt>
                <c:pt idx="166">
                  <c:v>2710</c:v>
                </c:pt>
                <c:pt idx="167">
                  <c:v>2655</c:v>
                </c:pt>
                <c:pt idx="168">
                  <c:v>2539</c:v>
                </c:pt>
                <c:pt idx="169">
                  <c:v>2974</c:v>
                </c:pt>
                <c:pt idx="170">
                  <c:v>3007</c:v>
                </c:pt>
                <c:pt idx="171">
                  <c:v>3413</c:v>
                </c:pt>
                <c:pt idx="172">
                  <c:v>3116</c:v>
                </c:pt>
                <c:pt idx="173">
                  <c:v>2998</c:v>
                </c:pt>
                <c:pt idx="174">
                  <c:v>2602</c:v>
                </c:pt>
                <c:pt idx="175">
                  <c:v>2121</c:v>
                </c:pt>
                <c:pt idx="176">
                  <c:v>2402</c:v>
                </c:pt>
                <c:pt idx="177">
                  <c:v>2223</c:v>
                </c:pt>
                <c:pt idx="178">
                  <c:v>3007</c:v>
                </c:pt>
                <c:pt idx="179">
                  <c:v>3986</c:v>
                </c:pt>
                <c:pt idx="180">
                  <c:v>6363</c:v>
                </c:pt>
                <c:pt idx="181">
                  <c:v>6755</c:v>
                </c:pt>
                <c:pt idx="182">
                  <c:v>7083</c:v>
                </c:pt>
                <c:pt idx="183">
                  <c:v>6202</c:v>
                </c:pt>
                <c:pt idx="184">
                  <c:v>5722</c:v>
                </c:pt>
                <c:pt idx="185">
                  <c:v>4400</c:v>
                </c:pt>
                <c:pt idx="186">
                  <c:v>4824</c:v>
                </c:pt>
                <c:pt idx="187">
                  <c:v>5284</c:v>
                </c:pt>
                <c:pt idx="188">
                  <c:v>5355</c:v>
                </c:pt>
                <c:pt idx="189">
                  <c:v>4831</c:v>
                </c:pt>
                <c:pt idx="190">
                  <c:v>5125</c:v>
                </c:pt>
                <c:pt idx="191">
                  <c:v>4609</c:v>
                </c:pt>
                <c:pt idx="192">
                  <c:v>4428</c:v>
                </c:pt>
                <c:pt idx="193">
                  <c:v>4504</c:v>
                </c:pt>
                <c:pt idx="194">
                  <c:v>5702</c:v>
                </c:pt>
                <c:pt idx="195">
                  <c:v>6818</c:v>
                </c:pt>
                <c:pt idx="196">
                  <c:v>6458</c:v>
                </c:pt>
                <c:pt idx="197">
                  <c:v>5007</c:v>
                </c:pt>
                <c:pt idx="198">
                  <c:v>5085</c:v>
                </c:pt>
                <c:pt idx="199">
                  <c:v>4579</c:v>
                </c:pt>
                <c:pt idx="200">
                  <c:v>4336</c:v>
                </c:pt>
                <c:pt idx="201">
                  <c:v>4155</c:v>
                </c:pt>
                <c:pt idx="202">
                  <c:v>4118</c:v>
                </c:pt>
                <c:pt idx="203">
                  <c:v>4262</c:v>
                </c:pt>
                <c:pt idx="204">
                  <c:v>4240</c:v>
                </c:pt>
                <c:pt idx="205">
                  <c:v>3991</c:v>
                </c:pt>
                <c:pt idx="206">
                  <c:v>4446</c:v>
                </c:pt>
                <c:pt idx="207">
                  <c:v>4783</c:v>
                </c:pt>
                <c:pt idx="208">
                  <c:v>5532</c:v>
                </c:pt>
                <c:pt idx="209">
                  <c:v>5940</c:v>
                </c:pt>
                <c:pt idx="210">
                  <c:v>5594</c:v>
                </c:pt>
                <c:pt idx="211">
                  <c:v>4420</c:v>
                </c:pt>
                <c:pt idx="212">
                  <c:v>3918</c:v>
                </c:pt>
                <c:pt idx="213">
                  <c:v>3565</c:v>
                </c:pt>
                <c:pt idx="214">
                  <c:v>4533</c:v>
                </c:pt>
                <c:pt idx="215">
                  <c:v>4239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9-41EE-ADD6-7522C906D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549304"/>
        <c:axId val="286569304"/>
      </c:lineChart>
      <c:dateAx>
        <c:axId val="286549304"/>
        <c:scaling>
          <c:orientation val="minMax"/>
          <c:min val="42887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286569304"/>
        <c:crosses val="autoZero"/>
        <c:auto val="1"/>
        <c:lblOffset val="100"/>
        <c:baseTimeUnit val="days"/>
        <c:majorUnit val="4"/>
        <c:majorTimeUnit val="months"/>
      </c:dateAx>
      <c:valAx>
        <c:axId val="2865693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points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549304"/>
        <c:crosses val="autoZero"/>
        <c:crossBetween val="between"/>
        <c:majorUnit val="3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9460481497264029E-3"/>
          <c:y val="2.5814353127617254E-3"/>
          <c:w val="0.93730378183824381"/>
          <c:h val="0.253187987085029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3358405479672206"/>
          <c:y val="0.28066428391787024"/>
          <c:w val="0.79499401198576836"/>
          <c:h val="0.28399950577278632"/>
        </c:manualLayout>
      </c:layout>
      <c:lineChart>
        <c:grouping val="standard"/>
        <c:varyColors val="0"/>
        <c:ser>
          <c:idx val="2"/>
          <c:order val="0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(averages)'!$D$2:$D$218</c:f>
              <c:numCache>
                <c:formatCode>0.00</c:formatCode>
                <c:ptCount val="217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  <c:pt idx="202">
                  <c:v>13.45</c:v>
                </c:pt>
                <c:pt idx="203">
                  <c:v>13.8</c:v>
                </c:pt>
                <c:pt idx="204">
                  <c:v>12.35</c:v>
                </c:pt>
                <c:pt idx="205">
                  <c:v>13.05</c:v>
                </c:pt>
                <c:pt idx="206">
                  <c:v>15.65</c:v>
                </c:pt>
                <c:pt idx="207">
                  <c:v>16.100000000000001</c:v>
                </c:pt>
                <c:pt idx="208">
                  <c:v>17.350000000000001</c:v>
                </c:pt>
                <c:pt idx="209">
                  <c:v>19.55</c:v>
                </c:pt>
                <c:pt idx="210">
                  <c:v>19.25</c:v>
                </c:pt>
                <c:pt idx="211">
                  <c:v>17.25</c:v>
                </c:pt>
                <c:pt idx="212">
                  <c:v>16.5</c:v>
                </c:pt>
                <c:pt idx="213">
                  <c:v>14.9</c:v>
                </c:pt>
                <c:pt idx="214">
                  <c:v>17.399999999999999</c:v>
                </c:pt>
                <c:pt idx="215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9-47AE-B88D-AC708E57177E}"/>
            </c:ext>
          </c:extLst>
        </c:ser>
        <c:ser>
          <c:idx val="3"/>
          <c:order val="1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(averages)'!$C$2:$C$218</c:f>
              <c:numCache>
                <c:formatCode>0.00</c:formatCode>
                <c:ptCount val="217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99-47AE-B88D-AC708E571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831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7704243690146987E-2"/>
          <c:y val="3.3368764191698251E-3"/>
          <c:w val="0.95681363306802858"/>
          <c:h val="0.30981337950370874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7721118565253954"/>
          <c:y val="0.3221862784447857"/>
          <c:w val="0.79588690188701794"/>
          <c:h val="0.55489200143096473"/>
        </c:manualLayout>
      </c:layout>
      <c:lineChart>
        <c:grouping val="standard"/>
        <c:varyColors val="0"/>
        <c:ser>
          <c:idx val="3"/>
          <c:order val="0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(averages)'!$A$2:$A$203</c:f>
              <c:numCache>
                <c:formatCode>dd/mm/yy;@</c:formatCode>
                <c:ptCount val="202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</c:numCache>
            </c:numRef>
          </c:cat>
          <c:val>
            <c:numRef>
              <c:f>'ChartData (averages)'!$C$2:$C$203</c:f>
              <c:numCache>
                <c:formatCode>0.00</c:formatCode>
                <c:ptCount val="202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A2-4B7A-AEB3-6A39D626F4D1}"/>
            </c:ext>
          </c:extLst>
        </c:ser>
        <c:ser>
          <c:idx val="0"/>
          <c:order val="1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spPr>
            <a:ln>
              <a:solidFill>
                <a:srgbClr val="8C8C96"/>
              </a:solidFill>
            </a:ln>
          </c:spPr>
          <c:marker>
            <c:symbol val="none"/>
          </c:marker>
          <c:cat>
            <c:numRef>
              <c:f>'ChartData (averages)'!$A$2:$A$203</c:f>
              <c:numCache>
                <c:formatCode>dd/mm/yy;@</c:formatCode>
                <c:ptCount val="202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</c:numCache>
            </c:numRef>
          </c:cat>
          <c:val>
            <c:numRef>
              <c:f>'ChartData (averages)'!$D$2:$D$203</c:f>
              <c:numCache>
                <c:formatCode>0.00</c:formatCode>
                <c:ptCount val="202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A2-4B7A-AEB3-6A39D626F4D1}"/>
            </c:ext>
          </c:extLst>
        </c:ser>
        <c:ser>
          <c:idx val="2"/>
          <c:order val="2"/>
          <c:tx>
            <c:strRef>
              <c:f>'ChartData (averages)'!$M$1</c:f>
              <c:strCache>
                <c:ptCount val="1"/>
                <c:pt idx="0">
                  <c:v>Puerto Bolivar-to-Rotterdam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(averages)'!$A$2:$A$203</c:f>
              <c:numCache>
                <c:formatCode>dd/mm/yy;@</c:formatCode>
                <c:ptCount val="202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</c:numCache>
            </c:numRef>
          </c:cat>
          <c:val>
            <c:numRef>
              <c:f>'ChartData (averages)'!$M$2:$M$203</c:f>
            </c:numRef>
          </c:val>
          <c:smooth val="0"/>
          <c:extLst>
            <c:ext xmlns:c16="http://schemas.microsoft.com/office/drawing/2014/chart" uri="{C3380CC4-5D6E-409C-BE32-E72D297353CC}">
              <c16:uniqueId val="{00000002-6EA2-4B7A-AEB3-6A39D626F4D1}"/>
            </c:ext>
          </c:extLst>
        </c:ser>
        <c:ser>
          <c:idx val="1"/>
          <c:order val="3"/>
          <c:tx>
            <c:strRef>
              <c:f>'ChartData (averages)'!$R$1</c:f>
              <c:strCache>
                <c:ptCount val="1"/>
                <c:pt idx="0">
                  <c:v>Hampton Roads-to-Rotterdam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(averages)'!$A$2:$A$203</c:f>
              <c:numCache>
                <c:formatCode>dd/mm/yy;@</c:formatCode>
                <c:ptCount val="202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</c:numCache>
            </c:numRef>
          </c:cat>
          <c:val>
            <c:numRef>
              <c:f>'ChartData (averages)'!$R$2:$R$203</c:f>
            </c:numRef>
          </c:val>
          <c:smooth val="0"/>
          <c:extLst>
            <c:ext xmlns:c16="http://schemas.microsoft.com/office/drawing/2014/chart" uri="{C3380CC4-5D6E-409C-BE32-E72D297353CC}">
              <c16:uniqueId val="{00000003-6EA2-4B7A-AEB3-6A39D626F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4013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3"/>
        <c:majorTimeUnit val="months"/>
      </c:dateAx>
      <c:valAx>
        <c:axId val="156906560"/>
        <c:scaling>
          <c:orientation val="minMax"/>
          <c:max val="25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4.7917235246734219E-2"/>
          <c:w val="0.99905524004662738"/>
          <c:h val="0.3289419150495602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607136752136749"/>
          <c:y val="0.30836139169472504"/>
          <c:w val="0.62024383442422093"/>
          <c:h val="0.48365432098765432"/>
        </c:manualLayout>
      </c:layout>
      <c:areaChart>
        <c:grouping val="standard"/>
        <c:varyColors val="0"/>
        <c:ser>
          <c:idx val="3"/>
          <c:order val="2"/>
          <c:tx>
            <c:strRef>
              <c:f>'ChartData (averages)'!$W$1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solidFill>
              <a:srgbClr val="8C8C8C"/>
            </a:solidFill>
            <a:ln w="19050">
              <a:solidFill>
                <a:srgbClr val="8C8C96"/>
              </a:solidFill>
            </a:ln>
            <a:effectLst/>
          </c:spPr>
          <c:cat>
            <c:numRef>
              <c:f>'ChartData (averages)'!$A$158:$A$195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'ChartData (averages)'!$W$158:$W$195</c:f>
              <c:numCache>
                <c:formatCode>_(* #,##0.00_);_(* \(#,##0.00\);_(* "-"??_);_(@_)</c:formatCode>
                <c:ptCount val="38"/>
                <c:pt idx="0">
                  <c:v>11.5</c:v>
                </c:pt>
                <c:pt idx="1">
                  <c:v>11.05</c:v>
                </c:pt>
                <c:pt idx="2">
                  <c:v>11.000000000000002</c:v>
                </c:pt>
                <c:pt idx="3">
                  <c:v>9.75</c:v>
                </c:pt>
                <c:pt idx="4">
                  <c:v>8.9500000000000011</c:v>
                </c:pt>
                <c:pt idx="5">
                  <c:v>7.85</c:v>
                </c:pt>
                <c:pt idx="6">
                  <c:v>7.35</c:v>
                </c:pt>
                <c:pt idx="7">
                  <c:v>7.05</c:v>
                </c:pt>
                <c:pt idx="8">
                  <c:v>7.3999999999999995</c:v>
                </c:pt>
                <c:pt idx="9">
                  <c:v>6.8999999999999995</c:v>
                </c:pt>
                <c:pt idx="10">
                  <c:v>6.1000000000000005</c:v>
                </c:pt>
                <c:pt idx="11">
                  <c:v>5.6499999999999995</c:v>
                </c:pt>
                <c:pt idx="12">
                  <c:v>5.0500000000000007</c:v>
                </c:pt>
                <c:pt idx="13">
                  <c:v>5.7</c:v>
                </c:pt>
                <c:pt idx="14">
                  <c:v>6.4</c:v>
                </c:pt>
                <c:pt idx="15">
                  <c:v>7.1999999999999993</c:v>
                </c:pt>
                <c:pt idx="16">
                  <c:v>6.45</c:v>
                </c:pt>
                <c:pt idx="17">
                  <c:v>5.4500000000000011</c:v>
                </c:pt>
                <c:pt idx="18">
                  <c:v>4.2</c:v>
                </c:pt>
                <c:pt idx="19">
                  <c:v>3.05</c:v>
                </c:pt>
                <c:pt idx="20">
                  <c:v>3.6499999999999995</c:v>
                </c:pt>
                <c:pt idx="21">
                  <c:v>3.8499999999999996</c:v>
                </c:pt>
                <c:pt idx="22">
                  <c:v>5.6</c:v>
                </c:pt>
                <c:pt idx="23">
                  <c:v>8.4</c:v>
                </c:pt>
                <c:pt idx="24">
                  <c:v>11.250000000000002</c:v>
                </c:pt>
                <c:pt idx="25">
                  <c:v>11.7</c:v>
                </c:pt>
                <c:pt idx="26">
                  <c:v>10</c:v>
                </c:pt>
                <c:pt idx="27">
                  <c:v>10.150000000000002</c:v>
                </c:pt>
                <c:pt idx="28">
                  <c:v>10.15</c:v>
                </c:pt>
                <c:pt idx="29">
                  <c:v>9.8000000000000007</c:v>
                </c:pt>
                <c:pt idx="30">
                  <c:v>10.3</c:v>
                </c:pt>
                <c:pt idx="31">
                  <c:v>8.4499999999999993</c:v>
                </c:pt>
                <c:pt idx="32">
                  <c:v>9.5500000000000007</c:v>
                </c:pt>
                <c:pt idx="33">
                  <c:v>9.8500000000000014</c:v>
                </c:pt>
                <c:pt idx="34">
                  <c:v>10.15</c:v>
                </c:pt>
                <c:pt idx="35">
                  <c:v>9.35</c:v>
                </c:pt>
                <c:pt idx="36">
                  <c:v>8.6</c:v>
                </c:pt>
                <c:pt idx="37">
                  <c:v>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2-4CD4-A7B5-159D11E90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911088"/>
        <c:axId val="959909776"/>
      </c:areaChart>
      <c:lineChart>
        <c:grouping val="standard"/>
        <c:varyColors val="0"/>
        <c:ser>
          <c:idx val="0"/>
          <c:order val="0"/>
          <c:tx>
            <c:strRef>
              <c:f>'ChartData (averages)'!$AX$1</c:f>
              <c:strCache>
                <c:ptCount val="1"/>
                <c:pt idx="0">
                  <c:v>Australia 62% Fe [RHS]</c:v>
                </c:pt>
              </c:strCache>
            </c:strRef>
          </c:tx>
          <c:spPr>
            <a:ln w="19050" cap="rnd">
              <a:solidFill>
                <a:srgbClr val="6F0791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'ChartData (averages)'!$AX$158:$AX$195</c:f>
              <c:numCache>
                <c:formatCode>0.00</c:formatCode>
                <c:ptCount val="38"/>
                <c:pt idx="0">
                  <c:v>86.02</c:v>
                </c:pt>
                <c:pt idx="1">
                  <c:v>87.6</c:v>
                </c:pt>
                <c:pt idx="2">
                  <c:v>89.820000000000007</c:v>
                </c:pt>
                <c:pt idx="3">
                  <c:v>89.32</c:v>
                </c:pt>
                <c:pt idx="4">
                  <c:v>81.510000000000005</c:v>
                </c:pt>
                <c:pt idx="5">
                  <c:v>76.69</c:v>
                </c:pt>
                <c:pt idx="6">
                  <c:v>81.34</c:v>
                </c:pt>
                <c:pt idx="7">
                  <c:v>85.03</c:v>
                </c:pt>
                <c:pt idx="8">
                  <c:v>82.899999999999991</c:v>
                </c:pt>
                <c:pt idx="9">
                  <c:v>85.3</c:v>
                </c:pt>
                <c:pt idx="10">
                  <c:v>86.06</c:v>
                </c:pt>
                <c:pt idx="11">
                  <c:v>86.33</c:v>
                </c:pt>
                <c:pt idx="12">
                  <c:v>80.849999999999994</c:v>
                </c:pt>
                <c:pt idx="13">
                  <c:v>78.209999999999994</c:v>
                </c:pt>
                <c:pt idx="14">
                  <c:v>79.010000000000005</c:v>
                </c:pt>
                <c:pt idx="15">
                  <c:v>81.3</c:v>
                </c:pt>
                <c:pt idx="16">
                  <c:v>81.08</c:v>
                </c:pt>
                <c:pt idx="17">
                  <c:v>78.710000000000008</c:v>
                </c:pt>
                <c:pt idx="18">
                  <c:v>81.31</c:v>
                </c:pt>
                <c:pt idx="19">
                  <c:v>87.6</c:v>
                </c:pt>
                <c:pt idx="20">
                  <c:v>93.06</c:v>
                </c:pt>
                <c:pt idx="21">
                  <c:v>93.38</c:v>
                </c:pt>
                <c:pt idx="22">
                  <c:v>95.09</c:v>
                </c:pt>
                <c:pt idx="23">
                  <c:v>98.09</c:v>
                </c:pt>
                <c:pt idx="24">
                  <c:v>94.59</c:v>
                </c:pt>
                <c:pt idx="25">
                  <c:v>92.78</c:v>
                </c:pt>
                <c:pt idx="26">
                  <c:v>88.96</c:v>
                </c:pt>
                <c:pt idx="27">
                  <c:v>95.32</c:v>
                </c:pt>
                <c:pt idx="28">
                  <c:v>103.41</c:v>
                </c:pt>
                <c:pt idx="29">
                  <c:v>104.29</c:v>
                </c:pt>
                <c:pt idx="30">
                  <c:v>101.67</c:v>
                </c:pt>
                <c:pt idx="31">
                  <c:v>110</c:v>
                </c:pt>
                <c:pt idx="32">
                  <c:v>113.16</c:v>
                </c:pt>
                <c:pt idx="33">
                  <c:v>120.01</c:v>
                </c:pt>
                <c:pt idx="34">
                  <c:v>115.7</c:v>
                </c:pt>
                <c:pt idx="35">
                  <c:v>119.88</c:v>
                </c:pt>
                <c:pt idx="36">
                  <c:v>120.85</c:v>
                </c:pt>
                <c:pt idx="37">
                  <c:v>118.88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2-4CD4-A7B5-159D11E90FEF}"/>
            </c:ext>
          </c:extLst>
        </c:ser>
        <c:ser>
          <c:idx val="1"/>
          <c:order val="1"/>
          <c:tx>
            <c:strRef>
              <c:f>'ChartData (averages)'!$AY$1</c:f>
              <c:strCache>
                <c:ptCount val="1"/>
                <c:pt idx="0">
                  <c:v>Brazil 65% Fe [RHS]</c:v>
                </c:pt>
              </c:strCache>
            </c:strRef>
          </c:tx>
          <c:spPr>
            <a:ln w="19050" cap="rnd">
              <a:solidFill>
                <a:srgbClr val="CF3C5E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'ChartData (averages)'!$AY$158:$AY$195</c:f>
              <c:numCache>
                <c:formatCode>0.00</c:formatCode>
                <c:ptCount val="38"/>
                <c:pt idx="0">
                  <c:v>86.03</c:v>
                </c:pt>
                <c:pt idx="1">
                  <c:v>88.64</c:v>
                </c:pt>
                <c:pt idx="2">
                  <c:v>91.53</c:v>
                </c:pt>
                <c:pt idx="3">
                  <c:v>94.179999999999993</c:v>
                </c:pt>
                <c:pt idx="4">
                  <c:v>87.88000000000001</c:v>
                </c:pt>
                <c:pt idx="5">
                  <c:v>83.98</c:v>
                </c:pt>
                <c:pt idx="6">
                  <c:v>89.21</c:v>
                </c:pt>
                <c:pt idx="7">
                  <c:v>92.04</c:v>
                </c:pt>
                <c:pt idx="8">
                  <c:v>89.64</c:v>
                </c:pt>
                <c:pt idx="9">
                  <c:v>93.09</c:v>
                </c:pt>
                <c:pt idx="10">
                  <c:v>94.73</c:v>
                </c:pt>
                <c:pt idx="11">
                  <c:v>96.009999999999991</c:v>
                </c:pt>
                <c:pt idx="12">
                  <c:v>91.86</c:v>
                </c:pt>
                <c:pt idx="13">
                  <c:v>87.07</c:v>
                </c:pt>
                <c:pt idx="14">
                  <c:v>87.23</c:v>
                </c:pt>
                <c:pt idx="15">
                  <c:v>90.48</c:v>
                </c:pt>
                <c:pt idx="16">
                  <c:v>91.32</c:v>
                </c:pt>
                <c:pt idx="17">
                  <c:v>91.73</c:v>
                </c:pt>
                <c:pt idx="18">
                  <c:v>94.78</c:v>
                </c:pt>
                <c:pt idx="19">
                  <c:v>100.96</c:v>
                </c:pt>
                <c:pt idx="20">
                  <c:v>105.34</c:v>
                </c:pt>
                <c:pt idx="21">
                  <c:v>104.08</c:v>
                </c:pt>
                <c:pt idx="22">
                  <c:v>103.14</c:v>
                </c:pt>
                <c:pt idx="23">
                  <c:v>102.58</c:v>
                </c:pt>
                <c:pt idx="24">
                  <c:v>96.1</c:v>
                </c:pt>
                <c:pt idx="25">
                  <c:v>93.759999999999991</c:v>
                </c:pt>
                <c:pt idx="26">
                  <c:v>91.85</c:v>
                </c:pt>
                <c:pt idx="27">
                  <c:v>97.9</c:v>
                </c:pt>
                <c:pt idx="28">
                  <c:v>104.38000000000001</c:v>
                </c:pt>
                <c:pt idx="29">
                  <c:v>105.52</c:v>
                </c:pt>
                <c:pt idx="30">
                  <c:v>103.4</c:v>
                </c:pt>
                <c:pt idx="31">
                  <c:v>110.17</c:v>
                </c:pt>
                <c:pt idx="32">
                  <c:v>110.4</c:v>
                </c:pt>
                <c:pt idx="33">
                  <c:v>117.34</c:v>
                </c:pt>
                <c:pt idx="34">
                  <c:v>115.77000000000001</c:v>
                </c:pt>
                <c:pt idx="35">
                  <c:v>123.08000000000001</c:v>
                </c:pt>
                <c:pt idx="36">
                  <c:v>125.52000000000001</c:v>
                </c:pt>
                <c:pt idx="37">
                  <c:v>122.94000000000001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42-4CD4-A7B5-159D11E90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09672"/>
        <c:axId val="1165408688"/>
      </c:lineChart>
      <c:dateAx>
        <c:axId val="959911088"/>
        <c:scaling>
          <c:orientation val="minMax"/>
          <c:min val="43896"/>
        </c:scaling>
        <c:delete val="0"/>
        <c:axPos val="b"/>
        <c:numFmt formatCode="mmm\ \ \ \ \ \ \ \ \ \ \ \ \ \ \ \ \ \ \ \ \ \ \ \ \ \ \ \ \ \ \ \ \ \ \ \ \ \ \ \ \ \ \ \ \ \ \ \ \ \ \ \ \ \ \ \ \ \ \ \ \ \ \ \ \ yy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8C8C8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09776"/>
        <c:crosses val="autoZero"/>
        <c:auto val="1"/>
        <c:lblOffset val="100"/>
        <c:baseTimeUnit val="days"/>
        <c:majorUnit val="2"/>
        <c:majorTimeUnit val="months"/>
      </c:dateAx>
      <c:valAx>
        <c:axId val="959909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 $ per tonne</a:t>
                </a:r>
              </a:p>
            </c:rich>
          </c:tx>
          <c:layout>
            <c:manualLayout>
              <c:xMode val="edge"/>
              <c:yMode val="edge"/>
              <c:x val="3.9068376068376086E-3"/>
              <c:y val="0.2963619528619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11088"/>
        <c:crosses val="autoZero"/>
        <c:crossBetween val="between"/>
        <c:majorUnit val="6"/>
      </c:valAx>
      <c:valAx>
        <c:axId val="1165408688"/>
        <c:scaling>
          <c:orientation val="minMax"/>
          <c:min val="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$ per tonne fob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5409672"/>
        <c:crosses val="max"/>
        <c:crossBetween val="between"/>
        <c:majorUnit val="15"/>
      </c:valAx>
      <c:dateAx>
        <c:axId val="1165409672"/>
        <c:scaling>
          <c:orientation val="minMax"/>
        </c:scaling>
        <c:delete val="1"/>
        <c:axPos val="b"/>
        <c:numFmt formatCode="dd/mm/yy;@" sourceLinked="1"/>
        <c:majorTickMark val="out"/>
        <c:minorTickMark val="none"/>
        <c:tickLblPos val="nextTo"/>
        <c:crossAx val="11654086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1.791278992120364E-3"/>
          <c:w val="1"/>
          <c:h val="0.2836252949294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6829109122742891"/>
          <c:y val="0.12133860638000837"/>
          <c:w val="0.79939710067248415"/>
          <c:h val="0.68941358805668018"/>
        </c:manualLayout>
      </c:layout>
      <c:lineChart>
        <c:grouping val="standard"/>
        <c:varyColors val="0"/>
        <c:ser>
          <c:idx val="3"/>
          <c:order val="0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(averages)'!$C$2:$C$218</c:f>
              <c:numCache>
                <c:formatCode>0.00</c:formatCode>
                <c:ptCount val="217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D-41FE-82E8-1ECB49F5303D}"/>
            </c:ext>
          </c:extLst>
        </c:ser>
        <c:ser>
          <c:idx val="0"/>
          <c:order val="1"/>
          <c:tx>
            <c:strRef>
              <c:f>'ChartData (averages)'!$K$1</c:f>
              <c:strCache>
                <c:ptCount val="1"/>
                <c:pt idx="0">
                  <c:v>Saldanha-to-Qingdao</c:v>
                </c:pt>
              </c:strCache>
            </c:strRef>
          </c:tx>
          <c:marker>
            <c:symbol val="none"/>
          </c:marker>
          <c:val>
            <c:numRef>
              <c:f>'ChartData (averages)'!$K$2:$K$189</c:f>
            </c:numRef>
          </c:val>
          <c:smooth val="0"/>
          <c:extLst>
            <c:ext xmlns:c16="http://schemas.microsoft.com/office/drawing/2014/chart" uri="{C3380CC4-5D6E-409C-BE32-E72D297353CC}">
              <c16:uniqueId val="{00000001-600D-41FE-82E8-1ECB49F5303D}"/>
            </c:ext>
          </c:extLst>
        </c:ser>
        <c:ser>
          <c:idx val="2"/>
          <c:order val="2"/>
          <c:tx>
            <c:strRef>
              <c:f>'ChartData (averages)'!$M$1</c:f>
              <c:strCache>
                <c:ptCount val="1"/>
                <c:pt idx="0">
                  <c:v>Puerto Bolivar-to-Rotterdam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(averages)'!$M$2:$M$189</c:f>
            </c:numRef>
          </c:val>
          <c:smooth val="0"/>
          <c:extLst>
            <c:ext xmlns:c16="http://schemas.microsoft.com/office/drawing/2014/chart" uri="{C3380CC4-5D6E-409C-BE32-E72D297353CC}">
              <c16:uniqueId val="{00000002-600D-41FE-82E8-1ECB49F5303D}"/>
            </c:ext>
          </c:extLst>
        </c:ser>
        <c:ser>
          <c:idx val="1"/>
          <c:order val="3"/>
          <c:tx>
            <c:strRef>
              <c:f>'ChartData (averages)'!$F$1</c:f>
              <c:strCache>
                <c:ptCount val="1"/>
                <c:pt idx="0">
                  <c:v>Tubarão-to-Rotterdam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val>
            <c:numRef>
              <c:f>'ChartData (averages)'!$F$2:$F$189</c:f>
              <c:numCache>
                <c:formatCode>0.00</c:formatCode>
                <c:ptCount val="188"/>
                <c:pt idx="0">
                  <c:v>7.45</c:v>
                </c:pt>
                <c:pt idx="1">
                  <c:v>7.75</c:v>
                </c:pt>
                <c:pt idx="2">
                  <c:v>7.3</c:v>
                </c:pt>
                <c:pt idx="3">
                  <c:v>8</c:v>
                </c:pt>
                <c:pt idx="4">
                  <c:v>6.85</c:v>
                </c:pt>
                <c:pt idx="5">
                  <c:v>6</c:v>
                </c:pt>
                <c:pt idx="6">
                  <c:v>5.35</c:v>
                </c:pt>
                <c:pt idx="7">
                  <c:v>5.3</c:v>
                </c:pt>
                <c:pt idx="8">
                  <c:v>6</c:v>
                </c:pt>
                <c:pt idx="9">
                  <c:v>5.85</c:v>
                </c:pt>
                <c:pt idx="10">
                  <c:v>6.95</c:v>
                </c:pt>
                <c:pt idx="11">
                  <c:v>8.1999999999999993</c:v>
                </c:pt>
                <c:pt idx="12">
                  <c:v>8.4499999999999993</c:v>
                </c:pt>
                <c:pt idx="13">
                  <c:v>8.6</c:v>
                </c:pt>
                <c:pt idx="14">
                  <c:v>7.6</c:v>
                </c:pt>
                <c:pt idx="15">
                  <c:v>7.8</c:v>
                </c:pt>
                <c:pt idx="16">
                  <c:v>6.25</c:v>
                </c:pt>
                <c:pt idx="17">
                  <c:v>6.4</c:v>
                </c:pt>
                <c:pt idx="18">
                  <c:v>6</c:v>
                </c:pt>
                <c:pt idx="19">
                  <c:v>6.3</c:v>
                </c:pt>
                <c:pt idx="20">
                  <c:v>6.1</c:v>
                </c:pt>
                <c:pt idx="21">
                  <c:v>6</c:v>
                </c:pt>
                <c:pt idx="22">
                  <c:v>5.55</c:v>
                </c:pt>
                <c:pt idx="23">
                  <c:v>5.75</c:v>
                </c:pt>
                <c:pt idx="24">
                  <c:v>5.55</c:v>
                </c:pt>
                <c:pt idx="25">
                  <c:v>5.0999999999999996</c:v>
                </c:pt>
                <c:pt idx="26">
                  <c:v>5.0999999999999996</c:v>
                </c:pt>
                <c:pt idx="27">
                  <c:v>4.6500000000000004</c:v>
                </c:pt>
                <c:pt idx="28">
                  <c:v>4.8499999999999996</c:v>
                </c:pt>
                <c:pt idx="29">
                  <c:v>5.15</c:v>
                </c:pt>
                <c:pt idx="30">
                  <c:v>5.15</c:v>
                </c:pt>
                <c:pt idx="31">
                  <c:v>6.3</c:v>
                </c:pt>
                <c:pt idx="32">
                  <c:v>7.35</c:v>
                </c:pt>
                <c:pt idx="33">
                  <c:v>8.15</c:v>
                </c:pt>
                <c:pt idx="34">
                  <c:v>7.8</c:v>
                </c:pt>
                <c:pt idx="35">
                  <c:v>7.5</c:v>
                </c:pt>
                <c:pt idx="36">
                  <c:v>8.6</c:v>
                </c:pt>
                <c:pt idx="37">
                  <c:v>8.35</c:v>
                </c:pt>
                <c:pt idx="38">
                  <c:v>9.5500000000000007</c:v>
                </c:pt>
                <c:pt idx="39">
                  <c:v>8.9499999999999993</c:v>
                </c:pt>
                <c:pt idx="40">
                  <c:v>9.3000000000000007</c:v>
                </c:pt>
                <c:pt idx="41">
                  <c:v>9.4</c:v>
                </c:pt>
                <c:pt idx="42">
                  <c:v>10</c:v>
                </c:pt>
                <c:pt idx="43">
                  <c:v>10.4</c:v>
                </c:pt>
                <c:pt idx="44">
                  <c:v>10.25</c:v>
                </c:pt>
                <c:pt idx="45">
                  <c:v>11.35</c:v>
                </c:pt>
                <c:pt idx="46">
                  <c:v>11.2</c:v>
                </c:pt>
                <c:pt idx="47">
                  <c:v>11.7</c:v>
                </c:pt>
                <c:pt idx="48">
                  <c:v>13</c:v>
                </c:pt>
                <c:pt idx="49">
                  <c:v>13.65</c:v>
                </c:pt>
                <c:pt idx="50">
                  <c:v>11.8</c:v>
                </c:pt>
                <c:pt idx="51">
                  <c:v>10.75</c:v>
                </c:pt>
                <c:pt idx="52">
                  <c:v>10.6</c:v>
                </c:pt>
                <c:pt idx="53">
                  <c:v>9.9499999999999993</c:v>
                </c:pt>
                <c:pt idx="54">
                  <c:v>8</c:v>
                </c:pt>
                <c:pt idx="55">
                  <c:v>8.15</c:v>
                </c:pt>
                <c:pt idx="56">
                  <c:v>7.45</c:v>
                </c:pt>
                <c:pt idx="57">
                  <c:v>8.1999999999999993</c:v>
                </c:pt>
                <c:pt idx="58">
                  <c:v>7.5</c:v>
                </c:pt>
                <c:pt idx="59">
                  <c:v>7.45</c:v>
                </c:pt>
                <c:pt idx="60">
                  <c:v>7.05</c:v>
                </c:pt>
                <c:pt idx="61">
                  <c:v>6.75</c:v>
                </c:pt>
                <c:pt idx="62">
                  <c:v>6.15</c:v>
                </c:pt>
                <c:pt idx="63">
                  <c:v>5.8</c:v>
                </c:pt>
                <c:pt idx="64">
                  <c:v>5.5</c:v>
                </c:pt>
                <c:pt idx="65">
                  <c:v>5.2</c:v>
                </c:pt>
                <c:pt idx="66">
                  <c:v>5.5</c:v>
                </c:pt>
                <c:pt idx="67">
                  <c:v>7.7</c:v>
                </c:pt>
                <c:pt idx="68">
                  <c:v>9</c:v>
                </c:pt>
                <c:pt idx="69">
                  <c:v>9.1</c:v>
                </c:pt>
                <c:pt idx="70">
                  <c:v>9.6999999999999993</c:v>
                </c:pt>
                <c:pt idx="71">
                  <c:v>8.5</c:v>
                </c:pt>
                <c:pt idx="72">
                  <c:v>7.3</c:v>
                </c:pt>
                <c:pt idx="73">
                  <c:v>7.2</c:v>
                </c:pt>
                <c:pt idx="74">
                  <c:v>8.65</c:v>
                </c:pt>
                <c:pt idx="75">
                  <c:v>8.85</c:v>
                </c:pt>
                <c:pt idx="76">
                  <c:v>8.4</c:v>
                </c:pt>
                <c:pt idx="77">
                  <c:v>8.8000000000000007</c:v>
                </c:pt>
                <c:pt idx="78">
                  <c:v>10.95</c:v>
                </c:pt>
                <c:pt idx="79">
                  <c:v>11.45</c:v>
                </c:pt>
                <c:pt idx="80">
                  <c:v>11.3</c:v>
                </c:pt>
                <c:pt idx="81">
                  <c:v>11.05</c:v>
                </c:pt>
                <c:pt idx="82">
                  <c:v>11.7</c:v>
                </c:pt>
                <c:pt idx="83">
                  <c:v>11.4</c:v>
                </c:pt>
                <c:pt idx="84">
                  <c:v>11.25</c:v>
                </c:pt>
                <c:pt idx="85">
                  <c:v>10.5</c:v>
                </c:pt>
                <c:pt idx="86">
                  <c:v>9.4</c:v>
                </c:pt>
                <c:pt idx="87">
                  <c:v>8.85</c:v>
                </c:pt>
                <c:pt idx="88">
                  <c:v>7.75</c:v>
                </c:pt>
                <c:pt idx="89">
                  <c:v>7.35</c:v>
                </c:pt>
                <c:pt idx="90">
                  <c:v>7.85</c:v>
                </c:pt>
                <c:pt idx="91">
                  <c:v>7.65</c:v>
                </c:pt>
                <c:pt idx="92">
                  <c:v>7.85</c:v>
                </c:pt>
                <c:pt idx="93">
                  <c:v>8</c:v>
                </c:pt>
                <c:pt idx="94">
                  <c:v>10</c:v>
                </c:pt>
                <c:pt idx="95">
                  <c:v>10.25</c:v>
                </c:pt>
                <c:pt idx="96">
                  <c:v>8.5500000000000007</c:v>
                </c:pt>
                <c:pt idx="97">
                  <c:v>7.55</c:v>
                </c:pt>
                <c:pt idx="98">
                  <c:v>7.75</c:v>
                </c:pt>
                <c:pt idx="99">
                  <c:v>8</c:v>
                </c:pt>
                <c:pt idx="100">
                  <c:v>8.9499999999999993</c:v>
                </c:pt>
                <c:pt idx="101">
                  <c:v>8.8000000000000007</c:v>
                </c:pt>
                <c:pt idx="102">
                  <c:v>8.15</c:v>
                </c:pt>
                <c:pt idx="103">
                  <c:v>8.15</c:v>
                </c:pt>
                <c:pt idx="104">
                  <c:v>8.35</c:v>
                </c:pt>
                <c:pt idx="105">
                  <c:v>8.5</c:v>
                </c:pt>
                <c:pt idx="106">
                  <c:v>8.5</c:v>
                </c:pt>
                <c:pt idx="107">
                  <c:v>7.75</c:v>
                </c:pt>
                <c:pt idx="108">
                  <c:v>6.4</c:v>
                </c:pt>
                <c:pt idx="109">
                  <c:v>6</c:v>
                </c:pt>
                <c:pt idx="110">
                  <c:v>5.85</c:v>
                </c:pt>
                <c:pt idx="111">
                  <c:v>5.65</c:v>
                </c:pt>
                <c:pt idx="112">
                  <c:v>5.05</c:v>
                </c:pt>
                <c:pt idx="113">
                  <c:v>4.6500000000000004</c:v>
                </c:pt>
                <c:pt idx="114">
                  <c:v>4.8499999999999996</c:v>
                </c:pt>
                <c:pt idx="115">
                  <c:v>4.55</c:v>
                </c:pt>
                <c:pt idx="116">
                  <c:v>4.3</c:v>
                </c:pt>
                <c:pt idx="117">
                  <c:v>4.4000000000000004</c:v>
                </c:pt>
                <c:pt idx="118">
                  <c:v>4.5999999999999996</c:v>
                </c:pt>
                <c:pt idx="119">
                  <c:v>4.75</c:v>
                </c:pt>
                <c:pt idx="120">
                  <c:v>5.15</c:v>
                </c:pt>
                <c:pt idx="121">
                  <c:v>5.85</c:v>
                </c:pt>
                <c:pt idx="122">
                  <c:v>6.25</c:v>
                </c:pt>
                <c:pt idx="123">
                  <c:v>6.45</c:v>
                </c:pt>
                <c:pt idx="124">
                  <c:v>6.6</c:v>
                </c:pt>
                <c:pt idx="125">
                  <c:v>6.7</c:v>
                </c:pt>
                <c:pt idx="126">
                  <c:v>7.05</c:v>
                </c:pt>
                <c:pt idx="127">
                  <c:v>7.1</c:v>
                </c:pt>
                <c:pt idx="128">
                  <c:v>8.1999999999999993</c:v>
                </c:pt>
                <c:pt idx="129">
                  <c:v>8.8000000000000007</c:v>
                </c:pt>
                <c:pt idx="130">
                  <c:v>10.3</c:v>
                </c:pt>
                <c:pt idx="131">
                  <c:v>10.9</c:v>
                </c:pt>
                <c:pt idx="132">
                  <c:v>13</c:v>
                </c:pt>
                <c:pt idx="133">
                  <c:v>11.5</c:v>
                </c:pt>
                <c:pt idx="134">
                  <c:v>10.75</c:v>
                </c:pt>
                <c:pt idx="135">
                  <c:v>9</c:v>
                </c:pt>
                <c:pt idx="136">
                  <c:v>10.45</c:v>
                </c:pt>
                <c:pt idx="137">
                  <c:v>10.65</c:v>
                </c:pt>
                <c:pt idx="138">
                  <c:v>11.8</c:v>
                </c:pt>
                <c:pt idx="139">
                  <c:v>13</c:v>
                </c:pt>
                <c:pt idx="140">
                  <c:v>12.5</c:v>
                </c:pt>
                <c:pt idx="141">
                  <c:v>11.9</c:v>
                </c:pt>
                <c:pt idx="142">
                  <c:v>10.35</c:v>
                </c:pt>
                <c:pt idx="143">
                  <c:v>8.9</c:v>
                </c:pt>
                <c:pt idx="144">
                  <c:v>8.9</c:v>
                </c:pt>
                <c:pt idx="145">
                  <c:v>8.6</c:v>
                </c:pt>
                <c:pt idx="146">
                  <c:v>8.75</c:v>
                </c:pt>
                <c:pt idx="147">
                  <c:v>8.5</c:v>
                </c:pt>
                <c:pt idx="148">
                  <c:v>7.8</c:v>
                </c:pt>
                <c:pt idx="149">
                  <c:v>8.15</c:v>
                </c:pt>
                <c:pt idx="150">
                  <c:v>8.1999999999999993</c:v>
                </c:pt>
                <c:pt idx="151">
                  <c:v>9.5</c:v>
                </c:pt>
                <c:pt idx="152">
                  <c:v>9.8000000000000007</c:v>
                </c:pt>
                <c:pt idx="153">
                  <c:v>9.0500000000000007</c:v>
                </c:pt>
                <c:pt idx="154">
                  <c:v>8.9499999999999993</c:v>
                </c:pt>
                <c:pt idx="155">
                  <c:v>8.9499999999999993</c:v>
                </c:pt>
                <c:pt idx="156">
                  <c:v>8.75</c:v>
                </c:pt>
                <c:pt idx="157">
                  <c:v>8.1</c:v>
                </c:pt>
                <c:pt idx="158">
                  <c:v>7.7</c:v>
                </c:pt>
                <c:pt idx="159">
                  <c:v>7</c:v>
                </c:pt>
                <c:pt idx="160">
                  <c:v>5.85</c:v>
                </c:pt>
                <c:pt idx="161">
                  <c:v>5.05</c:v>
                </c:pt>
                <c:pt idx="162">
                  <c:v>4.75</c:v>
                </c:pt>
                <c:pt idx="163">
                  <c:v>4.5999999999999996</c:v>
                </c:pt>
                <c:pt idx="164">
                  <c:v>4.3</c:v>
                </c:pt>
                <c:pt idx="165">
                  <c:v>4</c:v>
                </c:pt>
                <c:pt idx="166">
                  <c:v>3.7</c:v>
                </c:pt>
                <c:pt idx="167">
                  <c:v>3.55</c:v>
                </c:pt>
                <c:pt idx="168">
                  <c:v>3.3</c:v>
                </c:pt>
                <c:pt idx="169">
                  <c:v>3.5</c:v>
                </c:pt>
                <c:pt idx="170">
                  <c:v>3.65</c:v>
                </c:pt>
                <c:pt idx="171">
                  <c:v>4.25</c:v>
                </c:pt>
                <c:pt idx="172">
                  <c:v>4.4000000000000004</c:v>
                </c:pt>
                <c:pt idx="173">
                  <c:v>3.9</c:v>
                </c:pt>
                <c:pt idx="174">
                  <c:v>3.45</c:v>
                </c:pt>
                <c:pt idx="175">
                  <c:v>2.9</c:v>
                </c:pt>
                <c:pt idx="176">
                  <c:v>3</c:v>
                </c:pt>
                <c:pt idx="177">
                  <c:v>3.05</c:v>
                </c:pt>
                <c:pt idx="178">
                  <c:v>3.9</c:v>
                </c:pt>
                <c:pt idx="179">
                  <c:v>4.8</c:v>
                </c:pt>
                <c:pt idx="180">
                  <c:v>10.4</c:v>
                </c:pt>
                <c:pt idx="181">
                  <c:v>11.2</c:v>
                </c:pt>
                <c:pt idx="182">
                  <c:v>11.5</c:v>
                </c:pt>
                <c:pt idx="183">
                  <c:v>10.9</c:v>
                </c:pt>
                <c:pt idx="184">
                  <c:v>10.25</c:v>
                </c:pt>
                <c:pt idx="185">
                  <c:v>8.75</c:v>
                </c:pt>
                <c:pt idx="186">
                  <c:v>8.4499999999999993</c:v>
                </c:pt>
                <c:pt idx="187">
                  <c:v>8.5500000000000007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0D-41FE-82E8-1ECB49F53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922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2619357941853972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310916345068063"/>
          <c:y val="3.3369491884169176E-3"/>
          <c:w val="0.74594607659594669"/>
          <c:h val="0.3289419150495602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607136752136749"/>
          <c:y val="0.27272727272727276"/>
          <c:w val="0.62024383442422093"/>
          <c:h val="0.51928843995510665"/>
        </c:manualLayout>
      </c:layout>
      <c:areaChart>
        <c:grouping val="standard"/>
        <c:varyColors val="0"/>
        <c:ser>
          <c:idx val="3"/>
          <c:order val="2"/>
          <c:tx>
            <c:strRef>
              <c:f>'ChartData (averages)'!$W$1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solidFill>
              <a:srgbClr val="8C8C8C"/>
            </a:solidFill>
            <a:ln w="19050">
              <a:solidFill>
                <a:srgbClr val="8C8C96"/>
              </a:solidFill>
            </a:ln>
            <a:effectLst/>
          </c:spPr>
          <c:cat>
            <c:numRef>
              <c:f>'ChartData (averages)'!$A$158:$A$190</c:f>
              <c:numCache>
                <c:formatCode>dd/mm/yy;@</c:formatCode>
                <c:ptCount val="33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</c:numCache>
            </c:numRef>
          </c:cat>
          <c:val>
            <c:numRef>
              <c:f>'ChartData (averages)'!$W$158:$W$190</c:f>
              <c:numCache>
                <c:formatCode>_(* #,##0.00_);_(* \(#,##0.00\);_(* "-"??_);_(@_)</c:formatCode>
                <c:ptCount val="33"/>
                <c:pt idx="0">
                  <c:v>11.5</c:v>
                </c:pt>
                <c:pt idx="1">
                  <c:v>11.05</c:v>
                </c:pt>
                <c:pt idx="2">
                  <c:v>11.000000000000002</c:v>
                </c:pt>
                <c:pt idx="3">
                  <c:v>9.75</c:v>
                </c:pt>
                <c:pt idx="4">
                  <c:v>8.9500000000000011</c:v>
                </c:pt>
                <c:pt idx="5">
                  <c:v>7.85</c:v>
                </c:pt>
                <c:pt idx="6">
                  <c:v>7.35</c:v>
                </c:pt>
                <c:pt idx="7">
                  <c:v>7.05</c:v>
                </c:pt>
                <c:pt idx="8">
                  <c:v>7.3999999999999995</c:v>
                </c:pt>
                <c:pt idx="9">
                  <c:v>6.8999999999999995</c:v>
                </c:pt>
                <c:pt idx="10">
                  <c:v>6.1000000000000005</c:v>
                </c:pt>
                <c:pt idx="11">
                  <c:v>5.6499999999999995</c:v>
                </c:pt>
                <c:pt idx="12">
                  <c:v>5.0500000000000007</c:v>
                </c:pt>
                <c:pt idx="13">
                  <c:v>5.7</c:v>
                </c:pt>
                <c:pt idx="14">
                  <c:v>6.4</c:v>
                </c:pt>
                <c:pt idx="15">
                  <c:v>7.1999999999999993</c:v>
                </c:pt>
                <c:pt idx="16">
                  <c:v>6.45</c:v>
                </c:pt>
                <c:pt idx="17">
                  <c:v>5.4500000000000011</c:v>
                </c:pt>
                <c:pt idx="18">
                  <c:v>4.2</c:v>
                </c:pt>
                <c:pt idx="19">
                  <c:v>3.05</c:v>
                </c:pt>
                <c:pt idx="20">
                  <c:v>3.6499999999999995</c:v>
                </c:pt>
                <c:pt idx="21">
                  <c:v>3.8499999999999996</c:v>
                </c:pt>
                <c:pt idx="22">
                  <c:v>5.6</c:v>
                </c:pt>
                <c:pt idx="23">
                  <c:v>8.4</c:v>
                </c:pt>
                <c:pt idx="24">
                  <c:v>11.250000000000002</c:v>
                </c:pt>
                <c:pt idx="25">
                  <c:v>11.7</c:v>
                </c:pt>
                <c:pt idx="26">
                  <c:v>10</c:v>
                </c:pt>
                <c:pt idx="27">
                  <c:v>10.150000000000002</c:v>
                </c:pt>
                <c:pt idx="28">
                  <c:v>10.15</c:v>
                </c:pt>
                <c:pt idx="29">
                  <c:v>9.8000000000000007</c:v>
                </c:pt>
                <c:pt idx="30">
                  <c:v>10.3</c:v>
                </c:pt>
                <c:pt idx="31">
                  <c:v>8.4499999999999993</c:v>
                </c:pt>
                <c:pt idx="32">
                  <c:v>9.5500000000000007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2-4CDA-842B-507E74F58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911088"/>
        <c:axId val="959909776"/>
      </c:areaChart>
      <c:lineChart>
        <c:grouping val="standard"/>
        <c:varyColors val="0"/>
        <c:ser>
          <c:idx val="0"/>
          <c:order val="0"/>
          <c:tx>
            <c:strRef>
              <c:f>'ChartData (averages)'!$AX$1</c:f>
              <c:strCache>
                <c:ptCount val="1"/>
                <c:pt idx="0">
                  <c:v>Australia 62% Fe [RHS]</c:v>
                </c:pt>
              </c:strCache>
            </c:strRef>
          </c:tx>
          <c:spPr>
            <a:ln w="19050" cap="rnd">
              <a:solidFill>
                <a:srgbClr val="6F0791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(averages)'!$A$158:$A$202</c:f>
              <c:numCache>
                <c:formatCode>dd/mm/yy;@</c:formatCode>
                <c:ptCount val="45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</c:numCache>
            </c:numRef>
          </c:cat>
          <c:val>
            <c:numRef>
              <c:f>'ChartData (averages)'!$AX$158:$AX$190</c:f>
              <c:numCache>
                <c:formatCode>0.00</c:formatCode>
                <c:ptCount val="33"/>
                <c:pt idx="0">
                  <c:v>86.02</c:v>
                </c:pt>
                <c:pt idx="1">
                  <c:v>87.6</c:v>
                </c:pt>
                <c:pt idx="2">
                  <c:v>89.820000000000007</c:v>
                </c:pt>
                <c:pt idx="3">
                  <c:v>89.32</c:v>
                </c:pt>
                <c:pt idx="4">
                  <c:v>81.510000000000005</c:v>
                </c:pt>
                <c:pt idx="5">
                  <c:v>76.69</c:v>
                </c:pt>
                <c:pt idx="6">
                  <c:v>81.34</c:v>
                </c:pt>
                <c:pt idx="7">
                  <c:v>85.03</c:v>
                </c:pt>
                <c:pt idx="8">
                  <c:v>82.899999999999991</c:v>
                </c:pt>
                <c:pt idx="9">
                  <c:v>85.3</c:v>
                </c:pt>
                <c:pt idx="10">
                  <c:v>86.06</c:v>
                </c:pt>
                <c:pt idx="11">
                  <c:v>86.33</c:v>
                </c:pt>
                <c:pt idx="12">
                  <c:v>80.849999999999994</c:v>
                </c:pt>
                <c:pt idx="13">
                  <c:v>78.209999999999994</c:v>
                </c:pt>
                <c:pt idx="14">
                  <c:v>79.010000000000005</c:v>
                </c:pt>
                <c:pt idx="15">
                  <c:v>81.3</c:v>
                </c:pt>
                <c:pt idx="16">
                  <c:v>81.08</c:v>
                </c:pt>
                <c:pt idx="17">
                  <c:v>78.710000000000008</c:v>
                </c:pt>
                <c:pt idx="18">
                  <c:v>81.31</c:v>
                </c:pt>
                <c:pt idx="19">
                  <c:v>87.6</c:v>
                </c:pt>
                <c:pt idx="20">
                  <c:v>93.06</c:v>
                </c:pt>
                <c:pt idx="21">
                  <c:v>93.38</c:v>
                </c:pt>
                <c:pt idx="22">
                  <c:v>95.09</c:v>
                </c:pt>
                <c:pt idx="23">
                  <c:v>98.09</c:v>
                </c:pt>
                <c:pt idx="24">
                  <c:v>94.59</c:v>
                </c:pt>
                <c:pt idx="25">
                  <c:v>92.78</c:v>
                </c:pt>
                <c:pt idx="26">
                  <c:v>88.96</c:v>
                </c:pt>
                <c:pt idx="27">
                  <c:v>95.32</c:v>
                </c:pt>
                <c:pt idx="28">
                  <c:v>103.41</c:v>
                </c:pt>
                <c:pt idx="29">
                  <c:v>104.29</c:v>
                </c:pt>
                <c:pt idx="30">
                  <c:v>101.67</c:v>
                </c:pt>
                <c:pt idx="31">
                  <c:v>110</c:v>
                </c:pt>
                <c:pt idx="32">
                  <c:v>113.16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2-4CDA-842B-507E74F5810A}"/>
            </c:ext>
          </c:extLst>
        </c:ser>
        <c:ser>
          <c:idx val="1"/>
          <c:order val="1"/>
          <c:tx>
            <c:strRef>
              <c:f>'ChartData (averages)'!$AY$1</c:f>
              <c:strCache>
                <c:ptCount val="1"/>
                <c:pt idx="0">
                  <c:v>Brazil 65% Fe [RHS]</c:v>
                </c:pt>
              </c:strCache>
            </c:strRef>
          </c:tx>
          <c:spPr>
            <a:ln w="19050" cap="rnd">
              <a:solidFill>
                <a:srgbClr val="CF3C5E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(averages)'!$A$158:$A$202</c:f>
              <c:numCache>
                <c:formatCode>dd/mm/yy;@</c:formatCode>
                <c:ptCount val="45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</c:numCache>
            </c:numRef>
          </c:cat>
          <c:val>
            <c:numRef>
              <c:f>'ChartData (averages)'!$AY$158:$AY$190</c:f>
              <c:numCache>
                <c:formatCode>0.00</c:formatCode>
                <c:ptCount val="33"/>
                <c:pt idx="0">
                  <c:v>86.03</c:v>
                </c:pt>
                <c:pt idx="1">
                  <c:v>88.64</c:v>
                </c:pt>
                <c:pt idx="2">
                  <c:v>91.53</c:v>
                </c:pt>
                <c:pt idx="3">
                  <c:v>94.179999999999993</c:v>
                </c:pt>
                <c:pt idx="4">
                  <c:v>87.88000000000001</c:v>
                </c:pt>
                <c:pt idx="5">
                  <c:v>83.98</c:v>
                </c:pt>
                <c:pt idx="6">
                  <c:v>89.21</c:v>
                </c:pt>
                <c:pt idx="7">
                  <c:v>92.04</c:v>
                </c:pt>
                <c:pt idx="8">
                  <c:v>89.64</c:v>
                </c:pt>
                <c:pt idx="9">
                  <c:v>93.09</c:v>
                </c:pt>
                <c:pt idx="10">
                  <c:v>94.73</c:v>
                </c:pt>
                <c:pt idx="11">
                  <c:v>96.009999999999991</c:v>
                </c:pt>
                <c:pt idx="12">
                  <c:v>91.86</c:v>
                </c:pt>
                <c:pt idx="13">
                  <c:v>87.07</c:v>
                </c:pt>
                <c:pt idx="14">
                  <c:v>87.23</c:v>
                </c:pt>
                <c:pt idx="15">
                  <c:v>90.48</c:v>
                </c:pt>
                <c:pt idx="16">
                  <c:v>91.32</c:v>
                </c:pt>
                <c:pt idx="17">
                  <c:v>91.73</c:v>
                </c:pt>
                <c:pt idx="18">
                  <c:v>94.78</c:v>
                </c:pt>
                <c:pt idx="19">
                  <c:v>100.96</c:v>
                </c:pt>
                <c:pt idx="20">
                  <c:v>105.34</c:v>
                </c:pt>
                <c:pt idx="21">
                  <c:v>104.08</c:v>
                </c:pt>
                <c:pt idx="22">
                  <c:v>103.14</c:v>
                </c:pt>
                <c:pt idx="23">
                  <c:v>102.58</c:v>
                </c:pt>
                <c:pt idx="24">
                  <c:v>96.1</c:v>
                </c:pt>
                <c:pt idx="25">
                  <c:v>93.759999999999991</c:v>
                </c:pt>
                <c:pt idx="26">
                  <c:v>91.85</c:v>
                </c:pt>
                <c:pt idx="27">
                  <c:v>97.9</c:v>
                </c:pt>
                <c:pt idx="28">
                  <c:v>104.38000000000001</c:v>
                </c:pt>
                <c:pt idx="29">
                  <c:v>105.52</c:v>
                </c:pt>
                <c:pt idx="30">
                  <c:v>103.4</c:v>
                </c:pt>
                <c:pt idx="31">
                  <c:v>110.17</c:v>
                </c:pt>
                <c:pt idx="32">
                  <c:v>110.4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2-4CDA-842B-507E74F58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09672"/>
        <c:axId val="1165408688"/>
      </c:lineChart>
      <c:dateAx>
        <c:axId val="959911088"/>
        <c:scaling>
          <c:orientation val="minMax"/>
          <c:min val="43896"/>
        </c:scaling>
        <c:delete val="0"/>
        <c:axPos val="b"/>
        <c:numFmt formatCode="mmm\ \ \ \ \ \ \ \ \ \ \ \ \ \ \ \ \ \ \ \ \ \ \ \ \ \ \ \ \ \ \ \ \ \ \ \ \ \ \ \ \ \ \ \ \ \ \ \ \ \ \ \ \ \ \ \ \ \ \ \ \ \ \ \ \ yy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8C8C8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09776"/>
        <c:crosses val="autoZero"/>
        <c:auto val="1"/>
        <c:lblOffset val="100"/>
        <c:baseTimeUnit val="days"/>
        <c:majorUnit val="2"/>
        <c:majorTimeUnit val="months"/>
      </c:dateAx>
      <c:valAx>
        <c:axId val="959909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 $ per tonne</a:t>
                </a:r>
              </a:p>
            </c:rich>
          </c:tx>
          <c:layout>
            <c:manualLayout>
              <c:xMode val="edge"/>
              <c:yMode val="edge"/>
              <c:x val="3.9068376068376086E-3"/>
              <c:y val="0.2963619528619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11088"/>
        <c:crosses val="autoZero"/>
        <c:crossBetween val="between"/>
        <c:majorUnit val="6"/>
      </c:valAx>
      <c:valAx>
        <c:axId val="1165408688"/>
        <c:scaling>
          <c:orientation val="minMax"/>
          <c:min val="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$ per tonne fob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5409672"/>
        <c:crosses val="max"/>
        <c:crossBetween val="between"/>
        <c:majorUnit val="15"/>
      </c:valAx>
      <c:dateAx>
        <c:axId val="1165409672"/>
        <c:scaling>
          <c:orientation val="minMax"/>
        </c:scaling>
        <c:delete val="1"/>
        <c:axPos val="b"/>
        <c:numFmt formatCode="dd/mm/yy;@" sourceLinked="1"/>
        <c:majorTickMark val="out"/>
        <c:minorTickMark val="none"/>
        <c:tickLblPos val="nextTo"/>
        <c:crossAx val="11654086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1.791278992120364E-3"/>
          <c:w val="1"/>
          <c:h val="0.21948372615039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6644069641986831"/>
          <c:y val="0.27370558331089201"/>
          <c:w val="0.80665762785679485"/>
          <c:h val="0.60337261616883486"/>
        </c:manualLayout>
      </c:layout>
      <c:lineChart>
        <c:grouping val="standard"/>
        <c:varyColors val="0"/>
        <c:ser>
          <c:idx val="2"/>
          <c:order val="0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(averages)'!$D$2:$D$218</c:f>
              <c:numCache>
                <c:formatCode>0.00</c:formatCode>
                <c:ptCount val="217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  <c:pt idx="202">
                  <c:v>13.45</c:v>
                </c:pt>
                <c:pt idx="203">
                  <c:v>13.8</c:v>
                </c:pt>
                <c:pt idx="204">
                  <c:v>12.35</c:v>
                </c:pt>
                <c:pt idx="205">
                  <c:v>13.05</c:v>
                </c:pt>
                <c:pt idx="206">
                  <c:v>15.65</c:v>
                </c:pt>
                <c:pt idx="207">
                  <c:v>16.100000000000001</c:v>
                </c:pt>
                <c:pt idx="208">
                  <c:v>17.350000000000001</c:v>
                </c:pt>
                <c:pt idx="209">
                  <c:v>19.55</c:v>
                </c:pt>
                <c:pt idx="210">
                  <c:v>19.25</c:v>
                </c:pt>
                <c:pt idx="211">
                  <c:v>17.25</c:v>
                </c:pt>
                <c:pt idx="212">
                  <c:v>16.5</c:v>
                </c:pt>
                <c:pt idx="213">
                  <c:v>14.9</c:v>
                </c:pt>
                <c:pt idx="214">
                  <c:v>17.399999999999999</c:v>
                </c:pt>
                <c:pt idx="215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0-4845-83C8-0EE686FBD010}"/>
            </c:ext>
          </c:extLst>
        </c:ser>
        <c:ser>
          <c:idx val="3"/>
          <c:order val="1"/>
          <c:tx>
            <c:strRef>
              <c:f>'ChartData (averages)'!$M$1</c:f>
              <c:strCache>
                <c:ptCount val="1"/>
                <c:pt idx="0">
                  <c:v>Puerto Bolivar-to-Rotterdam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(averages)'!$M$2:$M$218</c:f>
            </c:numRef>
          </c:val>
          <c:smooth val="0"/>
          <c:extLst>
            <c:ext xmlns:c16="http://schemas.microsoft.com/office/drawing/2014/chart" uri="{C3380CC4-5D6E-409C-BE32-E72D297353CC}">
              <c16:uniqueId val="{00000001-02B0-4845-83C8-0EE686FBD010}"/>
            </c:ext>
          </c:extLst>
        </c:ser>
        <c:ser>
          <c:idx val="1"/>
          <c:order val="2"/>
          <c:tx>
            <c:strRef>
              <c:f>'ChartData (averages)'!$F$1</c:f>
              <c:strCache>
                <c:ptCount val="1"/>
                <c:pt idx="0">
                  <c:v>Tubarão-to-Rotterdam</c:v>
                </c:pt>
              </c:strCache>
            </c:strRef>
          </c:tx>
          <c:spPr>
            <a:ln>
              <a:solidFill>
                <a:srgbClr val="CF3C5E"/>
              </a:solidFill>
            </a:ln>
          </c:spPr>
          <c:marker>
            <c:symbol val="none"/>
          </c:marker>
          <c:val>
            <c:numRef>
              <c:f>'ChartData (averages)'!$F$2:$F$194</c:f>
              <c:numCache>
                <c:formatCode>0.00</c:formatCode>
                <c:ptCount val="193"/>
                <c:pt idx="0">
                  <c:v>7.45</c:v>
                </c:pt>
                <c:pt idx="1">
                  <c:v>7.75</c:v>
                </c:pt>
                <c:pt idx="2">
                  <c:v>7.3</c:v>
                </c:pt>
                <c:pt idx="3">
                  <c:v>8</c:v>
                </c:pt>
                <c:pt idx="4">
                  <c:v>6.85</c:v>
                </c:pt>
                <c:pt idx="5">
                  <c:v>6</c:v>
                </c:pt>
                <c:pt idx="6">
                  <c:v>5.35</c:v>
                </c:pt>
                <c:pt idx="7">
                  <c:v>5.3</c:v>
                </c:pt>
                <c:pt idx="8">
                  <c:v>6</c:v>
                </c:pt>
                <c:pt idx="9">
                  <c:v>5.85</c:v>
                </c:pt>
                <c:pt idx="10">
                  <c:v>6.95</c:v>
                </c:pt>
                <c:pt idx="11">
                  <c:v>8.1999999999999993</c:v>
                </c:pt>
                <c:pt idx="12">
                  <c:v>8.4499999999999993</c:v>
                </c:pt>
                <c:pt idx="13">
                  <c:v>8.6</c:v>
                </c:pt>
                <c:pt idx="14">
                  <c:v>7.6</c:v>
                </c:pt>
                <c:pt idx="15">
                  <c:v>7.8</c:v>
                </c:pt>
                <c:pt idx="16">
                  <c:v>6.25</c:v>
                </c:pt>
                <c:pt idx="17">
                  <c:v>6.4</c:v>
                </c:pt>
                <c:pt idx="18">
                  <c:v>6</c:v>
                </c:pt>
                <c:pt idx="19">
                  <c:v>6.3</c:v>
                </c:pt>
                <c:pt idx="20">
                  <c:v>6.1</c:v>
                </c:pt>
                <c:pt idx="21">
                  <c:v>6</c:v>
                </c:pt>
                <c:pt idx="22">
                  <c:v>5.55</c:v>
                </c:pt>
                <c:pt idx="23">
                  <c:v>5.75</c:v>
                </c:pt>
                <c:pt idx="24">
                  <c:v>5.55</c:v>
                </c:pt>
                <c:pt idx="25">
                  <c:v>5.0999999999999996</c:v>
                </c:pt>
                <c:pt idx="26">
                  <c:v>5.0999999999999996</c:v>
                </c:pt>
                <c:pt idx="27">
                  <c:v>4.6500000000000004</c:v>
                </c:pt>
                <c:pt idx="28">
                  <c:v>4.8499999999999996</c:v>
                </c:pt>
                <c:pt idx="29">
                  <c:v>5.15</c:v>
                </c:pt>
                <c:pt idx="30">
                  <c:v>5.15</c:v>
                </c:pt>
                <c:pt idx="31">
                  <c:v>6.3</c:v>
                </c:pt>
                <c:pt idx="32">
                  <c:v>7.35</c:v>
                </c:pt>
                <c:pt idx="33">
                  <c:v>8.15</c:v>
                </c:pt>
                <c:pt idx="34">
                  <c:v>7.8</c:v>
                </c:pt>
                <c:pt idx="35">
                  <c:v>7.5</c:v>
                </c:pt>
                <c:pt idx="36">
                  <c:v>8.6</c:v>
                </c:pt>
                <c:pt idx="37">
                  <c:v>8.35</c:v>
                </c:pt>
                <c:pt idx="38">
                  <c:v>9.5500000000000007</c:v>
                </c:pt>
                <c:pt idx="39">
                  <c:v>8.9499999999999993</c:v>
                </c:pt>
                <c:pt idx="40">
                  <c:v>9.3000000000000007</c:v>
                </c:pt>
                <c:pt idx="41">
                  <c:v>9.4</c:v>
                </c:pt>
                <c:pt idx="42">
                  <c:v>10</c:v>
                </c:pt>
                <c:pt idx="43">
                  <c:v>10.4</c:v>
                </c:pt>
                <c:pt idx="44">
                  <c:v>10.25</c:v>
                </c:pt>
                <c:pt idx="45">
                  <c:v>11.35</c:v>
                </c:pt>
                <c:pt idx="46">
                  <c:v>11.2</c:v>
                </c:pt>
                <c:pt idx="47">
                  <c:v>11.7</c:v>
                </c:pt>
                <c:pt idx="48">
                  <c:v>13</c:v>
                </c:pt>
                <c:pt idx="49">
                  <c:v>13.65</c:v>
                </c:pt>
                <c:pt idx="50">
                  <c:v>11.8</c:v>
                </c:pt>
                <c:pt idx="51">
                  <c:v>10.75</c:v>
                </c:pt>
                <c:pt idx="52">
                  <c:v>10.6</c:v>
                </c:pt>
                <c:pt idx="53">
                  <c:v>9.9499999999999993</c:v>
                </c:pt>
                <c:pt idx="54">
                  <c:v>8</c:v>
                </c:pt>
                <c:pt idx="55">
                  <c:v>8.15</c:v>
                </c:pt>
                <c:pt idx="56">
                  <c:v>7.45</c:v>
                </c:pt>
                <c:pt idx="57">
                  <c:v>8.1999999999999993</c:v>
                </c:pt>
                <c:pt idx="58">
                  <c:v>7.5</c:v>
                </c:pt>
                <c:pt idx="59">
                  <c:v>7.45</c:v>
                </c:pt>
                <c:pt idx="60">
                  <c:v>7.05</c:v>
                </c:pt>
                <c:pt idx="61">
                  <c:v>6.75</c:v>
                </c:pt>
                <c:pt idx="62">
                  <c:v>6.15</c:v>
                </c:pt>
                <c:pt idx="63">
                  <c:v>5.8</c:v>
                </c:pt>
                <c:pt idx="64">
                  <c:v>5.5</c:v>
                </c:pt>
                <c:pt idx="65">
                  <c:v>5.2</c:v>
                </c:pt>
                <c:pt idx="66">
                  <c:v>5.5</c:v>
                </c:pt>
                <c:pt idx="67">
                  <c:v>7.7</c:v>
                </c:pt>
                <c:pt idx="68">
                  <c:v>9</c:v>
                </c:pt>
                <c:pt idx="69">
                  <c:v>9.1</c:v>
                </c:pt>
                <c:pt idx="70">
                  <c:v>9.6999999999999993</c:v>
                </c:pt>
                <c:pt idx="71">
                  <c:v>8.5</c:v>
                </c:pt>
                <c:pt idx="72">
                  <c:v>7.3</c:v>
                </c:pt>
                <c:pt idx="73">
                  <c:v>7.2</c:v>
                </c:pt>
                <c:pt idx="74">
                  <c:v>8.65</c:v>
                </c:pt>
                <c:pt idx="75">
                  <c:v>8.85</c:v>
                </c:pt>
                <c:pt idx="76">
                  <c:v>8.4</c:v>
                </c:pt>
                <c:pt idx="77">
                  <c:v>8.8000000000000007</c:v>
                </c:pt>
                <c:pt idx="78">
                  <c:v>10.95</c:v>
                </c:pt>
                <c:pt idx="79">
                  <c:v>11.45</c:v>
                </c:pt>
                <c:pt idx="80">
                  <c:v>11.3</c:v>
                </c:pt>
                <c:pt idx="81">
                  <c:v>11.05</c:v>
                </c:pt>
                <c:pt idx="82">
                  <c:v>11.7</c:v>
                </c:pt>
                <c:pt idx="83">
                  <c:v>11.4</c:v>
                </c:pt>
                <c:pt idx="84">
                  <c:v>11.25</c:v>
                </c:pt>
                <c:pt idx="85">
                  <c:v>10.5</c:v>
                </c:pt>
                <c:pt idx="86">
                  <c:v>9.4</c:v>
                </c:pt>
                <c:pt idx="87">
                  <c:v>8.85</c:v>
                </c:pt>
                <c:pt idx="88">
                  <c:v>7.75</c:v>
                </c:pt>
                <c:pt idx="89">
                  <c:v>7.35</c:v>
                </c:pt>
                <c:pt idx="90">
                  <c:v>7.85</c:v>
                </c:pt>
                <c:pt idx="91">
                  <c:v>7.65</c:v>
                </c:pt>
                <c:pt idx="92">
                  <c:v>7.85</c:v>
                </c:pt>
                <c:pt idx="93">
                  <c:v>8</c:v>
                </c:pt>
                <c:pt idx="94">
                  <c:v>10</c:v>
                </c:pt>
                <c:pt idx="95">
                  <c:v>10.25</c:v>
                </c:pt>
                <c:pt idx="96">
                  <c:v>8.5500000000000007</c:v>
                </c:pt>
                <c:pt idx="97">
                  <c:v>7.55</c:v>
                </c:pt>
                <c:pt idx="98">
                  <c:v>7.75</c:v>
                </c:pt>
                <c:pt idx="99">
                  <c:v>8</c:v>
                </c:pt>
                <c:pt idx="100">
                  <c:v>8.9499999999999993</c:v>
                </c:pt>
                <c:pt idx="101">
                  <c:v>8.8000000000000007</c:v>
                </c:pt>
                <c:pt idx="102">
                  <c:v>8.15</c:v>
                </c:pt>
                <c:pt idx="103">
                  <c:v>8.15</c:v>
                </c:pt>
                <c:pt idx="104">
                  <c:v>8.35</c:v>
                </c:pt>
                <c:pt idx="105">
                  <c:v>8.5</c:v>
                </c:pt>
                <c:pt idx="106">
                  <c:v>8.5</c:v>
                </c:pt>
                <c:pt idx="107">
                  <c:v>7.75</c:v>
                </c:pt>
                <c:pt idx="108">
                  <c:v>6.4</c:v>
                </c:pt>
                <c:pt idx="109">
                  <c:v>6</c:v>
                </c:pt>
                <c:pt idx="110">
                  <c:v>5.85</c:v>
                </c:pt>
                <c:pt idx="111">
                  <c:v>5.65</c:v>
                </c:pt>
                <c:pt idx="112">
                  <c:v>5.05</c:v>
                </c:pt>
                <c:pt idx="113">
                  <c:v>4.6500000000000004</c:v>
                </c:pt>
                <c:pt idx="114">
                  <c:v>4.8499999999999996</c:v>
                </c:pt>
                <c:pt idx="115">
                  <c:v>4.55</c:v>
                </c:pt>
                <c:pt idx="116">
                  <c:v>4.3</c:v>
                </c:pt>
                <c:pt idx="117">
                  <c:v>4.4000000000000004</c:v>
                </c:pt>
                <c:pt idx="118">
                  <c:v>4.5999999999999996</c:v>
                </c:pt>
                <c:pt idx="119">
                  <c:v>4.75</c:v>
                </c:pt>
                <c:pt idx="120">
                  <c:v>5.15</c:v>
                </c:pt>
                <c:pt idx="121">
                  <c:v>5.85</c:v>
                </c:pt>
                <c:pt idx="122">
                  <c:v>6.25</c:v>
                </c:pt>
                <c:pt idx="123">
                  <c:v>6.45</c:v>
                </c:pt>
                <c:pt idx="124">
                  <c:v>6.6</c:v>
                </c:pt>
                <c:pt idx="125">
                  <c:v>6.7</c:v>
                </c:pt>
                <c:pt idx="126">
                  <c:v>7.05</c:v>
                </c:pt>
                <c:pt idx="127">
                  <c:v>7.1</c:v>
                </c:pt>
                <c:pt idx="128">
                  <c:v>8.1999999999999993</c:v>
                </c:pt>
                <c:pt idx="129">
                  <c:v>8.8000000000000007</c:v>
                </c:pt>
                <c:pt idx="130">
                  <c:v>10.3</c:v>
                </c:pt>
                <c:pt idx="131">
                  <c:v>10.9</c:v>
                </c:pt>
                <c:pt idx="132">
                  <c:v>13</c:v>
                </c:pt>
                <c:pt idx="133">
                  <c:v>11.5</c:v>
                </c:pt>
                <c:pt idx="134">
                  <c:v>10.75</c:v>
                </c:pt>
                <c:pt idx="135">
                  <c:v>9</c:v>
                </c:pt>
                <c:pt idx="136">
                  <c:v>10.45</c:v>
                </c:pt>
                <c:pt idx="137">
                  <c:v>10.65</c:v>
                </c:pt>
                <c:pt idx="138">
                  <c:v>11.8</c:v>
                </c:pt>
                <c:pt idx="139">
                  <c:v>13</c:v>
                </c:pt>
                <c:pt idx="140">
                  <c:v>12.5</c:v>
                </c:pt>
                <c:pt idx="141">
                  <c:v>11.9</c:v>
                </c:pt>
                <c:pt idx="142">
                  <c:v>10.35</c:v>
                </c:pt>
                <c:pt idx="143">
                  <c:v>8.9</c:v>
                </c:pt>
                <c:pt idx="144">
                  <c:v>8.9</c:v>
                </c:pt>
                <c:pt idx="145">
                  <c:v>8.6</c:v>
                </c:pt>
                <c:pt idx="146">
                  <c:v>8.75</c:v>
                </c:pt>
                <c:pt idx="147">
                  <c:v>8.5</c:v>
                </c:pt>
                <c:pt idx="148">
                  <c:v>7.8</c:v>
                </c:pt>
                <c:pt idx="149">
                  <c:v>8.15</c:v>
                </c:pt>
                <c:pt idx="150">
                  <c:v>8.1999999999999993</c:v>
                </c:pt>
                <c:pt idx="151">
                  <c:v>9.5</c:v>
                </c:pt>
                <c:pt idx="152">
                  <c:v>9.8000000000000007</c:v>
                </c:pt>
                <c:pt idx="153">
                  <c:v>9.0500000000000007</c:v>
                </c:pt>
                <c:pt idx="154">
                  <c:v>8.9499999999999993</c:v>
                </c:pt>
                <c:pt idx="155">
                  <c:v>8.9499999999999993</c:v>
                </c:pt>
                <c:pt idx="156">
                  <c:v>8.75</c:v>
                </c:pt>
                <c:pt idx="157">
                  <c:v>8.1</c:v>
                </c:pt>
                <c:pt idx="158">
                  <c:v>7.7</c:v>
                </c:pt>
                <c:pt idx="159">
                  <c:v>7</c:v>
                </c:pt>
                <c:pt idx="160">
                  <c:v>5.85</c:v>
                </c:pt>
                <c:pt idx="161">
                  <c:v>5.05</c:v>
                </c:pt>
                <c:pt idx="162">
                  <c:v>4.75</c:v>
                </c:pt>
                <c:pt idx="163">
                  <c:v>4.5999999999999996</c:v>
                </c:pt>
                <c:pt idx="164">
                  <c:v>4.3</c:v>
                </c:pt>
                <c:pt idx="165">
                  <c:v>4</c:v>
                </c:pt>
                <c:pt idx="166">
                  <c:v>3.7</c:v>
                </c:pt>
                <c:pt idx="167">
                  <c:v>3.55</c:v>
                </c:pt>
                <c:pt idx="168">
                  <c:v>3.3</c:v>
                </c:pt>
                <c:pt idx="169">
                  <c:v>3.5</c:v>
                </c:pt>
                <c:pt idx="170">
                  <c:v>3.65</c:v>
                </c:pt>
                <c:pt idx="171">
                  <c:v>4.25</c:v>
                </c:pt>
                <c:pt idx="172">
                  <c:v>4.4000000000000004</c:v>
                </c:pt>
                <c:pt idx="173">
                  <c:v>3.9</c:v>
                </c:pt>
                <c:pt idx="174">
                  <c:v>3.45</c:v>
                </c:pt>
                <c:pt idx="175">
                  <c:v>2.9</c:v>
                </c:pt>
                <c:pt idx="176">
                  <c:v>3</c:v>
                </c:pt>
                <c:pt idx="177">
                  <c:v>3.05</c:v>
                </c:pt>
                <c:pt idx="178">
                  <c:v>3.9</c:v>
                </c:pt>
                <c:pt idx="179">
                  <c:v>4.8</c:v>
                </c:pt>
                <c:pt idx="180">
                  <c:v>10.4</c:v>
                </c:pt>
                <c:pt idx="181">
                  <c:v>11.2</c:v>
                </c:pt>
                <c:pt idx="182">
                  <c:v>11.5</c:v>
                </c:pt>
                <c:pt idx="183">
                  <c:v>10.9</c:v>
                </c:pt>
                <c:pt idx="184">
                  <c:v>10.25</c:v>
                </c:pt>
                <c:pt idx="185">
                  <c:v>8.75</c:v>
                </c:pt>
                <c:pt idx="186">
                  <c:v>8.4499999999999993</c:v>
                </c:pt>
                <c:pt idx="187">
                  <c:v>8.5500000000000007</c:v>
                </c:pt>
                <c:pt idx="188">
                  <c:v>8.5</c:v>
                </c:pt>
                <c:pt idx="189">
                  <c:v>7.75</c:v>
                </c:pt>
                <c:pt idx="190">
                  <c:v>7.8</c:v>
                </c:pt>
                <c:pt idx="191">
                  <c:v>7.2</c:v>
                </c:pt>
                <c:pt idx="192">
                  <c:v>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B0-4845-83C8-0EE686FBD010}"/>
            </c:ext>
          </c:extLst>
        </c:ser>
        <c:ser>
          <c:idx val="4"/>
          <c:order val="3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marker>
            <c:symbol val="none"/>
          </c:marker>
          <c:val>
            <c:numRef>
              <c:f>'ChartData (averages)'!$C$2:$C$194</c:f>
              <c:numCache>
                <c:formatCode>0.00</c:formatCode>
                <c:ptCount val="193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B0-4845-83C8-0EE686FBD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831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677578234649138E-2"/>
          <c:y val="3.5970853293687939E-2"/>
          <c:w val="0.95681363306802858"/>
          <c:h val="0.30981337950370874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9724893788722442"/>
          <c:y val="0.28783220392526776"/>
          <c:w val="0.77584932634476322"/>
          <c:h val="0.58924566961365787"/>
        </c:manualLayout>
      </c:layout>
      <c:lineChart>
        <c:grouping val="standard"/>
        <c:varyColors val="0"/>
        <c:ser>
          <c:idx val="2"/>
          <c:order val="0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marker>
            <c:symbol val="none"/>
          </c:marker>
          <c:cat>
            <c:numRef>
              <c:f>'ChartData (averages)'!$A$158:$A$193</c:f>
              <c:numCache>
                <c:formatCode>dd/mm/yy;@</c:formatCode>
                <c:ptCount val="36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</c:numCache>
            </c:numRef>
          </c:cat>
          <c:val>
            <c:numRef>
              <c:f>'ChartData (averages)'!$AS$158:$AS$194</c:f>
              <c:numCache>
                <c:formatCode>0.0%</c:formatCode>
                <c:ptCount val="37"/>
                <c:pt idx="0">
                  <c:v>-2.6385224274406371E-2</c:v>
                </c:pt>
                <c:pt idx="1">
                  <c:v>2.7100271002711285E-3</c:v>
                </c:pt>
                <c:pt idx="2">
                  <c:v>-3.5135135135135109E-2</c:v>
                </c:pt>
                <c:pt idx="3">
                  <c:v>-0.10924369747899165</c:v>
                </c:pt>
                <c:pt idx="4">
                  <c:v>-5.3459119496855334E-2</c:v>
                </c:pt>
                <c:pt idx="5">
                  <c:v>-9.6345514950166189E-2</c:v>
                </c:pt>
                <c:pt idx="6">
                  <c:v>-4.7794117647058876E-2</c:v>
                </c:pt>
                <c:pt idx="7">
                  <c:v>3.8610038610038533E-3</c:v>
                </c:pt>
                <c:pt idx="8">
                  <c:v>-3.0769230769230771E-2</c:v>
                </c:pt>
                <c:pt idx="9">
                  <c:v>-5.9523809523809534E-2</c:v>
                </c:pt>
                <c:pt idx="10">
                  <c:v>-0.10970464135021085</c:v>
                </c:pt>
                <c:pt idx="11">
                  <c:v>-5.6872037914692086E-2</c:v>
                </c:pt>
                <c:pt idx="12">
                  <c:v>-6.5326633165828984E-2</c:v>
                </c:pt>
                <c:pt idx="13">
                  <c:v>0.14516129032258052</c:v>
                </c:pt>
                <c:pt idx="14">
                  <c:v>3.2863849765258246E-2</c:v>
                </c:pt>
                <c:pt idx="15">
                  <c:v>9.9999999999999867E-2</c:v>
                </c:pt>
                <c:pt idx="16">
                  <c:v>-0.13223140495867769</c:v>
                </c:pt>
                <c:pt idx="17">
                  <c:v>-6.6666666666666652E-2</c:v>
                </c:pt>
                <c:pt idx="18">
                  <c:v>-0.16836734693877553</c:v>
                </c:pt>
                <c:pt idx="19">
                  <c:v>-0.14110429447852768</c:v>
                </c:pt>
                <c:pt idx="20">
                  <c:v>0.17142857142857126</c:v>
                </c:pt>
                <c:pt idx="21">
                  <c:v>-2.4390243902438935E-2</c:v>
                </c:pt>
                <c:pt idx="22">
                  <c:v>0.38749999999999996</c:v>
                </c:pt>
                <c:pt idx="23">
                  <c:v>0.3423423423423424</c:v>
                </c:pt>
                <c:pt idx="24">
                  <c:v>0.34899328859060419</c:v>
                </c:pt>
                <c:pt idx="25">
                  <c:v>6.4676616915422702E-2</c:v>
                </c:pt>
                <c:pt idx="26">
                  <c:v>-3.0373831775700855E-2</c:v>
                </c:pt>
                <c:pt idx="27">
                  <c:v>-7.9518072289156527E-2</c:v>
                </c:pt>
                <c:pt idx="28">
                  <c:v>-4.1884816753926746E-2</c:v>
                </c:pt>
                <c:pt idx="29">
                  <c:v>-0.13661202185792354</c:v>
                </c:pt>
                <c:pt idx="30">
                  <c:v>0.10759493670886067</c:v>
                </c:pt>
                <c:pt idx="31">
                  <c:v>-3.1428571428571472E-2</c:v>
                </c:pt>
                <c:pt idx="32">
                  <c:v>6.1946902654867353E-2</c:v>
                </c:pt>
                <c:pt idx="33">
                  <c:v>-4.9999999999999933E-2</c:v>
                </c:pt>
                <c:pt idx="34">
                  <c:v>6.7251461988304007E-2</c:v>
                </c:pt>
                <c:pt idx="35">
                  <c:v>-9.589041095890416E-2</c:v>
                </c:pt>
                <c:pt idx="36">
                  <c:v>-5.4545454545454564E-2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428F-ABC8-99BE3E82CC57}"/>
            </c:ext>
          </c:extLst>
        </c:ser>
        <c:ser>
          <c:idx val="4"/>
          <c:order val="1"/>
          <c:tx>
            <c:strRef>
              <c:f>'ChartData (averages)'!$AO$1</c:f>
              <c:strCache>
                <c:ptCount val="1"/>
                <c:pt idx="0">
                  <c:v>Dampier-to-Qingdao</c:v>
                </c:pt>
              </c:strCache>
            </c:strRef>
          </c:tx>
          <c:marker>
            <c:symbol val="none"/>
          </c:marker>
          <c:cat>
            <c:numRef>
              <c:f>'ChartData (averages)'!$A$158:$A$193</c:f>
              <c:numCache>
                <c:formatCode>dd/mm/yy;@</c:formatCode>
                <c:ptCount val="36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</c:numCache>
            </c:numRef>
          </c:cat>
          <c:val>
            <c:numRef>
              <c:f>'ChartData (averages)'!$AO$158:$AO$193</c:f>
              <c:numCache>
                <c:formatCode>0.0%</c:formatCode>
                <c:ptCount val="36"/>
                <c:pt idx="0">
                  <c:v>-0.16766467065868262</c:v>
                </c:pt>
                <c:pt idx="1">
                  <c:v>7.1942446043165464E-2</c:v>
                </c:pt>
                <c:pt idx="2">
                  <c:v>-8.0536912751677958E-2</c:v>
                </c:pt>
                <c:pt idx="3">
                  <c:v>-0.10218978102189769</c:v>
                </c:pt>
                <c:pt idx="4">
                  <c:v>-8.1300813008131634E-3</c:v>
                </c:pt>
                <c:pt idx="5">
                  <c:v>-5.7377049180327822E-2</c:v>
                </c:pt>
                <c:pt idx="6">
                  <c:v>-2.6086956521739202E-2</c:v>
                </c:pt>
                <c:pt idx="7">
                  <c:v>6.25E-2</c:v>
                </c:pt>
                <c:pt idx="8">
                  <c:v>-0.12605042016806722</c:v>
                </c:pt>
                <c:pt idx="9">
                  <c:v>-4.8076923076923128E-2</c:v>
                </c:pt>
                <c:pt idx="10">
                  <c:v>-0.10101010101010099</c:v>
                </c:pt>
                <c:pt idx="11">
                  <c:v>-3.3707865168539408E-2</c:v>
                </c:pt>
                <c:pt idx="12">
                  <c:v>-1.1627906976744096E-2</c:v>
                </c:pt>
                <c:pt idx="13">
                  <c:v>0.16470588235294126</c:v>
                </c:pt>
                <c:pt idx="14">
                  <c:v>-7.0707070707070829E-2</c:v>
                </c:pt>
                <c:pt idx="15">
                  <c:v>6.5217391304347894E-2</c:v>
                </c:pt>
                <c:pt idx="16">
                  <c:v>-0.17346938775510212</c:v>
                </c:pt>
                <c:pt idx="17">
                  <c:v>7.4074074074073959E-2</c:v>
                </c:pt>
                <c:pt idx="18">
                  <c:v>-9.1954022988505635E-2</c:v>
                </c:pt>
                <c:pt idx="19">
                  <c:v>0</c:v>
                </c:pt>
                <c:pt idx="20">
                  <c:v>0.15189873417721511</c:v>
                </c:pt>
                <c:pt idx="21">
                  <c:v>-8.7912087912087822E-2</c:v>
                </c:pt>
                <c:pt idx="22">
                  <c:v>0.32530120481927693</c:v>
                </c:pt>
                <c:pt idx="23">
                  <c:v>0.18181818181818188</c:v>
                </c:pt>
                <c:pt idx="24">
                  <c:v>0.36153846153846159</c:v>
                </c:pt>
                <c:pt idx="25">
                  <c:v>9.6045197740112886E-2</c:v>
                </c:pt>
                <c:pt idx="26">
                  <c:v>0.10824742268041243</c:v>
                </c:pt>
                <c:pt idx="27">
                  <c:v>-0.16744186046511633</c:v>
                </c:pt>
                <c:pt idx="28">
                  <c:v>-8.9385474860335101E-2</c:v>
                </c:pt>
                <c:pt idx="29">
                  <c:v>-0.26380368098159512</c:v>
                </c:pt>
                <c:pt idx="30">
                  <c:v>0.19999999999999996</c:v>
                </c:pt>
                <c:pt idx="31">
                  <c:v>0.18055555555555558</c:v>
                </c:pt>
                <c:pt idx="32">
                  <c:v>-5.8823529411765607E-3</c:v>
                </c:pt>
                <c:pt idx="33">
                  <c:v>-0.14201183431952658</c:v>
                </c:pt>
                <c:pt idx="34">
                  <c:v>0.11724137931034484</c:v>
                </c:pt>
                <c:pt idx="35">
                  <c:v>-0.11728395061728392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04-428F-ABC8-99BE3E82CC57}"/>
            </c:ext>
          </c:extLst>
        </c:ser>
        <c:ser>
          <c:idx val="0"/>
          <c:order val="2"/>
          <c:tx>
            <c:strRef>
              <c:f>'ChartData (averages)'!$AQ$1</c:f>
              <c:strCache>
                <c:ptCount val="1"/>
                <c:pt idx="0">
                  <c:v>Saldanha Bay-to-Qingdao</c:v>
                </c:pt>
              </c:strCache>
            </c:strRef>
          </c:tx>
          <c:marker>
            <c:symbol val="none"/>
          </c:marker>
          <c:val>
            <c:numRef>
              <c:f>'ChartData (averages)'!$AO$158:$AO$194</c:f>
              <c:numCache>
                <c:formatCode>0.0%</c:formatCode>
                <c:ptCount val="37"/>
                <c:pt idx="0">
                  <c:v>-0.16766467065868262</c:v>
                </c:pt>
                <c:pt idx="1">
                  <c:v>7.1942446043165464E-2</c:v>
                </c:pt>
                <c:pt idx="2">
                  <c:v>-8.0536912751677958E-2</c:v>
                </c:pt>
                <c:pt idx="3">
                  <c:v>-0.10218978102189769</c:v>
                </c:pt>
                <c:pt idx="4">
                  <c:v>-8.1300813008131634E-3</c:v>
                </c:pt>
                <c:pt idx="5">
                  <c:v>-5.7377049180327822E-2</c:v>
                </c:pt>
                <c:pt idx="6">
                  <c:v>-2.6086956521739202E-2</c:v>
                </c:pt>
                <c:pt idx="7">
                  <c:v>6.25E-2</c:v>
                </c:pt>
                <c:pt idx="8">
                  <c:v>-0.12605042016806722</c:v>
                </c:pt>
                <c:pt idx="9">
                  <c:v>-4.8076923076923128E-2</c:v>
                </c:pt>
                <c:pt idx="10">
                  <c:v>-0.10101010101010099</c:v>
                </c:pt>
                <c:pt idx="11">
                  <c:v>-3.3707865168539408E-2</c:v>
                </c:pt>
                <c:pt idx="12">
                  <c:v>-1.1627906976744096E-2</c:v>
                </c:pt>
                <c:pt idx="13">
                  <c:v>0.16470588235294126</c:v>
                </c:pt>
                <c:pt idx="14">
                  <c:v>-7.0707070707070829E-2</c:v>
                </c:pt>
                <c:pt idx="15">
                  <c:v>6.5217391304347894E-2</c:v>
                </c:pt>
                <c:pt idx="16">
                  <c:v>-0.17346938775510212</c:v>
                </c:pt>
                <c:pt idx="17">
                  <c:v>7.4074074074073959E-2</c:v>
                </c:pt>
                <c:pt idx="18">
                  <c:v>-9.1954022988505635E-2</c:v>
                </c:pt>
                <c:pt idx="19">
                  <c:v>0</c:v>
                </c:pt>
                <c:pt idx="20">
                  <c:v>0.15189873417721511</c:v>
                </c:pt>
                <c:pt idx="21">
                  <c:v>-8.7912087912087822E-2</c:v>
                </c:pt>
                <c:pt idx="22">
                  <c:v>0.32530120481927693</c:v>
                </c:pt>
                <c:pt idx="23">
                  <c:v>0.18181818181818188</c:v>
                </c:pt>
                <c:pt idx="24">
                  <c:v>0.36153846153846159</c:v>
                </c:pt>
                <c:pt idx="25">
                  <c:v>9.6045197740112886E-2</c:v>
                </c:pt>
                <c:pt idx="26">
                  <c:v>0.10824742268041243</c:v>
                </c:pt>
                <c:pt idx="27">
                  <c:v>-0.16744186046511633</c:v>
                </c:pt>
                <c:pt idx="28">
                  <c:v>-8.9385474860335101E-2</c:v>
                </c:pt>
                <c:pt idx="29">
                  <c:v>-0.26380368098159512</c:v>
                </c:pt>
                <c:pt idx="30">
                  <c:v>0.19999999999999996</c:v>
                </c:pt>
                <c:pt idx="31">
                  <c:v>0.18055555555555558</c:v>
                </c:pt>
                <c:pt idx="32">
                  <c:v>-5.8823529411765607E-3</c:v>
                </c:pt>
                <c:pt idx="33">
                  <c:v>-0.14201183431952658</c:v>
                </c:pt>
                <c:pt idx="34">
                  <c:v>0.11724137931034484</c:v>
                </c:pt>
                <c:pt idx="35">
                  <c:v>-0.11728395061728392</c:v>
                </c:pt>
                <c:pt idx="36">
                  <c:v>-2.0979020979021046E-2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04-428F-ABC8-99BE3E82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4013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"/>
        <c:majorTimeUnit val="months"/>
      </c:dateAx>
      <c:valAx>
        <c:axId val="156906560"/>
        <c:scaling>
          <c:orientation val="minMax"/>
          <c:min val="-0.30000000000000004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 on week change</a:t>
                </a:r>
              </a:p>
            </c:rich>
          </c:tx>
          <c:layout>
            <c:manualLayout>
              <c:xMode val="edge"/>
              <c:yMode val="edge"/>
              <c:x val="0"/>
              <c:y val="0.24609791546865215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  <c:majorUnit val="0.2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0955863796179751E-3"/>
          <c:y val="3.3368608719694152E-3"/>
          <c:w val="0.99083836762693056"/>
          <c:h val="0.32389603871425876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24204959456578709"/>
          <c:y val="0.30703394934542111"/>
          <c:w val="0.6169079957924819"/>
          <c:h val="0.44623045433344344"/>
        </c:manualLayout>
      </c:layout>
      <c:lineChart>
        <c:grouping val="standard"/>
        <c:varyColors val="0"/>
        <c:ser>
          <c:idx val="0"/>
          <c:order val="0"/>
          <c:tx>
            <c:strRef>
              <c:f>'ChartData (averages)'!$AG$1</c:f>
              <c:strCache>
                <c:ptCount val="1"/>
                <c:pt idx="0">
                  <c:v> Atlantic Capesize Index 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(averages)'!$AG$2:$AG$218</c:f>
              <c:numCache>
                <c:formatCode>_-* #,##0_-;\-* #,##0_-;_-* "-"??_-;_-@_-</c:formatCode>
                <c:ptCount val="217"/>
                <c:pt idx="0">
                  <c:v>6086</c:v>
                </c:pt>
                <c:pt idx="1">
                  <c:v>6178</c:v>
                </c:pt>
                <c:pt idx="2">
                  <c:v>5764</c:v>
                </c:pt>
                <c:pt idx="3">
                  <c:v>6228</c:v>
                </c:pt>
                <c:pt idx="4">
                  <c:v>5443</c:v>
                </c:pt>
                <c:pt idx="5">
                  <c:v>4938</c:v>
                </c:pt>
                <c:pt idx="6">
                  <c:v>4516</c:v>
                </c:pt>
                <c:pt idx="7">
                  <c:v>4503</c:v>
                </c:pt>
                <c:pt idx="8">
                  <c:v>5026</c:v>
                </c:pt>
                <c:pt idx="9">
                  <c:v>5082</c:v>
                </c:pt>
                <c:pt idx="10">
                  <c:v>6150</c:v>
                </c:pt>
                <c:pt idx="11">
                  <c:v>7245</c:v>
                </c:pt>
                <c:pt idx="12">
                  <c:v>7268</c:v>
                </c:pt>
                <c:pt idx="13">
                  <c:v>7453</c:v>
                </c:pt>
                <c:pt idx="14">
                  <c:v>6679</c:v>
                </c:pt>
                <c:pt idx="15">
                  <c:v>6913</c:v>
                </c:pt>
                <c:pt idx="16">
                  <c:v>6126</c:v>
                </c:pt>
                <c:pt idx="17">
                  <c:v>6055</c:v>
                </c:pt>
                <c:pt idx="18">
                  <c:v>5697</c:v>
                </c:pt>
                <c:pt idx="19">
                  <c:v>6035</c:v>
                </c:pt>
                <c:pt idx="20">
                  <c:v>5885</c:v>
                </c:pt>
                <c:pt idx="21">
                  <c:v>5752</c:v>
                </c:pt>
                <c:pt idx="22">
                  <c:v>5363</c:v>
                </c:pt>
                <c:pt idx="23">
                  <c:v>5498</c:v>
                </c:pt>
                <c:pt idx="24">
                  <c:v>5229</c:v>
                </c:pt>
                <c:pt idx="25">
                  <c:v>4757</c:v>
                </c:pt>
                <c:pt idx="26">
                  <c:v>4899</c:v>
                </c:pt>
                <c:pt idx="27">
                  <c:v>4447</c:v>
                </c:pt>
                <c:pt idx="28">
                  <c:v>4798</c:v>
                </c:pt>
                <c:pt idx="29">
                  <c:v>5172</c:v>
                </c:pt>
                <c:pt idx="30">
                  <c:v>5186</c:v>
                </c:pt>
                <c:pt idx="31">
                  <c:v>6151</c:v>
                </c:pt>
                <c:pt idx="32">
                  <c:v>6874</c:v>
                </c:pt>
                <c:pt idx="33">
                  <c:v>7585</c:v>
                </c:pt>
                <c:pt idx="34">
                  <c:v>7324</c:v>
                </c:pt>
                <c:pt idx="35">
                  <c:v>6998</c:v>
                </c:pt>
                <c:pt idx="36">
                  <c:v>7734</c:v>
                </c:pt>
                <c:pt idx="37">
                  <c:v>7588</c:v>
                </c:pt>
                <c:pt idx="38">
                  <c:v>8408</c:v>
                </c:pt>
                <c:pt idx="39">
                  <c:v>7716</c:v>
                </c:pt>
                <c:pt idx="40">
                  <c:v>8060</c:v>
                </c:pt>
                <c:pt idx="41">
                  <c:v>7893</c:v>
                </c:pt>
                <c:pt idx="42">
                  <c:v>8345</c:v>
                </c:pt>
                <c:pt idx="43">
                  <c:v>8452</c:v>
                </c:pt>
                <c:pt idx="44">
                  <c:v>8277</c:v>
                </c:pt>
                <c:pt idx="45">
                  <c:v>8894</c:v>
                </c:pt>
                <c:pt idx="46">
                  <c:v>8596</c:v>
                </c:pt>
                <c:pt idx="47">
                  <c:v>8967</c:v>
                </c:pt>
                <c:pt idx="48">
                  <c:v>10020</c:v>
                </c:pt>
                <c:pt idx="49">
                  <c:v>10579</c:v>
                </c:pt>
                <c:pt idx="50">
                  <c:v>9373</c:v>
                </c:pt>
                <c:pt idx="51">
                  <c:v>8236</c:v>
                </c:pt>
                <c:pt idx="52">
                  <c:v>8574</c:v>
                </c:pt>
                <c:pt idx="53">
                  <c:v>7973</c:v>
                </c:pt>
                <c:pt idx="54">
                  <c:v>6697</c:v>
                </c:pt>
                <c:pt idx="55">
                  <c:v>6825</c:v>
                </c:pt>
                <c:pt idx="56">
                  <c:v>6338</c:v>
                </c:pt>
                <c:pt idx="57">
                  <c:v>7164</c:v>
                </c:pt>
                <c:pt idx="58">
                  <c:v>6691</c:v>
                </c:pt>
                <c:pt idx="59">
                  <c:v>6818</c:v>
                </c:pt>
                <c:pt idx="60">
                  <c:v>6511</c:v>
                </c:pt>
                <c:pt idx="61">
                  <c:v>6063</c:v>
                </c:pt>
                <c:pt idx="62">
                  <c:v>5692</c:v>
                </c:pt>
                <c:pt idx="63">
                  <c:v>5514</c:v>
                </c:pt>
                <c:pt idx="64">
                  <c:v>5312</c:v>
                </c:pt>
                <c:pt idx="65">
                  <c:v>4995</c:v>
                </c:pt>
                <c:pt idx="66">
                  <c:v>5282</c:v>
                </c:pt>
                <c:pt idx="67">
                  <c:v>7323</c:v>
                </c:pt>
                <c:pt idx="68">
                  <c:v>8004</c:v>
                </c:pt>
                <c:pt idx="69">
                  <c:v>8079</c:v>
                </c:pt>
                <c:pt idx="70">
                  <c:v>8522</c:v>
                </c:pt>
                <c:pt idx="71">
                  <c:v>7280</c:v>
                </c:pt>
                <c:pt idx="72">
                  <c:v>6475</c:v>
                </c:pt>
                <c:pt idx="73">
                  <c:v>6911</c:v>
                </c:pt>
                <c:pt idx="74">
                  <c:v>7908</c:v>
                </c:pt>
                <c:pt idx="75">
                  <c:v>8331</c:v>
                </c:pt>
                <c:pt idx="76">
                  <c:v>8038</c:v>
                </c:pt>
                <c:pt idx="77">
                  <c:v>8625</c:v>
                </c:pt>
                <c:pt idx="78">
                  <c:v>9953</c:v>
                </c:pt>
                <c:pt idx="79">
                  <c:v>9936</c:v>
                </c:pt>
                <c:pt idx="80">
                  <c:v>10020</c:v>
                </c:pt>
                <c:pt idx="81">
                  <c:v>9789</c:v>
                </c:pt>
                <c:pt idx="82">
                  <c:v>10625</c:v>
                </c:pt>
                <c:pt idx="83">
                  <c:v>10285</c:v>
                </c:pt>
                <c:pt idx="84">
                  <c:v>10159</c:v>
                </c:pt>
                <c:pt idx="85">
                  <c:v>9528</c:v>
                </c:pt>
                <c:pt idx="86">
                  <c:v>9064</c:v>
                </c:pt>
                <c:pt idx="87">
                  <c:v>8524</c:v>
                </c:pt>
                <c:pt idx="88">
                  <c:v>7875</c:v>
                </c:pt>
                <c:pt idx="89">
                  <c:v>7952</c:v>
                </c:pt>
                <c:pt idx="90">
                  <c:v>8518</c:v>
                </c:pt>
                <c:pt idx="91">
                  <c:v>8230</c:v>
                </c:pt>
                <c:pt idx="92">
                  <c:v>8566</c:v>
                </c:pt>
                <c:pt idx="93">
                  <c:v>8611</c:v>
                </c:pt>
                <c:pt idx="94">
                  <c:v>8860</c:v>
                </c:pt>
                <c:pt idx="95">
                  <c:v>8742</c:v>
                </c:pt>
                <c:pt idx="96">
                  <c:v>6986</c:v>
                </c:pt>
                <c:pt idx="97">
                  <c:v>6331</c:v>
                </c:pt>
                <c:pt idx="98">
                  <c:v>6706</c:v>
                </c:pt>
                <c:pt idx="99">
                  <c:v>6896</c:v>
                </c:pt>
                <c:pt idx="100">
                  <c:v>7389</c:v>
                </c:pt>
                <c:pt idx="101">
                  <c:v>7550</c:v>
                </c:pt>
                <c:pt idx="102">
                  <c:v>7273</c:v>
                </c:pt>
                <c:pt idx="103">
                  <c:v>7273</c:v>
                </c:pt>
                <c:pt idx="104">
                  <c:v>7384</c:v>
                </c:pt>
                <c:pt idx="105">
                  <c:v>7462</c:v>
                </c:pt>
                <c:pt idx="106">
                  <c:v>7570</c:v>
                </c:pt>
                <c:pt idx="107">
                  <c:v>6998</c:v>
                </c:pt>
                <c:pt idx="108">
                  <c:v>6029</c:v>
                </c:pt>
                <c:pt idx="109">
                  <c:v>5764</c:v>
                </c:pt>
                <c:pt idx="110">
                  <c:v>5590</c:v>
                </c:pt>
                <c:pt idx="111">
                  <c:v>5313</c:v>
                </c:pt>
                <c:pt idx="112">
                  <c:v>5120</c:v>
                </c:pt>
                <c:pt idx="113">
                  <c:v>4851</c:v>
                </c:pt>
                <c:pt idx="114">
                  <c:v>5048</c:v>
                </c:pt>
                <c:pt idx="115">
                  <c:v>4723</c:v>
                </c:pt>
                <c:pt idx="116">
                  <c:v>4692</c:v>
                </c:pt>
                <c:pt idx="117">
                  <c:v>5054</c:v>
                </c:pt>
                <c:pt idx="118">
                  <c:v>5122</c:v>
                </c:pt>
                <c:pt idx="119">
                  <c:v>5279</c:v>
                </c:pt>
                <c:pt idx="120">
                  <c:v>5669</c:v>
                </c:pt>
                <c:pt idx="121">
                  <c:v>6229</c:v>
                </c:pt>
                <c:pt idx="122">
                  <c:v>6375</c:v>
                </c:pt>
                <c:pt idx="123">
                  <c:v>6529</c:v>
                </c:pt>
                <c:pt idx="124">
                  <c:v>6539</c:v>
                </c:pt>
                <c:pt idx="125">
                  <c:v>6781</c:v>
                </c:pt>
                <c:pt idx="126">
                  <c:v>7000</c:v>
                </c:pt>
                <c:pt idx="127">
                  <c:v>6920</c:v>
                </c:pt>
                <c:pt idx="128">
                  <c:v>7816</c:v>
                </c:pt>
                <c:pt idx="129">
                  <c:v>8269</c:v>
                </c:pt>
                <c:pt idx="130">
                  <c:v>9939</c:v>
                </c:pt>
                <c:pt idx="131">
                  <c:v>10407</c:v>
                </c:pt>
                <c:pt idx="132">
                  <c:v>11827</c:v>
                </c:pt>
                <c:pt idx="133">
                  <c:v>10855</c:v>
                </c:pt>
                <c:pt idx="134">
                  <c:v>10154</c:v>
                </c:pt>
                <c:pt idx="135">
                  <c:v>9549</c:v>
                </c:pt>
                <c:pt idx="136">
                  <c:v>10406</c:v>
                </c:pt>
                <c:pt idx="137">
                  <c:v>10612</c:v>
                </c:pt>
                <c:pt idx="138">
                  <c:v>11957</c:v>
                </c:pt>
                <c:pt idx="139">
                  <c:v>12211</c:v>
                </c:pt>
                <c:pt idx="140">
                  <c:v>11657</c:v>
                </c:pt>
                <c:pt idx="141">
                  <c:v>11135</c:v>
                </c:pt>
                <c:pt idx="142">
                  <c:v>10070</c:v>
                </c:pt>
                <c:pt idx="143">
                  <c:v>9336</c:v>
                </c:pt>
                <c:pt idx="144">
                  <c:v>9866</c:v>
                </c:pt>
                <c:pt idx="145">
                  <c:v>9302</c:v>
                </c:pt>
                <c:pt idx="146">
                  <c:v>9417</c:v>
                </c:pt>
                <c:pt idx="147">
                  <c:v>9166</c:v>
                </c:pt>
                <c:pt idx="148">
                  <c:v>7948</c:v>
                </c:pt>
                <c:pt idx="149">
                  <c:v>8185</c:v>
                </c:pt>
                <c:pt idx="150">
                  <c:v>7769</c:v>
                </c:pt>
                <c:pt idx="151">
                  <c:v>9123</c:v>
                </c:pt>
                <c:pt idx="152">
                  <c:v>8956</c:v>
                </c:pt>
                <c:pt idx="153">
                  <c:v>8097</c:v>
                </c:pt>
                <c:pt idx="154">
                  <c:v>8091</c:v>
                </c:pt>
                <c:pt idx="155">
                  <c:v>8091</c:v>
                </c:pt>
                <c:pt idx="156">
                  <c:v>7907</c:v>
                </c:pt>
                <c:pt idx="157">
                  <c:v>7811</c:v>
                </c:pt>
                <c:pt idx="158">
                  <c:v>7638</c:v>
                </c:pt>
                <c:pt idx="159">
                  <c:v>6724</c:v>
                </c:pt>
                <c:pt idx="160">
                  <c:v>6299</c:v>
                </c:pt>
                <c:pt idx="161">
                  <c:v>5535</c:v>
                </c:pt>
                <c:pt idx="162">
                  <c:v>5173</c:v>
                </c:pt>
                <c:pt idx="163">
                  <c:v>5130</c:v>
                </c:pt>
                <c:pt idx="164">
                  <c:v>4890</c:v>
                </c:pt>
                <c:pt idx="165">
                  <c:v>4801</c:v>
                </c:pt>
                <c:pt idx="166">
                  <c:v>4502</c:v>
                </c:pt>
                <c:pt idx="167">
                  <c:v>4366</c:v>
                </c:pt>
                <c:pt idx="168">
                  <c:v>4015</c:v>
                </c:pt>
                <c:pt idx="169">
                  <c:v>4070</c:v>
                </c:pt>
                <c:pt idx="170">
                  <c:v>4368</c:v>
                </c:pt>
                <c:pt idx="171">
                  <c:v>4997</c:v>
                </c:pt>
                <c:pt idx="172">
                  <c:v>4508</c:v>
                </c:pt>
                <c:pt idx="173">
                  <c:v>4101</c:v>
                </c:pt>
                <c:pt idx="174">
                  <c:v>3507</c:v>
                </c:pt>
                <c:pt idx="175">
                  <c:v>2971</c:v>
                </c:pt>
                <c:pt idx="176">
                  <c:v>3304</c:v>
                </c:pt>
                <c:pt idx="177">
                  <c:v>3228</c:v>
                </c:pt>
                <c:pt idx="178">
                  <c:v>4269</c:v>
                </c:pt>
                <c:pt idx="179">
                  <c:v>5624</c:v>
                </c:pt>
                <c:pt idx="180">
                  <c:v>8666</c:v>
                </c:pt>
                <c:pt idx="181">
                  <c:v>9696</c:v>
                </c:pt>
                <c:pt idx="182">
                  <c:v>10196</c:v>
                </c:pt>
                <c:pt idx="183">
                  <c:v>9475</c:v>
                </c:pt>
                <c:pt idx="184">
                  <c:v>9068</c:v>
                </c:pt>
                <c:pt idx="185">
                  <c:v>7407</c:v>
                </c:pt>
                <c:pt idx="186">
                  <c:v>7694</c:v>
                </c:pt>
                <c:pt idx="187">
                  <c:v>7637</c:v>
                </c:pt>
                <c:pt idx="188">
                  <c:v>7728</c:v>
                </c:pt>
                <c:pt idx="189">
                  <c:v>7414</c:v>
                </c:pt>
                <c:pt idx="190">
                  <c:v>7465</c:v>
                </c:pt>
                <c:pt idx="191">
                  <c:v>7001</c:v>
                </c:pt>
                <c:pt idx="192">
                  <c:v>6619</c:v>
                </c:pt>
                <c:pt idx="193">
                  <c:v>6850</c:v>
                </c:pt>
                <c:pt idx="194">
                  <c:v>8687</c:v>
                </c:pt>
                <c:pt idx="195">
                  <c:v>10839</c:v>
                </c:pt>
                <c:pt idx="196">
                  <c:v>9728</c:v>
                </c:pt>
                <c:pt idx="197">
                  <c:v>7746</c:v>
                </c:pt>
                <c:pt idx="198">
                  <c:v>7642</c:v>
                </c:pt>
                <c:pt idx="199">
                  <c:v>6744</c:v>
                </c:pt>
                <c:pt idx="200">
                  <c:v>6386</c:v>
                </c:pt>
                <c:pt idx="201">
                  <c:v>6080</c:v>
                </c:pt>
                <c:pt idx="202">
                  <c:v>5856</c:v>
                </c:pt>
                <c:pt idx="203">
                  <c:v>6099</c:v>
                </c:pt>
                <c:pt idx="204">
                  <c:v>5846</c:v>
                </c:pt>
                <c:pt idx="205">
                  <c:v>5861</c:v>
                </c:pt>
                <c:pt idx="206">
                  <c:v>6939</c:v>
                </c:pt>
                <c:pt idx="207">
                  <c:v>7157</c:v>
                </c:pt>
                <c:pt idx="208">
                  <c:v>8216</c:v>
                </c:pt>
                <c:pt idx="209">
                  <c:v>9277</c:v>
                </c:pt>
                <c:pt idx="210">
                  <c:v>9721</c:v>
                </c:pt>
                <c:pt idx="211">
                  <c:v>7949</c:v>
                </c:pt>
                <c:pt idx="212">
                  <c:v>7198</c:v>
                </c:pt>
                <c:pt idx="213">
                  <c:v>6620</c:v>
                </c:pt>
                <c:pt idx="214">
                  <c:v>7617</c:v>
                </c:pt>
                <c:pt idx="215">
                  <c:v>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9-49EB-930F-0DB7F921F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549304"/>
        <c:axId val="286569304"/>
      </c:lineChart>
      <c:dateAx>
        <c:axId val="286549304"/>
        <c:scaling>
          <c:orientation val="minMax"/>
          <c:min val="43831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569304"/>
        <c:crosses val="autoZero"/>
        <c:auto val="1"/>
        <c:lblOffset val="100"/>
        <c:baseTimeUnit val="days"/>
        <c:majorUnit val="2"/>
        <c:majorTimeUnit val="months"/>
      </c:dateAx>
      <c:valAx>
        <c:axId val="2865693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points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549304"/>
        <c:crosses val="autoZero"/>
        <c:crossBetween val="between"/>
        <c:majorUnit val="3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6961839720963227E-2"/>
          <c:y val="2.4160953705759481E-2"/>
          <c:w val="0.93730378183824381"/>
          <c:h val="0.253187987085029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607136752136749"/>
          <c:y val="0.30836139169472504"/>
          <c:w val="0.62024383442422093"/>
          <c:h val="0.48365432098765432"/>
        </c:manualLayout>
      </c:layout>
      <c:lineChart>
        <c:grouping val="standard"/>
        <c:varyColors val="0"/>
        <c:ser>
          <c:idx val="3"/>
          <c:order val="2"/>
          <c:tx>
            <c:strRef>
              <c:f>'ChartData (averages)'!$W$1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'ChartData (averages)'!$D$158:$D$195</c:f>
              <c:numCache>
                <c:formatCode>0.00</c:formatCode>
                <c:ptCount val="38"/>
                <c:pt idx="0">
                  <c:v>18.45</c:v>
                </c:pt>
                <c:pt idx="1">
                  <c:v>18.5</c:v>
                </c:pt>
                <c:pt idx="2">
                  <c:v>17.850000000000001</c:v>
                </c:pt>
                <c:pt idx="3">
                  <c:v>15.9</c:v>
                </c:pt>
                <c:pt idx="4">
                  <c:v>15.05</c:v>
                </c:pt>
                <c:pt idx="5">
                  <c:v>13.6</c:v>
                </c:pt>
                <c:pt idx="6">
                  <c:v>12.95</c:v>
                </c:pt>
                <c:pt idx="7">
                  <c:v>13</c:v>
                </c:pt>
                <c:pt idx="8">
                  <c:v>12.6</c:v>
                </c:pt>
                <c:pt idx="9">
                  <c:v>11.85</c:v>
                </c:pt>
                <c:pt idx="10">
                  <c:v>10.55</c:v>
                </c:pt>
                <c:pt idx="11">
                  <c:v>9.9499999999999993</c:v>
                </c:pt>
                <c:pt idx="12">
                  <c:v>9.3000000000000007</c:v>
                </c:pt>
                <c:pt idx="13">
                  <c:v>10.65</c:v>
                </c:pt>
                <c:pt idx="14">
                  <c:v>11</c:v>
                </c:pt>
                <c:pt idx="15">
                  <c:v>12.1</c:v>
                </c:pt>
                <c:pt idx="16">
                  <c:v>10.5</c:v>
                </c:pt>
                <c:pt idx="17">
                  <c:v>9.8000000000000007</c:v>
                </c:pt>
                <c:pt idx="18">
                  <c:v>8.15</c:v>
                </c:pt>
                <c:pt idx="19">
                  <c:v>7</c:v>
                </c:pt>
                <c:pt idx="20">
                  <c:v>8.1999999999999993</c:v>
                </c:pt>
                <c:pt idx="21">
                  <c:v>8</c:v>
                </c:pt>
                <c:pt idx="22">
                  <c:v>11.1</c:v>
                </c:pt>
                <c:pt idx="23">
                  <c:v>14.9</c:v>
                </c:pt>
                <c:pt idx="24">
                  <c:v>20.100000000000001</c:v>
                </c:pt>
                <c:pt idx="25">
                  <c:v>21.4</c:v>
                </c:pt>
                <c:pt idx="26">
                  <c:v>20.75</c:v>
                </c:pt>
                <c:pt idx="27">
                  <c:v>19.100000000000001</c:v>
                </c:pt>
                <c:pt idx="28">
                  <c:v>18.3</c:v>
                </c:pt>
                <c:pt idx="29">
                  <c:v>15.8</c:v>
                </c:pt>
                <c:pt idx="30">
                  <c:v>17.5</c:v>
                </c:pt>
                <c:pt idx="31">
                  <c:v>16.95</c:v>
                </c:pt>
                <c:pt idx="32">
                  <c:v>18</c:v>
                </c:pt>
                <c:pt idx="33">
                  <c:v>17.100000000000001</c:v>
                </c:pt>
                <c:pt idx="34">
                  <c:v>18.25</c:v>
                </c:pt>
                <c:pt idx="35">
                  <c:v>16.5</c:v>
                </c:pt>
                <c:pt idx="36">
                  <c:v>15.6</c:v>
                </c:pt>
                <c:pt idx="37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A-4668-8550-7941B2AFE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911088"/>
        <c:axId val="959909776"/>
      </c:lineChart>
      <c:lineChart>
        <c:grouping val="standard"/>
        <c:varyColors val="0"/>
        <c:ser>
          <c:idx val="0"/>
          <c:order val="0"/>
          <c:tx>
            <c:strRef>
              <c:f>'ChartData (averages)'!$AX$1</c:f>
              <c:strCache>
                <c:ptCount val="1"/>
                <c:pt idx="0">
                  <c:v>Australia 62% Fe [RHS]</c:v>
                </c:pt>
              </c:strCache>
            </c:strRef>
          </c:tx>
          <c:spPr>
            <a:ln w="19050" cap="rnd">
              <a:solidFill>
                <a:srgbClr val="6F0791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'ChartData (averages)'!$AX$158:$AX$195</c:f>
              <c:numCache>
                <c:formatCode>0.00</c:formatCode>
                <c:ptCount val="38"/>
                <c:pt idx="0">
                  <c:v>86.02</c:v>
                </c:pt>
                <c:pt idx="1">
                  <c:v>87.6</c:v>
                </c:pt>
                <c:pt idx="2">
                  <c:v>89.820000000000007</c:v>
                </c:pt>
                <c:pt idx="3">
                  <c:v>89.32</c:v>
                </c:pt>
                <c:pt idx="4">
                  <c:v>81.510000000000005</c:v>
                </c:pt>
                <c:pt idx="5">
                  <c:v>76.69</c:v>
                </c:pt>
                <c:pt idx="6">
                  <c:v>81.34</c:v>
                </c:pt>
                <c:pt idx="7">
                  <c:v>85.03</c:v>
                </c:pt>
                <c:pt idx="8">
                  <c:v>82.899999999999991</c:v>
                </c:pt>
                <c:pt idx="9">
                  <c:v>85.3</c:v>
                </c:pt>
                <c:pt idx="10">
                  <c:v>86.06</c:v>
                </c:pt>
                <c:pt idx="11">
                  <c:v>86.33</c:v>
                </c:pt>
                <c:pt idx="12">
                  <c:v>80.849999999999994</c:v>
                </c:pt>
                <c:pt idx="13">
                  <c:v>78.209999999999994</c:v>
                </c:pt>
                <c:pt idx="14">
                  <c:v>79.010000000000005</c:v>
                </c:pt>
                <c:pt idx="15">
                  <c:v>81.3</c:v>
                </c:pt>
                <c:pt idx="16">
                  <c:v>81.08</c:v>
                </c:pt>
                <c:pt idx="17">
                  <c:v>78.710000000000008</c:v>
                </c:pt>
                <c:pt idx="18">
                  <c:v>81.31</c:v>
                </c:pt>
                <c:pt idx="19">
                  <c:v>87.6</c:v>
                </c:pt>
                <c:pt idx="20">
                  <c:v>93.06</c:v>
                </c:pt>
                <c:pt idx="21">
                  <c:v>93.38</c:v>
                </c:pt>
                <c:pt idx="22">
                  <c:v>95.09</c:v>
                </c:pt>
                <c:pt idx="23">
                  <c:v>98.09</c:v>
                </c:pt>
                <c:pt idx="24">
                  <c:v>94.59</c:v>
                </c:pt>
                <c:pt idx="25">
                  <c:v>92.78</c:v>
                </c:pt>
                <c:pt idx="26">
                  <c:v>88.96</c:v>
                </c:pt>
                <c:pt idx="27">
                  <c:v>95.32</c:v>
                </c:pt>
                <c:pt idx="28">
                  <c:v>103.41</c:v>
                </c:pt>
                <c:pt idx="29">
                  <c:v>104.29</c:v>
                </c:pt>
                <c:pt idx="30">
                  <c:v>101.67</c:v>
                </c:pt>
                <c:pt idx="31">
                  <c:v>110</c:v>
                </c:pt>
                <c:pt idx="32">
                  <c:v>113.16</c:v>
                </c:pt>
                <c:pt idx="33">
                  <c:v>120.01</c:v>
                </c:pt>
                <c:pt idx="34">
                  <c:v>115.7</c:v>
                </c:pt>
                <c:pt idx="35">
                  <c:v>119.88</c:v>
                </c:pt>
                <c:pt idx="36">
                  <c:v>120.85</c:v>
                </c:pt>
                <c:pt idx="37">
                  <c:v>118.88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A-4668-8550-7941B2AFE564}"/>
            </c:ext>
          </c:extLst>
        </c:ser>
        <c:ser>
          <c:idx val="1"/>
          <c:order val="1"/>
          <c:tx>
            <c:strRef>
              <c:f>'ChartData (averages)'!$AY$1</c:f>
              <c:strCache>
                <c:ptCount val="1"/>
                <c:pt idx="0">
                  <c:v>Brazil 65% Fe [RHS]</c:v>
                </c:pt>
              </c:strCache>
            </c:strRef>
          </c:tx>
          <c:spPr>
            <a:ln w="19050" cap="rnd">
              <a:solidFill>
                <a:srgbClr val="CF3C5E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'ChartData (averages)'!$AY$158:$AY$195</c:f>
              <c:numCache>
                <c:formatCode>0.00</c:formatCode>
                <c:ptCount val="38"/>
                <c:pt idx="0">
                  <c:v>86.03</c:v>
                </c:pt>
                <c:pt idx="1">
                  <c:v>88.64</c:v>
                </c:pt>
                <c:pt idx="2">
                  <c:v>91.53</c:v>
                </c:pt>
                <c:pt idx="3">
                  <c:v>94.179999999999993</c:v>
                </c:pt>
                <c:pt idx="4">
                  <c:v>87.88000000000001</c:v>
                </c:pt>
                <c:pt idx="5">
                  <c:v>83.98</c:v>
                </c:pt>
                <c:pt idx="6">
                  <c:v>89.21</c:v>
                </c:pt>
                <c:pt idx="7">
                  <c:v>92.04</c:v>
                </c:pt>
                <c:pt idx="8">
                  <c:v>89.64</c:v>
                </c:pt>
                <c:pt idx="9">
                  <c:v>93.09</c:v>
                </c:pt>
                <c:pt idx="10">
                  <c:v>94.73</c:v>
                </c:pt>
                <c:pt idx="11">
                  <c:v>96.009999999999991</c:v>
                </c:pt>
                <c:pt idx="12">
                  <c:v>91.86</c:v>
                </c:pt>
                <c:pt idx="13">
                  <c:v>87.07</c:v>
                </c:pt>
                <c:pt idx="14">
                  <c:v>87.23</c:v>
                </c:pt>
                <c:pt idx="15">
                  <c:v>90.48</c:v>
                </c:pt>
                <c:pt idx="16">
                  <c:v>91.32</c:v>
                </c:pt>
                <c:pt idx="17">
                  <c:v>91.73</c:v>
                </c:pt>
                <c:pt idx="18">
                  <c:v>94.78</c:v>
                </c:pt>
                <c:pt idx="19">
                  <c:v>100.96</c:v>
                </c:pt>
                <c:pt idx="20">
                  <c:v>105.34</c:v>
                </c:pt>
                <c:pt idx="21">
                  <c:v>104.08</c:v>
                </c:pt>
                <c:pt idx="22">
                  <c:v>103.14</c:v>
                </c:pt>
                <c:pt idx="23">
                  <c:v>102.58</c:v>
                </c:pt>
                <c:pt idx="24">
                  <c:v>96.1</c:v>
                </c:pt>
                <c:pt idx="25">
                  <c:v>93.759999999999991</c:v>
                </c:pt>
                <c:pt idx="26">
                  <c:v>91.85</c:v>
                </c:pt>
                <c:pt idx="27">
                  <c:v>97.9</c:v>
                </c:pt>
                <c:pt idx="28">
                  <c:v>104.38000000000001</c:v>
                </c:pt>
                <c:pt idx="29">
                  <c:v>105.52</c:v>
                </c:pt>
                <c:pt idx="30">
                  <c:v>103.4</c:v>
                </c:pt>
                <c:pt idx="31">
                  <c:v>110.17</c:v>
                </c:pt>
                <c:pt idx="32">
                  <c:v>110.4</c:v>
                </c:pt>
                <c:pt idx="33">
                  <c:v>117.34</c:v>
                </c:pt>
                <c:pt idx="34">
                  <c:v>115.77000000000001</c:v>
                </c:pt>
                <c:pt idx="35">
                  <c:v>123.08000000000001</c:v>
                </c:pt>
                <c:pt idx="36">
                  <c:v>125.52000000000001</c:v>
                </c:pt>
                <c:pt idx="37">
                  <c:v>122.94000000000001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A-4668-8550-7941B2AFE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09672"/>
        <c:axId val="1165408688"/>
      </c:lineChart>
      <c:dateAx>
        <c:axId val="959911088"/>
        <c:scaling>
          <c:orientation val="minMax"/>
          <c:min val="43896"/>
        </c:scaling>
        <c:delete val="0"/>
        <c:axPos val="b"/>
        <c:numFmt formatCode="mmm\ \ \ \ \ \ \ \ \ \ \ \ \ \ \ \ \ \ \ \ \ \ \ \ \ \ \ \ \ \ \ \ \ \ \ \ \ \ \ \ \ \ \ \ \ \ \ \ \ \ \ \ \ \ \ \ \ \ \ \ \ \ \ \ \ yy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8C8C8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09776"/>
        <c:crosses val="autoZero"/>
        <c:auto val="1"/>
        <c:lblOffset val="100"/>
        <c:baseTimeUnit val="days"/>
        <c:majorUnit val="2"/>
        <c:majorTimeUnit val="months"/>
      </c:dateAx>
      <c:valAx>
        <c:axId val="959909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 $ per tonne</a:t>
                </a:r>
              </a:p>
            </c:rich>
          </c:tx>
          <c:layout>
            <c:manualLayout>
              <c:xMode val="edge"/>
              <c:yMode val="edge"/>
              <c:x val="3.9068376068376086E-3"/>
              <c:y val="0.2963619528619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11088"/>
        <c:crosses val="autoZero"/>
        <c:crossBetween val="between"/>
        <c:majorUnit val="6"/>
      </c:valAx>
      <c:valAx>
        <c:axId val="1165408688"/>
        <c:scaling>
          <c:orientation val="minMax"/>
          <c:min val="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$ per tonne fob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5409672"/>
        <c:crosses val="max"/>
        <c:crossBetween val="between"/>
        <c:majorUnit val="15"/>
      </c:valAx>
      <c:dateAx>
        <c:axId val="1165409672"/>
        <c:scaling>
          <c:orientation val="minMax"/>
        </c:scaling>
        <c:delete val="1"/>
        <c:axPos val="b"/>
        <c:numFmt formatCode="dd/mm/yy;@" sourceLinked="1"/>
        <c:majorTickMark val="out"/>
        <c:minorTickMark val="none"/>
        <c:tickLblPos val="nextTo"/>
        <c:crossAx val="11654086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1.791278992120364E-3"/>
          <c:w val="1"/>
          <c:h val="0.2836252949294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607136752136749"/>
          <c:y val="0.27272727272727276"/>
          <c:w val="0.62024383442422093"/>
          <c:h val="0.51928843995510665"/>
        </c:manualLayout>
      </c:layout>
      <c:areaChart>
        <c:grouping val="standard"/>
        <c:varyColors val="0"/>
        <c:ser>
          <c:idx val="3"/>
          <c:order val="2"/>
          <c:tx>
            <c:strRef>
              <c:f>'ChartData (averages)'!$W$1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solidFill>
              <a:srgbClr val="8C8C8C"/>
            </a:solidFill>
            <a:ln w="19050">
              <a:solidFill>
                <a:srgbClr val="8C8C96"/>
              </a:solidFill>
            </a:ln>
            <a:effectLst/>
          </c:spPr>
          <c:cat>
            <c:numRef>
              <c:f>'ChartData (averages)'!$A$158:$A$195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'ChartData (averages)'!$W$158:$W$195</c:f>
              <c:numCache>
                <c:formatCode>_(* #,##0.00_);_(* \(#,##0.00\);_(* "-"??_);_(@_)</c:formatCode>
                <c:ptCount val="38"/>
                <c:pt idx="0">
                  <c:v>11.5</c:v>
                </c:pt>
                <c:pt idx="1">
                  <c:v>11.05</c:v>
                </c:pt>
                <c:pt idx="2">
                  <c:v>11.000000000000002</c:v>
                </c:pt>
                <c:pt idx="3">
                  <c:v>9.75</c:v>
                </c:pt>
                <c:pt idx="4">
                  <c:v>8.9500000000000011</c:v>
                </c:pt>
                <c:pt idx="5">
                  <c:v>7.85</c:v>
                </c:pt>
                <c:pt idx="6">
                  <c:v>7.35</c:v>
                </c:pt>
                <c:pt idx="7">
                  <c:v>7.05</c:v>
                </c:pt>
                <c:pt idx="8">
                  <c:v>7.3999999999999995</c:v>
                </c:pt>
                <c:pt idx="9">
                  <c:v>6.8999999999999995</c:v>
                </c:pt>
                <c:pt idx="10">
                  <c:v>6.1000000000000005</c:v>
                </c:pt>
                <c:pt idx="11">
                  <c:v>5.6499999999999995</c:v>
                </c:pt>
                <c:pt idx="12">
                  <c:v>5.0500000000000007</c:v>
                </c:pt>
                <c:pt idx="13">
                  <c:v>5.7</c:v>
                </c:pt>
                <c:pt idx="14">
                  <c:v>6.4</c:v>
                </c:pt>
                <c:pt idx="15">
                  <c:v>7.1999999999999993</c:v>
                </c:pt>
                <c:pt idx="16">
                  <c:v>6.45</c:v>
                </c:pt>
                <c:pt idx="17">
                  <c:v>5.4500000000000011</c:v>
                </c:pt>
                <c:pt idx="18">
                  <c:v>4.2</c:v>
                </c:pt>
                <c:pt idx="19">
                  <c:v>3.05</c:v>
                </c:pt>
                <c:pt idx="20">
                  <c:v>3.6499999999999995</c:v>
                </c:pt>
                <c:pt idx="21">
                  <c:v>3.8499999999999996</c:v>
                </c:pt>
                <c:pt idx="22">
                  <c:v>5.6</c:v>
                </c:pt>
                <c:pt idx="23">
                  <c:v>8.4</c:v>
                </c:pt>
                <c:pt idx="24">
                  <c:v>11.250000000000002</c:v>
                </c:pt>
                <c:pt idx="25">
                  <c:v>11.7</c:v>
                </c:pt>
                <c:pt idx="26">
                  <c:v>10</c:v>
                </c:pt>
                <c:pt idx="27">
                  <c:v>10.150000000000002</c:v>
                </c:pt>
                <c:pt idx="28">
                  <c:v>10.15</c:v>
                </c:pt>
                <c:pt idx="29">
                  <c:v>9.8000000000000007</c:v>
                </c:pt>
                <c:pt idx="30">
                  <c:v>10.3</c:v>
                </c:pt>
                <c:pt idx="31">
                  <c:v>8.4499999999999993</c:v>
                </c:pt>
                <c:pt idx="32">
                  <c:v>9.5500000000000007</c:v>
                </c:pt>
                <c:pt idx="33">
                  <c:v>9.8500000000000014</c:v>
                </c:pt>
                <c:pt idx="34">
                  <c:v>10.15</c:v>
                </c:pt>
                <c:pt idx="35">
                  <c:v>9.35</c:v>
                </c:pt>
                <c:pt idx="36">
                  <c:v>8.6</c:v>
                </c:pt>
                <c:pt idx="37">
                  <c:v>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5-4F26-A2E6-AA7900E1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911088"/>
        <c:axId val="959909776"/>
      </c:areaChart>
      <c:lineChart>
        <c:grouping val="standard"/>
        <c:varyColors val="0"/>
        <c:ser>
          <c:idx val="0"/>
          <c:order val="0"/>
          <c:tx>
            <c:strRef>
              <c:f>'ChartData (averages)'!$AX$1</c:f>
              <c:strCache>
                <c:ptCount val="1"/>
                <c:pt idx="0">
                  <c:v>Australia 62% Fe [RHS]</c:v>
                </c:pt>
              </c:strCache>
            </c:strRef>
          </c:tx>
          <c:spPr>
            <a:ln w="19050" cap="rnd">
              <a:solidFill>
                <a:srgbClr val="6F0791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(averages)'!$A$158:$A$190</c:f>
              <c:numCache>
                <c:formatCode>dd/mm/yy;@</c:formatCode>
                <c:ptCount val="33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</c:numCache>
            </c:numRef>
          </c:cat>
          <c:val>
            <c:numRef>
              <c:f>'ChartData (averages)'!$AX$158:$AX$206</c:f>
              <c:numCache>
                <c:formatCode>0.00</c:formatCode>
                <c:ptCount val="49"/>
                <c:pt idx="0">
                  <c:v>86.02</c:v>
                </c:pt>
                <c:pt idx="1">
                  <c:v>87.6</c:v>
                </c:pt>
                <c:pt idx="2">
                  <c:v>89.820000000000007</c:v>
                </c:pt>
                <c:pt idx="3">
                  <c:v>89.32</c:v>
                </c:pt>
                <c:pt idx="4">
                  <c:v>81.510000000000005</c:v>
                </c:pt>
                <c:pt idx="5">
                  <c:v>76.69</c:v>
                </c:pt>
                <c:pt idx="6">
                  <c:v>81.34</c:v>
                </c:pt>
                <c:pt idx="7">
                  <c:v>85.03</c:v>
                </c:pt>
                <c:pt idx="8">
                  <c:v>82.899999999999991</c:v>
                </c:pt>
                <c:pt idx="9">
                  <c:v>85.3</c:v>
                </c:pt>
                <c:pt idx="10">
                  <c:v>86.06</c:v>
                </c:pt>
                <c:pt idx="11">
                  <c:v>86.33</c:v>
                </c:pt>
                <c:pt idx="12">
                  <c:v>80.849999999999994</c:v>
                </c:pt>
                <c:pt idx="13">
                  <c:v>78.209999999999994</c:v>
                </c:pt>
                <c:pt idx="14">
                  <c:v>79.010000000000005</c:v>
                </c:pt>
                <c:pt idx="15">
                  <c:v>81.3</c:v>
                </c:pt>
                <c:pt idx="16">
                  <c:v>81.08</c:v>
                </c:pt>
                <c:pt idx="17">
                  <c:v>78.710000000000008</c:v>
                </c:pt>
                <c:pt idx="18">
                  <c:v>81.31</c:v>
                </c:pt>
                <c:pt idx="19">
                  <c:v>87.6</c:v>
                </c:pt>
                <c:pt idx="20">
                  <c:v>93.06</c:v>
                </c:pt>
                <c:pt idx="21">
                  <c:v>93.38</c:v>
                </c:pt>
                <c:pt idx="22">
                  <c:v>95.09</c:v>
                </c:pt>
                <c:pt idx="23">
                  <c:v>98.09</c:v>
                </c:pt>
                <c:pt idx="24">
                  <c:v>94.59</c:v>
                </c:pt>
                <c:pt idx="25">
                  <c:v>92.78</c:v>
                </c:pt>
                <c:pt idx="26">
                  <c:v>88.96</c:v>
                </c:pt>
                <c:pt idx="27">
                  <c:v>95.32</c:v>
                </c:pt>
                <c:pt idx="28">
                  <c:v>103.41</c:v>
                </c:pt>
                <c:pt idx="29">
                  <c:v>104.29</c:v>
                </c:pt>
                <c:pt idx="30">
                  <c:v>101.67</c:v>
                </c:pt>
                <c:pt idx="31">
                  <c:v>110</c:v>
                </c:pt>
                <c:pt idx="32">
                  <c:v>113.16</c:v>
                </c:pt>
                <c:pt idx="33">
                  <c:v>120.01</c:v>
                </c:pt>
                <c:pt idx="34">
                  <c:v>115.7</c:v>
                </c:pt>
                <c:pt idx="35">
                  <c:v>119.88</c:v>
                </c:pt>
                <c:pt idx="36">
                  <c:v>120.85</c:v>
                </c:pt>
                <c:pt idx="37">
                  <c:v>118.88</c:v>
                </c:pt>
                <c:pt idx="38">
                  <c:v>107.46</c:v>
                </c:pt>
                <c:pt idx="39">
                  <c:v>111.03</c:v>
                </c:pt>
                <c:pt idx="40">
                  <c:v>114.22</c:v>
                </c:pt>
                <c:pt idx="41">
                  <c:v>112.89</c:v>
                </c:pt>
                <c:pt idx="42">
                  <c:v>111.18</c:v>
                </c:pt>
                <c:pt idx="43">
                  <c:v>108.92</c:v>
                </c:pt>
                <c:pt idx="44">
                  <c:v>110.51</c:v>
                </c:pt>
                <c:pt idx="45">
                  <c:v>116.38</c:v>
                </c:pt>
                <c:pt idx="46">
                  <c:v>119.56</c:v>
                </c:pt>
                <c:pt idx="47">
                  <c:v>120.92000000000002</c:v>
                </c:pt>
                <c:pt idx="48">
                  <c:v>128.63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5-4F26-A2E6-AA7900E1ECFB}"/>
            </c:ext>
          </c:extLst>
        </c:ser>
        <c:ser>
          <c:idx val="1"/>
          <c:order val="1"/>
          <c:tx>
            <c:strRef>
              <c:f>'ChartData (averages)'!$AY$1</c:f>
              <c:strCache>
                <c:ptCount val="1"/>
                <c:pt idx="0">
                  <c:v>Brazil 65% Fe [RHS]</c:v>
                </c:pt>
              </c:strCache>
            </c:strRef>
          </c:tx>
          <c:spPr>
            <a:ln w="19050" cap="rnd">
              <a:solidFill>
                <a:srgbClr val="CF3C5E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(averages)'!$A$158:$A$190</c:f>
              <c:numCache>
                <c:formatCode>dd/mm/yy;@</c:formatCode>
                <c:ptCount val="33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</c:numCache>
            </c:numRef>
          </c:cat>
          <c:val>
            <c:numRef>
              <c:f>'ChartData (averages)'!$AY$158:$AY$206</c:f>
              <c:numCache>
                <c:formatCode>0.00</c:formatCode>
                <c:ptCount val="49"/>
                <c:pt idx="0">
                  <c:v>86.03</c:v>
                </c:pt>
                <c:pt idx="1">
                  <c:v>88.64</c:v>
                </c:pt>
                <c:pt idx="2">
                  <c:v>91.53</c:v>
                </c:pt>
                <c:pt idx="3">
                  <c:v>94.179999999999993</c:v>
                </c:pt>
                <c:pt idx="4">
                  <c:v>87.88000000000001</c:v>
                </c:pt>
                <c:pt idx="5">
                  <c:v>83.98</c:v>
                </c:pt>
                <c:pt idx="6">
                  <c:v>89.21</c:v>
                </c:pt>
                <c:pt idx="7">
                  <c:v>92.04</c:v>
                </c:pt>
                <c:pt idx="8">
                  <c:v>89.64</c:v>
                </c:pt>
                <c:pt idx="9">
                  <c:v>93.09</c:v>
                </c:pt>
                <c:pt idx="10">
                  <c:v>94.73</c:v>
                </c:pt>
                <c:pt idx="11">
                  <c:v>96.009999999999991</c:v>
                </c:pt>
                <c:pt idx="12">
                  <c:v>91.86</c:v>
                </c:pt>
                <c:pt idx="13">
                  <c:v>87.07</c:v>
                </c:pt>
                <c:pt idx="14">
                  <c:v>87.23</c:v>
                </c:pt>
                <c:pt idx="15">
                  <c:v>90.48</c:v>
                </c:pt>
                <c:pt idx="16">
                  <c:v>91.32</c:v>
                </c:pt>
                <c:pt idx="17">
                  <c:v>91.73</c:v>
                </c:pt>
                <c:pt idx="18">
                  <c:v>94.78</c:v>
                </c:pt>
                <c:pt idx="19">
                  <c:v>100.96</c:v>
                </c:pt>
                <c:pt idx="20">
                  <c:v>105.34</c:v>
                </c:pt>
                <c:pt idx="21">
                  <c:v>104.08</c:v>
                </c:pt>
                <c:pt idx="22">
                  <c:v>103.14</c:v>
                </c:pt>
                <c:pt idx="23">
                  <c:v>102.58</c:v>
                </c:pt>
                <c:pt idx="24">
                  <c:v>96.1</c:v>
                </c:pt>
                <c:pt idx="25">
                  <c:v>93.759999999999991</c:v>
                </c:pt>
                <c:pt idx="26">
                  <c:v>91.85</c:v>
                </c:pt>
                <c:pt idx="27">
                  <c:v>97.9</c:v>
                </c:pt>
                <c:pt idx="28">
                  <c:v>104.38000000000001</c:v>
                </c:pt>
                <c:pt idx="29">
                  <c:v>105.52</c:v>
                </c:pt>
                <c:pt idx="30">
                  <c:v>103.4</c:v>
                </c:pt>
                <c:pt idx="31">
                  <c:v>110.17</c:v>
                </c:pt>
                <c:pt idx="32">
                  <c:v>110.4</c:v>
                </c:pt>
                <c:pt idx="33">
                  <c:v>117.34</c:v>
                </c:pt>
                <c:pt idx="34">
                  <c:v>115.77000000000001</c:v>
                </c:pt>
                <c:pt idx="35">
                  <c:v>123.08000000000001</c:v>
                </c:pt>
                <c:pt idx="36">
                  <c:v>125.52000000000001</c:v>
                </c:pt>
                <c:pt idx="37">
                  <c:v>122.94000000000001</c:v>
                </c:pt>
                <c:pt idx="38">
                  <c:v>109.03999999999999</c:v>
                </c:pt>
                <c:pt idx="39">
                  <c:v>108.84</c:v>
                </c:pt>
                <c:pt idx="40">
                  <c:v>114.97</c:v>
                </c:pt>
                <c:pt idx="41">
                  <c:v>116.92999999999999</c:v>
                </c:pt>
                <c:pt idx="42">
                  <c:v>115.1</c:v>
                </c:pt>
                <c:pt idx="43">
                  <c:v>114.82</c:v>
                </c:pt>
                <c:pt idx="44">
                  <c:v>115.60999999999999</c:v>
                </c:pt>
                <c:pt idx="45">
                  <c:v>121.14</c:v>
                </c:pt>
                <c:pt idx="46">
                  <c:v>125.36999999999999</c:v>
                </c:pt>
                <c:pt idx="47">
                  <c:v>126.33999999999999</c:v>
                </c:pt>
                <c:pt idx="48">
                  <c:v>136.07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45-4F26-A2E6-AA7900E1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09672"/>
        <c:axId val="1165408688"/>
      </c:lineChart>
      <c:dateAx>
        <c:axId val="959911088"/>
        <c:scaling>
          <c:orientation val="minMax"/>
          <c:min val="43896"/>
        </c:scaling>
        <c:delete val="0"/>
        <c:axPos val="b"/>
        <c:numFmt formatCode="mmm\ \ \ \ \ \ \ \ \ \ \ \ \ \ \ \ \ \ \ \ \ \ \ \ \ \ \ \ \ \ \ \ \ \ \ \ \ \ \ \ \ \ \ \ \ \ \ \ \ \ \ \ \ \ \ \ \ \ \ \ \ \ \ \ \ yy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8C8C8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09776"/>
        <c:crosses val="autoZero"/>
        <c:auto val="1"/>
        <c:lblOffset val="100"/>
        <c:baseTimeUnit val="days"/>
        <c:majorUnit val="2"/>
        <c:majorTimeUnit val="months"/>
      </c:dateAx>
      <c:valAx>
        <c:axId val="959909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 $ per tonne</a:t>
                </a:r>
              </a:p>
            </c:rich>
          </c:tx>
          <c:layout>
            <c:manualLayout>
              <c:xMode val="edge"/>
              <c:yMode val="edge"/>
              <c:x val="3.9068376068376086E-3"/>
              <c:y val="0.2963619528619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11088"/>
        <c:crosses val="autoZero"/>
        <c:crossBetween val="between"/>
        <c:majorUnit val="6"/>
      </c:valAx>
      <c:valAx>
        <c:axId val="1165408688"/>
        <c:scaling>
          <c:orientation val="minMax"/>
          <c:min val="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$ per tonne fob</a:t>
                </a:r>
              </a:p>
            </c:rich>
          </c:tx>
          <c:layout>
            <c:manualLayout>
              <c:xMode val="edge"/>
              <c:yMode val="edge"/>
              <c:x val="0.92749892199338824"/>
              <c:y val="0.232911869732895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5409672"/>
        <c:crosses val="max"/>
        <c:crossBetween val="between"/>
        <c:majorUnit val="15"/>
      </c:valAx>
      <c:dateAx>
        <c:axId val="1165409672"/>
        <c:scaling>
          <c:orientation val="minMax"/>
        </c:scaling>
        <c:delete val="1"/>
        <c:axPos val="b"/>
        <c:numFmt formatCode="dd/mm/yy;@" sourceLinked="1"/>
        <c:majorTickMark val="out"/>
        <c:minorTickMark val="none"/>
        <c:tickLblPos val="nextTo"/>
        <c:crossAx val="11654086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1.791278992120364E-3"/>
          <c:w val="1"/>
          <c:h val="0.25576403370947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7721118565253954"/>
          <c:y val="0.3221862784447857"/>
          <c:w val="0.79588690188701794"/>
          <c:h val="0.55489200143096473"/>
        </c:manualLayout>
      </c:layout>
      <c:lineChart>
        <c:grouping val="standard"/>
        <c:varyColors val="0"/>
        <c:ser>
          <c:idx val="3"/>
          <c:order val="0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(averages)'!$A$2:$A$203</c:f>
              <c:numCache>
                <c:formatCode>dd/mm/yy;@</c:formatCode>
                <c:ptCount val="202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</c:numCache>
            </c:numRef>
          </c:cat>
          <c:val>
            <c:numRef>
              <c:f>'ChartData (averages)'!$C$2:$C$203</c:f>
              <c:numCache>
                <c:formatCode>0.00</c:formatCode>
                <c:ptCount val="202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1-4C31-93EC-F5293470BC18}"/>
            </c:ext>
          </c:extLst>
        </c:ser>
        <c:ser>
          <c:idx val="0"/>
          <c:order val="1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marker>
            <c:symbol val="none"/>
          </c:marker>
          <c:cat>
            <c:numRef>
              <c:f>'ChartData (averages)'!$A$2:$A$203</c:f>
              <c:numCache>
                <c:formatCode>dd/mm/yy;@</c:formatCode>
                <c:ptCount val="202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</c:numCache>
            </c:numRef>
          </c:cat>
          <c:val>
            <c:numRef>
              <c:f>'ChartData (averages)'!$D$2:$D$203</c:f>
              <c:numCache>
                <c:formatCode>0.00</c:formatCode>
                <c:ptCount val="202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1-4C31-93EC-F5293470BC18}"/>
            </c:ext>
          </c:extLst>
        </c:ser>
        <c:ser>
          <c:idx val="2"/>
          <c:order val="2"/>
          <c:tx>
            <c:strRef>
              <c:f>'ChartData (averages)'!$M$1</c:f>
              <c:strCache>
                <c:ptCount val="1"/>
                <c:pt idx="0">
                  <c:v>Puerto Bolivar-to-Rotterdam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(averages)'!$A$2:$A$203</c:f>
              <c:numCache>
                <c:formatCode>dd/mm/yy;@</c:formatCode>
                <c:ptCount val="202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</c:numCache>
            </c:numRef>
          </c:cat>
          <c:val>
            <c:numRef>
              <c:f>'ChartData (averages)'!$M$2:$M$203</c:f>
            </c:numRef>
          </c:val>
          <c:smooth val="0"/>
          <c:extLst>
            <c:ext xmlns:c16="http://schemas.microsoft.com/office/drawing/2014/chart" uri="{C3380CC4-5D6E-409C-BE32-E72D297353CC}">
              <c16:uniqueId val="{00000002-7411-4C31-93EC-F5293470BC18}"/>
            </c:ext>
          </c:extLst>
        </c:ser>
        <c:ser>
          <c:idx val="1"/>
          <c:order val="3"/>
          <c:tx>
            <c:strRef>
              <c:f>'ChartData (averages)'!$P$1</c:f>
              <c:strCache>
                <c:ptCount val="1"/>
                <c:pt idx="0">
                  <c:v>Richards Bay-to-Rotterdam</c:v>
                </c:pt>
              </c:strCache>
            </c:strRef>
          </c:tx>
          <c:marker>
            <c:symbol val="none"/>
          </c:marker>
          <c:cat>
            <c:numRef>
              <c:f>'ChartData (averages)'!$A$2:$A$203</c:f>
              <c:numCache>
                <c:formatCode>dd/mm/yy;@</c:formatCode>
                <c:ptCount val="202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</c:numCache>
            </c:numRef>
          </c:cat>
          <c:val>
            <c:numRef>
              <c:f>'ChartData (averages)'!$P$2:$P$203</c:f>
            </c:numRef>
          </c:val>
          <c:smooth val="0"/>
          <c:extLst>
            <c:ext xmlns:c16="http://schemas.microsoft.com/office/drawing/2014/chart" uri="{C3380CC4-5D6E-409C-BE32-E72D297353CC}">
              <c16:uniqueId val="{00000003-7411-4C31-93EC-F5293470B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4013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3.3367055847688455E-3"/>
          <c:w val="0.99905524004662738"/>
          <c:h val="0.3289419150495602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24204959456578709"/>
          <c:y val="0.30703394934542111"/>
          <c:w val="0.6169079957924819"/>
          <c:h val="0.44623045433344344"/>
        </c:manualLayout>
      </c:layout>
      <c:lineChart>
        <c:grouping val="standard"/>
        <c:varyColors val="0"/>
        <c:ser>
          <c:idx val="0"/>
          <c:order val="0"/>
          <c:tx>
            <c:strRef>
              <c:f>'ChartData (averages)'!$AG$1</c:f>
              <c:strCache>
                <c:ptCount val="1"/>
                <c:pt idx="0">
                  <c:v> Atlantic Capesize Index 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(averages)'!$AG$2:$AG$218</c:f>
              <c:numCache>
                <c:formatCode>_-* #,##0_-;\-* #,##0_-;_-* "-"??_-;_-@_-</c:formatCode>
                <c:ptCount val="217"/>
                <c:pt idx="0">
                  <c:v>6086</c:v>
                </c:pt>
                <c:pt idx="1">
                  <c:v>6178</c:v>
                </c:pt>
                <c:pt idx="2">
                  <c:v>5764</c:v>
                </c:pt>
                <c:pt idx="3">
                  <c:v>6228</c:v>
                </c:pt>
                <c:pt idx="4">
                  <c:v>5443</c:v>
                </c:pt>
                <c:pt idx="5">
                  <c:v>4938</c:v>
                </c:pt>
                <c:pt idx="6">
                  <c:v>4516</c:v>
                </c:pt>
                <c:pt idx="7">
                  <c:v>4503</c:v>
                </c:pt>
                <c:pt idx="8">
                  <c:v>5026</c:v>
                </c:pt>
                <c:pt idx="9">
                  <c:v>5082</c:v>
                </c:pt>
                <c:pt idx="10">
                  <c:v>6150</c:v>
                </c:pt>
                <c:pt idx="11">
                  <c:v>7245</c:v>
                </c:pt>
                <c:pt idx="12">
                  <c:v>7268</c:v>
                </c:pt>
                <c:pt idx="13">
                  <c:v>7453</c:v>
                </c:pt>
                <c:pt idx="14">
                  <c:v>6679</c:v>
                </c:pt>
                <c:pt idx="15">
                  <c:v>6913</c:v>
                </c:pt>
                <c:pt idx="16">
                  <c:v>6126</c:v>
                </c:pt>
                <c:pt idx="17">
                  <c:v>6055</c:v>
                </c:pt>
                <c:pt idx="18">
                  <c:v>5697</c:v>
                </c:pt>
                <c:pt idx="19">
                  <c:v>6035</c:v>
                </c:pt>
                <c:pt idx="20">
                  <c:v>5885</c:v>
                </c:pt>
                <c:pt idx="21">
                  <c:v>5752</c:v>
                </c:pt>
                <c:pt idx="22">
                  <c:v>5363</c:v>
                </c:pt>
                <c:pt idx="23">
                  <c:v>5498</c:v>
                </c:pt>
                <c:pt idx="24">
                  <c:v>5229</c:v>
                </c:pt>
                <c:pt idx="25">
                  <c:v>4757</c:v>
                </c:pt>
                <c:pt idx="26">
                  <c:v>4899</c:v>
                </c:pt>
                <c:pt idx="27">
                  <c:v>4447</c:v>
                </c:pt>
                <c:pt idx="28">
                  <c:v>4798</c:v>
                </c:pt>
                <c:pt idx="29">
                  <c:v>5172</c:v>
                </c:pt>
                <c:pt idx="30">
                  <c:v>5186</c:v>
                </c:pt>
                <c:pt idx="31">
                  <c:v>6151</c:v>
                </c:pt>
                <c:pt idx="32">
                  <c:v>6874</c:v>
                </c:pt>
                <c:pt idx="33">
                  <c:v>7585</c:v>
                </c:pt>
                <c:pt idx="34">
                  <c:v>7324</c:v>
                </c:pt>
                <c:pt idx="35">
                  <c:v>6998</c:v>
                </c:pt>
                <c:pt idx="36">
                  <c:v>7734</c:v>
                </c:pt>
                <c:pt idx="37">
                  <c:v>7588</c:v>
                </c:pt>
                <c:pt idx="38">
                  <c:v>8408</c:v>
                </c:pt>
                <c:pt idx="39">
                  <c:v>7716</c:v>
                </c:pt>
                <c:pt idx="40">
                  <c:v>8060</c:v>
                </c:pt>
                <c:pt idx="41">
                  <c:v>7893</c:v>
                </c:pt>
                <c:pt idx="42">
                  <c:v>8345</c:v>
                </c:pt>
                <c:pt idx="43">
                  <c:v>8452</c:v>
                </c:pt>
                <c:pt idx="44">
                  <c:v>8277</c:v>
                </c:pt>
                <c:pt idx="45">
                  <c:v>8894</c:v>
                </c:pt>
                <c:pt idx="46">
                  <c:v>8596</c:v>
                </c:pt>
                <c:pt idx="47">
                  <c:v>8967</c:v>
                </c:pt>
                <c:pt idx="48">
                  <c:v>10020</c:v>
                </c:pt>
                <c:pt idx="49">
                  <c:v>10579</c:v>
                </c:pt>
                <c:pt idx="50">
                  <c:v>9373</c:v>
                </c:pt>
                <c:pt idx="51">
                  <c:v>8236</c:v>
                </c:pt>
                <c:pt idx="52">
                  <c:v>8574</c:v>
                </c:pt>
                <c:pt idx="53">
                  <c:v>7973</c:v>
                </c:pt>
                <c:pt idx="54">
                  <c:v>6697</c:v>
                </c:pt>
                <c:pt idx="55">
                  <c:v>6825</c:v>
                </c:pt>
                <c:pt idx="56">
                  <c:v>6338</c:v>
                </c:pt>
                <c:pt idx="57">
                  <c:v>7164</c:v>
                </c:pt>
                <c:pt idx="58">
                  <c:v>6691</c:v>
                </c:pt>
                <c:pt idx="59">
                  <c:v>6818</c:v>
                </c:pt>
                <c:pt idx="60">
                  <c:v>6511</c:v>
                </c:pt>
                <c:pt idx="61">
                  <c:v>6063</c:v>
                </c:pt>
                <c:pt idx="62">
                  <c:v>5692</c:v>
                </c:pt>
                <c:pt idx="63">
                  <c:v>5514</c:v>
                </c:pt>
                <c:pt idx="64">
                  <c:v>5312</c:v>
                </c:pt>
                <c:pt idx="65">
                  <c:v>4995</c:v>
                </c:pt>
                <c:pt idx="66">
                  <c:v>5282</c:v>
                </c:pt>
                <c:pt idx="67">
                  <c:v>7323</c:v>
                </c:pt>
                <c:pt idx="68">
                  <c:v>8004</c:v>
                </c:pt>
                <c:pt idx="69">
                  <c:v>8079</c:v>
                </c:pt>
                <c:pt idx="70">
                  <c:v>8522</c:v>
                </c:pt>
                <c:pt idx="71">
                  <c:v>7280</c:v>
                </c:pt>
                <c:pt idx="72">
                  <c:v>6475</c:v>
                </c:pt>
                <c:pt idx="73">
                  <c:v>6911</c:v>
                </c:pt>
                <c:pt idx="74">
                  <c:v>7908</c:v>
                </c:pt>
                <c:pt idx="75">
                  <c:v>8331</c:v>
                </c:pt>
                <c:pt idx="76">
                  <c:v>8038</c:v>
                </c:pt>
                <c:pt idx="77">
                  <c:v>8625</c:v>
                </c:pt>
                <c:pt idx="78">
                  <c:v>9953</c:v>
                </c:pt>
                <c:pt idx="79">
                  <c:v>9936</c:v>
                </c:pt>
                <c:pt idx="80">
                  <c:v>10020</c:v>
                </c:pt>
                <c:pt idx="81">
                  <c:v>9789</c:v>
                </c:pt>
                <c:pt idx="82">
                  <c:v>10625</c:v>
                </c:pt>
                <c:pt idx="83">
                  <c:v>10285</c:v>
                </c:pt>
                <c:pt idx="84">
                  <c:v>10159</c:v>
                </c:pt>
                <c:pt idx="85">
                  <c:v>9528</c:v>
                </c:pt>
                <c:pt idx="86">
                  <c:v>9064</c:v>
                </c:pt>
                <c:pt idx="87">
                  <c:v>8524</c:v>
                </c:pt>
                <c:pt idx="88">
                  <c:v>7875</c:v>
                </c:pt>
                <c:pt idx="89">
                  <c:v>7952</c:v>
                </c:pt>
                <c:pt idx="90">
                  <c:v>8518</c:v>
                </c:pt>
                <c:pt idx="91">
                  <c:v>8230</c:v>
                </c:pt>
                <c:pt idx="92">
                  <c:v>8566</c:v>
                </c:pt>
                <c:pt idx="93">
                  <c:v>8611</c:v>
                </c:pt>
                <c:pt idx="94">
                  <c:v>8860</c:v>
                </c:pt>
                <c:pt idx="95">
                  <c:v>8742</c:v>
                </c:pt>
                <c:pt idx="96">
                  <c:v>6986</c:v>
                </c:pt>
                <c:pt idx="97">
                  <c:v>6331</c:v>
                </c:pt>
                <c:pt idx="98">
                  <c:v>6706</c:v>
                </c:pt>
                <c:pt idx="99">
                  <c:v>6896</c:v>
                </c:pt>
                <c:pt idx="100">
                  <c:v>7389</c:v>
                </c:pt>
                <c:pt idx="101">
                  <c:v>7550</c:v>
                </c:pt>
                <c:pt idx="102">
                  <c:v>7273</c:v>
                </c:pt>
                <c:pt idx="103">
                  <c:v>7273</c:v>
                </c:pt>
                <c:pt idx="104">
                  <c:v>7384</c:v>
                </c:pt>
                <c:pt idx="105">
                  <c:v>7462</c:v>
                </c:pt>
                <c:pt idx="106">
                  <c:v>7570</c:v>
                </c:pt>
                <c:pt idx="107">
                  <c:v>6998</c:v>
                </c:pt>
                <c:pt idx="108">
                  <c:v>6029</c:v>
                </c:pt>
                <c:pt idx="109">
                  <c:v>5764</c:v>
                </c:pt>
                <c:pt idx="110">
                  <c:v>5590</c:v>
                </c:pt>
                <c:pt idx="111">
                  <c:v>5313</c:v>
                </c:pt>
                <c:pt idx="112">
                  <c:v>5120</c:v>
                </c:pt>
                <c:pt idx="113">
                  <c:v>4851</c:v>
                </c:pt>
                <c:pt idx="114">
                  <c:v>5048</c:v>
                </c:pt>
                <c:pt idx="115">
                  <c:v>4723</c:v>
                </c:pt>
                <c:pt idx="116">
                  <c:v>4692</c:v>
                </c:pt>
                <c:pt idx="117">
                  <c:v>5054</c:v>
                </c:pt>
                <c:pt idx="118">
                  <c:v>5122</c:v>
                </c:pt>
                <c:pt idx="119">
                  <c:v>5279</c:v>
                </c:pt>
                <c:pt idx="120">
                  <c:v>5669</c:v>
                </c:pt>
                <c:pt idx="121">
                  <c:v>6229</c:v>
                </c:pt>
                <c:pt idx="122">
                  <c:v>6375</c:v>
                </c:pt>
                <c:pt idx="123">
                  <c:v>6529</c:v>
                </c:pt>
                <c:pt idx="124">
                  <c:v>6539</c:v>
                </c:pt>
                <c:pt idx="125">
                  <c:v>6781</c:v>
                </c:pt>
                <c:pt idx="126">
                  <c:v>7000</c:v>
                </c:pt>
                <c:pt idx="127">
                  <c:v>6920</c:v>
                </c:pt>
                <c:pt idx="128">
                  <c:v>7816</c:v>
                </c:pt>
                <c:pt idx="129">
                  <c:v>8269</c:v>
                </c:pt>
                <c:pt idx="130">
                  <c:v>9939</c:v>
                </c:pt>
                <c:pt idx="131">
                  <c:v>10407</c:v>
                </c:pt>
                <c:pt idx="132">
                  <c:v>11827</c:v>
                </c:pt>
                <c:pt idx="133">
                  <c:v>10855</c:v>
                </c:pt>
                <c:pt idx="134">
                  <c:v>10154</c:v>
                </c:pt>
                <c:pt idx="135">
                  <c:v>9549</c:v>
                </c:pt>
                <c:pt idx="136">
                  <c:v>10406</c:v>
                </c:pt>
                <c:pt idx="137">
                  <c:v>10612</c:v>
                </c:pt>
                <c:pt idx="138">
                  <c:v>11957</c:v>
                </c:pt>
                <c:pt idx="139">
                  <c:v>12211</c:v>
                </c:pt>
                <c:pt idx="140">
                  <c:v>11657</c:v>
                </c:pt>
                <c:pt idx="141">
                  <c:v>11135</c:v>
                </c:pt>
                <c:pt idx="142">
                  <c:v>10070</c:v>
                </c:pt>
                <c:pt idx="143">
                  <c:v>9336</c:v>
                </c:pt>
                <c:pt idx="144">
                  <c:v>9866</c:v>
                </c:pt>
                <c:pt idx="145">
                  <c:v>9302</c:v>
                </c:pt>
                <c:pt idx="146">
                  <c:v>9417</c:v>
                </c:pt>
                <c:pt idx="147">
                  <c:v>9166</c:v>
                </c:pt>
                <c:pt idx="148">
                  <c:v>7948</c:v>
                </c:pt>
                <c:pt idx="149">
                  <c:v>8185</c:v>
                </c:pt>
                <c:pt idx="150">
                  <c:v>7769</c:v>
                </c:pt>
                <c:pt idx="151">
                  <c:v>9123</c:v>
                </c:pt>
                <c:pt idx="152">
                  <c:v>8956</c:v>
                </c:pt>
                <c:pt idx="153">
                  <c:v>8097</c:v>
                </c:pt>
                <c:pt idx="154">
                  <c:v>8091</c:v>
                </c:pt>
                <c:pt idx="155">
                  <c:v>8091</c:v>
                </c:pt>
                <c:pt idx="156">
                  <c:v>7907</c:v>
                </c:pt>
                <c:pt idx="157">
                  <c:v>7811</c:v>
                </c:pt>
                <c:pt idx="158">
                  <c:v>7638</c:v>
                </c:pt>
                <c:pt idx="159">
                  <c:v>6724</c:v>
                </c:pt>
                <c:pt idx="160">
                  <c:v>6299</c:v>
                </c:pt>
                <c:pt idx="161">
                  <c:v>5535</c:v>
                </c:pt>
                <c:pt idx="162">
                  <c:v>5173</c:v>
                </c:pt>
                <c:pt idx="163">
                  <c:v>5130</c:v>
                </c:pt>
                <c:pt idx="164">
                  <c:v>4890</c:v>
                </c:pt>
                <c:pt idx="165">
                  <c:v>4801</c:v>
                </c:pt>
                <c:pt idx="166">
                  <c:v>4502</c:v>
                </c:pt>
                <c:pt idx="167">
                  <c:v>4366</c:v>
                </c:pt>
                <c:pt idx="168">
                  <c:v>4015</c:v>
                </c:pt>
                <c:pt idx="169">
                  <c:v>4070</c:v>
                </c:pt>
                <c:pt idx="170">
                  <c:v>4368</c:v>
                </c:pt>
                <c:pt idx="171">
                  <c:v>4997</c:v>
                </c:pt>
                <c:pt idx="172">
                  <c:v>4508</c:v>
                </c:pt>
                <c:pt idx="173">
                  <c:v>4101</c:v>
                </c:pt>
                <c:pt idx="174">
                  <c:v>3507</c:v>
                </c:pt>
                <c:pt idx="175">
                  <c:v>2971</c:v>
                </c:pt>
                <c:pt idx="176">
                  <c:v>3304</c:v>
                </c:pt>
                <c:pt idx="177">
                  <c:v>3228</c:v>
                </c:pt>
                <c:pt idx="178">
                  <c:v>4269</c:v>
                </c:pt>
                <c:pt idx="179">
                  <c:v>5624</c:v>
                </c:pt>
                <c:pt idx="180">
                  <c:v>8666</c:v>
                </c:pt>
                <c:pt idx="181">
                  <c:v>9696</c:v>
                </c:pt>
                <c:pt idx="182">
                  <c:v>10196</c:v>
                </c:pt>
                <c:pt idx="183">
                  <c:v>9475</c:v>
                </c:pt>
                <c:pt idx="184">
                  <c:v>9068</c:v>
                </c:pt>
                <c:pt idx="185">
                  <c:v>7407</c:v>
                </c:pt>
                <c:pt idx="186">
                  <c:v>7694</c:v>
                </c:pt>
                <c:pt idx="187">
                  <c:v>7637</c:v>
                </c:pt>
                <c:pt idx="188">
                  <c:v>7728</c:v>
                </c:pt>
                <c:pt idx="189">
                  <c:v>7414</c:v>
                </c:pt>
                <c:pt idx="190">
                  <c:v>7465</c:v>
                </c:pt>
                <c:pt idx="191">
                  <c:v>7001</c:v>
                </c:pt>
                <c:pt idx="192">
                  <c:v>6619</c:v>
                </c:pt>
                <c:pt idx="193">
                  <c:v>6850</c:v>
                </c:pt>
                <c:pt idx="194">
                  <c:v>8687</c:v>
                </c:pt>
                <c:pt idx="195">
                  <c:v>10839</c:v>
                </c:pt>
                <c:pt idx="196">
                  <c:v>9728</c:v>
                </c:pt>
                <c:pt idx="197">
                  <c:v>7746</c:v>
                </c:pt>
                <c:pt idx="198">
                  <c:v>7642</c:v>
                </c:pt>
                <c:pt idx="199">
                  <c:v>6744</c:v>
                </c:pt>
                <c:pt idx="200">
                  <c:v>6386</c:v>
                </c:pt>
                <c:pt idx="201">
                  <c:v>6080</c:v>
                </c:pt>
                <c:pt idx="202">
                  <c:v>5856</c:v>
                </c:pt>
                <c:pt idx="203">
                  <c:v>6099</c:v>
                </c:pt>
                <c:pt idx="204">
                  <c:v>5846</c:v>
                </c:pt>
                <c:pt idx="205">
                  <c:v>5861</c:v>
                </c:pt>
                <c:pt idx="206">
                  <c:v>6939</c:v>
                </c:pt>
                <c:pt idx="207">
                  <c:v>7157</c:v>
                </c:pt>
                <c:pt idx="208">
                  <c:v>8216</c:v>
                </c:pt>
                <c:pt idx="209">
                  <c:v>9277</c:v>
                </c:pt>
                <c:pt idx="210">
                  <c:v>9721</c:v>
                </c:pt>
                <c:pt idx="211">
                  <c:v>7949</c:v>
                </c:pt>
                <c:pt idx="212">
                  <c:v>7198</c:v>
                </c:pt>
                <c:pt idx="213">
                  <c:v>6620</c:v>
                </c:pt>
                <c:pt idx="214">
                  <c:v>7617</c:v>
                </c:pt>
                <c:pt idx="215">
                  <c:v>6934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6-4AA8-A15D-9439C05E3104}"/>
            </c:ext>
          </c:extLst>
        </c:ser>
        <c:ser>
          <c:idx val="1"/>
          <c:order val="1"/>
          <c:tx>
            <c:strRef>
              <c:f>'ChartData (averages)'!$AH$1</c:f>
              <c:strCache>
                <c:ptCount val="1"/>
                <c:pt idx="0">
                  <c:v> Pacific Capesize Index 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(averages)'!$AH$2:$AH$218</c:f>
              <c:numCache>
                <c:formatCode>_-* #,##0_-;\-* #,##0_-;_-* "-"??_-;_-@_-</c:formatCode>
                <c:ptCount val="217"/>
                <c:pt idx="0">
                  <c:v>3853</c:v>
                </c:pt>
                <c:pt idx="1">
                  <c:v>3967</c:v>
                </c:pt>
                <c:pt idx="2">
                  <c:v>3692</c:v>
                </c:pt>
                <c:pt idx="3">
                  <c:v>3871</c:v>
                </c:pt>
                <c:pt idx="4">
                  <c:v>3447</c:v>
                </c:pt>
                <c:pt idx="5">
                  <c:v>3129</c:v>
                </c:pt>
                <c:pt idx="6">
                  <c:v>2804</c:v>
                </c:pt>
                <c:pt idx="7">
                  <c:v>2941</c:v>
                </c:pt>
                <c:pt idx="8">
                  <c:v>3411</c:v>
                </c:pt>
                <c:pt idx="9">
                  <c:v>3552</c:v>
                </c:pt>
                <c:pt idx="10">
                  <c:v>4323</c:v>
                </c:pt>
                <c:pt idx="11">
                  <c:v>4925</c:v>
                </c:pt>
                <c:pt idx="12">
                  <c:v>4909</c:v>
                </c:pt>
                <c:pt idx="13">
                  <c:v>4897</c:v>
                </c:pt>
                <c:pt idx="14">
                  <c:v>4374</c:v>
                </c:pt>
                <c:pt idx="15">
                  <c:v>4474</c:v>
                </c:pt>
                <c:pt idx="16">
                  <c:v>3970</c:v>
                </c:pt>
                <c:pt idx="17">
                  <c:v>4008</c:v>
                </c:pt>
                <c:pt idx="18">
                  <c:v>3734</c:v>
                </c:pt>
                <c:pt idx="19">
                  <c:v>4048</c:v>
                </c:pt>
                <c:pt idx="20">
                  <c:v>4048</c:v>
                </c:pt>
                <c:pt idx="21">
                  <c:v>3923</c:v>
                </c:pt>
                <c:pt idx="22">
                  <c:v>3657</c:v>
                </c:pt>
                <c:pt idx="23">
                  <c:v>3740</c:v>
                </c:pt>
                <c:pt idx="24">
                  <c:v>3474</c:v>
                </c:pt>
                <c:pt idx="25">
                  <c:v>3057</c:v>
                </c:pt>
                <c:pt idx="26">
                  <c:v>3203</c:v>
                </c:pt>
                <c:pt idx="27">
                  <c:v>2874</c:v>
                </c:pt>
                <c:pt idx="28">
                  <c:v>3194</c:v>
                </c:pt>
                <c:pt idx="29">
                  <c:v>3492</c:v>
                </c:pt>
                <c:pt idx="30">
                  <c:v>3503</c:v>
                </c:pt>
                <c:pt idx="31">
                  <c:v>4046</c:v>
                </c:pt>
                <c:pt idx="32">
                  <c:v>4457</c:v>
                </c:pt>
                <c:pt idx="33">
                  <c:v>5105</c:v>
                </c:pt>
                <c:pt idx="34">
                  <c:v>4917</c:v>
                </c:pt>
                <c:pt idx="35">
                  <c:v>4800</c:v>
                </c:pt>
                <c:pt idx="36">
                  <c:v>5381</c:v>
                </c:pt>
                <c:pt idx="37">
                  <c:v>5379</c:v>
                </c:pt>
                <c:pt idx="38">
                  <c:v>5948</c:v>
                </c:pt>
                <c:pt idx="39">
                  <c:v>5343</c:v>
                </c:pt>
                <c:pt idx="40">
                  <c:v>5703</c:v>
                </c:pt>
                <c:pt idx="41">
                  <c:v>5696</c:v>
                </c:pt>
                <c:pt idx="42">
                  <c:v>5729</c:v>
                </c:pt>
                <c:pt idx="43">
                  <c:v>5903</c:v>
                </c:pt>
                <c:pt idx="44">
                  <c:v>5674</c:v>
                </c:pt>
                <c:pt idx="45">
                  <c:v>6066</c:v>
                </c:pt>
                <c:pt idx="46">
                  <c:v>5830</c:v>
                </c:pt>
                <c:pt idx="47">
                  <c:v>6209</c:v>
                </c:pt>
                <c:pt idx="48">
                  <c:v>6907</c:v>
                </c:pt>
                <c:pt idx="49">
                  <c:v>6996</c:v>
                </c:pt>
                <c:pt idx="50">
                  <c:v>6687</c:v>
                </c:pt>
                <c:pt idx="51">
                  <c:v>5938</c:v>
                </c:pt>
                <c:pt idx="52">
                  <c:v>5379</c:v>
                </c:pt>
                <c:pt idx="53">
                  <c:v>4783</c:v>
                </c:pt>
                <c:pt idx="54">
                  <c:v>3955</c:v>
                </c:pt>
                <c:pt idx="55">
                  <c:v>4387</c:v>
                </c:pt>
                <c:pt idx="56">
                  <c:v>4072</c:v>
                </c:pt>
                <c:pt idx="57">
                  <c:v>4674</c:v>
                </c:pt>
                <c:pt idx="58">
                  <c:v>4374</c:v>
                </c:pt>
                <c:pt idx="59">
                  <c:v>4652</c:v>
                </c:pt>
                <c:pt idx="60">
                  <c:v>4432</c:v>
                </c:pt>
                <c:pt idx="61">
                  <c:v>4267</c:v>
                </c:pt>
                <c:pt idx="62">
                  <c:v>4019</c:v>
                </c:pt>
                <c:pt idx="63">
                  <c:v>3953</c:v>
                </c:pt>
                <c:pt idx="64">
                  <c:v>3730</c:v>
                </c:pt>
                <c:pt idx="65">
                  <c:v>3502</c:v>
                </c:pt>
                <c:pt idx="66">
                  <c:v>3814</c:v>
                </c:pt>
                <c:pt idx="67">
                  <c:v>4674</c:v>
                </c:pt>
                <c:pt idx="68">
                  <c:v>4915</c:v>
                </c:pt>
                <c:pt idx="69">
                  <c:v>5136</c:v>
                </c:pt>
                <c:pt idx="70">
                  <c:v>5553</c:v>
                </c:pt>
                <c:pt idx="71">
                  <c:v>5019</c:v>
                </c:pt>
                <c:pt idx="72">
                  <c:v>4347</c:v>
                </c:pt>
                <c:pt idx="73">
                  <c:v>4631</c:v>
                </c:pt>
                <c:pt idx="74">
                  <c:v>5372</c:v>
                </c:pt>
                <c:pt idx="75">
                  <c:v>5455</c:v>
                </c:pt>
                <c:pt idx="76">
                  <c:v>4977</c:v>
                </c:pt>
                <c:pt idx="77">
                  <c:v>4997</c:v>
                </c:pt>
                <c:pt idx="78">
                  <c:v>6034</c:v>
                </c:pt>
                <c:pt idx="79">
                  <c:v>6136</c:v>
                </c:pt>
                <c:pt idx="80">
                  <c:v>6240</c:v>
                </c:pt>
                <c:pt idx="81">
                  <c:v>6395</c:v>
                </c:pt>
                <c:pt idx="82">
                  <c:v>6880</c:v>
                </c:pt>
                <c:pt idx="83">
                  <c:v>6794</c:v>
                </c:pt>
                <c:pt idx="84">
                  <c:v>6755</c:v>
                </c:pt>
                <c:pt idx="85">
                  <c:v>6455</c:v>
                </c:pt>
                <c:pt idx="86">
                  <c:v>5982</c:v>
                </c:pt>
                <c:pt idx="87">
                  <c:v>5784</c:v>
                </c:pt>
                <c:pt idx="88">
                  <c:v>5249</c:v>
                </c:pt>
                <c:pt idx="89">
                  <c:v>5152</c:v>
                </c:pt>
                <c:pt idx="90">
                  <c:v>5371</c:v>
                </c:pt>
                <c:pt idx="91">
                  <c:v>5601</c:v>
                </c:pt>
                <c:pt idx="92">
                  <c:v>5767</c:v>
                </c:pt>
                <c:pt idx="93">
                  <c:v>5824</c:v>
                </c:pt>
                <c:pt idx="94">
                  <c:v>6112</c:v>
                </c:pt>
                <c:pt idx="95">
                  <c:v>6148</c:v>
                </c:pt>
                <c:pt idx="96">
                  <c:v>4667</c:v>
                </c:pt>
                <c:pt idx="97">
                  <c:v>4170</c:v>
                </c:pt>
                <c:pt idx="98">
                  <c:v>4447</c:v>
                </c:pt>
                <c:pt idx="99">
                  <c:v>4803</c:v>
                </c:pt>
                <c:pt idx="100">
                  <c:v>5321</c:v>
                </c:pt>
                <c:pt idx="101">
                  <c:v>5333</c:v>
                </c:pt>
                <c:pt idx="102">
                  <c:v>4606</c:v>
                </c:pt>
                <c:pt idx="103">
                  <c:v>4606</c:v>
                </c:pt>
                <c:pt idx="104">
                  <c:v>4829</c:v>
                </c:pt>
                <c:pt idx="105">
                  <c:v>4742</c:v>
                </c:pt>
                <c:pt idx="106">
                  <c:v>4846</c:v>
                </c:pt>
                <c:pt idx="107">
                  <c:v>4422</c:v>
                </c:pt>
                <c:pt idx="108">
                  <c:v>3611</c:v>
                </c:pt>
                <c:pt idx="109">
                  <c:v>3416</c:v>
                </c:pt>
                <c:pt idx="110">
                  <c:v>3471</c:v>
                </c:pt>
                <c:pt idx="111">
                  <c:v>3260</c:v>
                </c:pt>
                <c:pt idx="112">
                  <c:v>3088</c:v>
                </c:pt>
                <c:pt idx="113">
                  <c:v>2913</c:v>
                </c:pt>
                <c:pt idx="114">
                  <c:v>3386</c:v>
                </c:pt>
                <c:pt idx="115">
                  <c:v>2989</c:v>
                </c:pt>
                <c:pt idx="116">
                  <c:v>2924</c:v>
                </c:pt>
                <c:pt idx="117">
                  <c:v>2981</c:v>
                </c:pt>
                <c:pt idx="118">
                  <c:v>3162</c:v>
                </c:pt>
                <c:pt idx="119">
                  <c:v>3257</c:v>
                </c:pt>
                <c:pt idx="120">
                  <c:v>3668</c:v>
                </c:pt>
                <c:pt idx="121">
                  <c:v>4160</c:v>
                </c:pt>
                <c:pt idx="122">
                  <c:v>4280</c:v>
                </c:pt>
                <c:pt idx="123">
                  <c:v>4329</c:v>
                </c:pt>
                <c:pt idx="124">
                  <c:v>4508</c:v>
                </c:pt>
                <c:pt idx="125">
                  <c:v>4635</c:v>
                </c:pt>
                <c:pt idx="126">
                  <c:v>4887</c:v>
                </c:pt>
                <c:pt idx="127">
                  <c:v>4829</c:v>
                </c:pt>
                <c:pt idx="128">
                  <c:v>5157</c:v>
                </c:pt>
                <c:pt idx="129">
                  <c:v>5150</c:v>
                </c:pt>
                <c:pt idx="130">
                  <c:v>6266</c:v>
                </c:pt>
                <c:pt idx="131">
                  <c:v>6652</c:v>
                </c:pt>
                <c:pt idx="132">
                  <c:v>7743</c:v>
                </c:pt>
                <c:pt idx="133">
                  <c:v>7011</c:v>
                </c:pt>
                <c:pt idx="134">
                  <c:v>6705</c:v>
                </c:pt>
                <c:pt idx="135">
                  <c:v>6303</c:v>
                </c:pt>
                <c:pt idx="136">
                  <c:v>7032</c:v>
                </c:pt>
                <c:pt idx="137">
                  <c:v>7194</c:v>
                </c:pt>
                <c:pt idx="138">
                  <c:v>7633</c:v>
                </c:pt>
                <c:pt idx="139">
                  <c:v>8307</c:v>
                </c:pt>
                <c:pt idx="140">
                  <c:v>7981</c:v>
                </c:pt>
                <c:pt idx="141">
                  <c:v>7147</c:v>
                </c:pt>
                <c:pt idx="142">
                  <c:v>6568</c:v>
                </c:pt>
                <c:pt idx="143">
                  <c:v>6398</c:v>
                </c:pt>
                <c:pt idx="144">
                  <c:v>6648</c:v>
                </c:pt>
                <c:pt idx="145">
                  <c:v>6365</c:v>
                </c:pt>
                <c:pt idx="146">
                  <c:v>6447</c:v>
                </c:pt>
                <c:pt idx="147">
                  <c:v>6323</c:v>
                </c:pt>
                <c:pt idx="148">
                  <c:v>5585</c:v>
                </c:pt>
                <c:pt idx="149">
                  <c:v>6081</c:v>
                </c:pt>
                <c:pt idx="150">
                  <c:v>6049</c:v>
                </c:pt>
                <c:pt idx="151">
                  <c:v>6731</c:v>
                </c:pt>
                <c:pt idx="152">
                  <c:v>6864</c:v>
                </c:pt>
                <c:pt idx="153">
                  <c:v>5835</c:v>
                </c:pt>
                <c:pt idx="154">
                  <c:v>5298</c:v>
                </c:pt>
                <c:pt idx="155">
                  <c:v>5298</c:v>
                </c:pt>
                <c:pt idx="156">
                  <c:v>5018</c:v>
                </c:pt>
                <c:pt idx="157">
                  <c:v>4952</c:v>
                </c:pt>
                <c:pt idx="158">
                  <c:v>4547</c:v>
                </c:pt>
                <c:pt idx="159">
                  <c:v>3982</c:v>
                </c:pt>
                <c:pt idx="160">
                  <c:v>3666</c:v>
                </c:pt>
                <c:pt idx="161">
                  <c:v>3446</c:v>
                </c:pt>
                <c:pt idx="162">
                  <c:v>3298</c:v>
                </c:pt>
                <c:pt idx="163">
                  <c:v>3437</c:v>
                </c:pt>
                <c:pt idx="164">
                  <c:v>3194</c:v>
                </c:pt>
                <c:pt idx="165">
                  <c:v>3030</c:v>
                </c:pt>
                <c:pt idx="166">
                  <c:v>2710</c:v>
                </c:pt>
                <c:pt idx="167">
                  <c:v>2655</c:v>
                </c:pt>
                <c:pt idx="168">
                  <c:v>2539</c:v>
                </c:pt>
                <c:pt idx="169">
                  <c:v>2974</c:v>
                </c:pt>
                <c:pt idx="170">
                  <c:v>3007</c:v>
                </c:pt>
                <c:pt idx="171">
                  <c:v>3413</c:v>
                </c:pt>
                <c:pt idx="172">
                  <c:v>3116</c:v>
                </c:pt>
                <c:pt idx="173">
                  <c:v>2998</c:v>
                </c:pt>
                <c:pt idx="174">
                  <c:v>2602</c:v>
                </c:pt>
                <c:pt idx="175">
                  <c:v>2121</c:v>
                </c:pt>
                <c:pt idx="176">
                  <c:v>2402</c:v>
                </c:pt>
                <c:pt idx="177">
                  <c:v>2223</c:v>
                </c:pt>
                <c:pt idx="178">
                  <c:v>3007</c:v>
                </c:pt>
                <c:pt idx="179">
                  <c:v>3986</c:v>
                </c:pt>
                <c:pt idx="180">
                  <c:v>6363</c:v>
                </c:pt>
                <c:pt idx="181">
                  <c:v>6755</c:v>
                </c:pt>
                <c:pt idx="182">
                  <c:v>7083</c:v>
                </c:pt>
                <c:pt idx="183">
                  <c:v>6202</c:v>
                </c:pt>
                <c:pt idx="184">
                  <c:v>5722</c:v>
                </c:pt>
                <c:pt idx="185">
                  <c:v>4400</c:v>
                </c:pt>
                <c:pt idx="186">
                  <c:v>4824</c:v>
                </c:pt>
                <c:pt idx="187">
                  <c:v>5284</c:v>
                </c:pt>
                <c:pt idx="188">
                  <c:v>5355</c:v>
                </c:pt>
                <c:pt idx="189">
                  <c:v>4831</c:v>
                </c:pt>
                <c:pt idx="190">
                  <c:v>5125</c:v>
                </c:pt>
                <c:pt idx="191">
                  <c:v>4609</c:v>
                </c:pt>
                <c:pt idx="192">
                  <c:v>4428</c:v>
                </c:pt>
                <c:pt idx="193">
                  <c:v>4504</c:v>
                </c:pt>
                <c:pt idx="194">
                  <c:v>5702</c:v>
                </c:pt>
                <c:pt idx="195">
                  <c:v>6818</c:v>
                </c:pt>
                <c:pt idx="196">
                  <c:v>6458</c:v>
                </c:pt>
                <c:pt idx="197">
                  <c:v>5007</c:v>
                </c:pt>
                <c:pt idx="198">
                  <c:v>5085</c:v>
                </c:pt>
                <c:pt idx="199">
                  <c:v>4579</c:v>
                </c:pt>
                <c:pt idx="200">
                  <c:v>4336</c:v>
                </c:pt>
                <c:pt idx="201">
                  <c:v>4155</c:v>
                </c:pt>
                <c:pt idx="202">
                  <c:v>4118</c:v>
                </c:pt>
                <c:pt idx="203">
                  <c:v>4262</c:v>
                </c:pt>
                <c:pt idx="204">
                  <c:v>4240</c:v>
                </c:pt>
                <c:pt idx="205">
                  <c:v>3991</c:v>
                </c:pt>
                <c:pt idx="206">
                  <c:v>4446</c:v>
                </c:pt>
                <c:pt idx="207">
                  <c:v>4783</c:v>
                </c:pt>
                <c:pt idx="208">
                  <c:v>5532</c:v>
                </c:pt>
                <c:pt idx="209">
                  <c:v>5940</c:v>
                </c:pt>
                <c:pt idx="210">
                  <c:v>5594</c:v>
                </c:pt>
                <c:pt idx="211">
                  <c:v>4420</c:v>
                </c:pt>
                <c:pt idx="212">
                  <c:v>3918</c:v>
                </c:pt>
                <c:pt idx="213">
                  <c:v>3565</c:v>
                </c:pt>
                <c:pt idx="214">
                  <c:v>4533</c:v>
                </c:pt>
                <c:pt idx="215">
                  <c:v>4239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6-4AA8-A15D-9439C05E3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549304"/>
        <c:axId val="286569304"/>
      </c:lineChart>
      <c:dateAx>
        <c:axId val="286549304"/>
        <c:scaling>
          <c:orientation val="minMax"/>
          <c:min val="42887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286569304"/>
        <c:crosses val="autoZero"/>
        <c:auto val="1"/>
        <c:lblOffset val="100"/>
        <c:baseTimeUnit val="days"/>
        <c:majorUnit val="4"/>
        <c:majorTimeUnit val="months"/>
      </c:dateAx>
      <c:valAx>
        <c:axId val="2865693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points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6549304"/>
        <c:crosses val="autoZero"/>
        <c:crossBetween val="between"/>
        <c:majorUnit val="3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9460481497264029E-3"/>
          <c:y val="2.5814353127617254E-3"/>
          <c:w val="0.93730378183824381"/>
          <c:h val="0.253187987085029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7222806363542184"/>
          <c:y val="0.31646551279087254"/>
          <c:w val="0.80705281987991073"/>
          <c:h val="0.48688702686565827"/>
        </c:manualLayout>
      </c:layout>
      <c:lineChart>
        <c:grouping val="standard"/>
        <c:varyColors val="0"/>
        <c:ser>
          <c:idx val="2"/>
          <c:order val="0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(averages)'!$D$2:$D$218</c:f>
              <c:numCache>
                <c:formatCode>0.00</c:formatCode>
                <c:ptCount val="217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  <c:pt idx="202">
                  <c:v>13.45</c:v>
                </c:pt>
                <c:pt idx="203">
                  <c:v>13.8</c:v>
                </c:pt>
                <c:pt idx="204">
                  <c:v>12.35</c:v>
                </c:pt>
                <c:pt idx="205">
                  <c:v>13.05</c:v>
                </c:pt>
                <c:pt idx="206">
                  <c:v>15.65</c:v>
                </c:pt>
                <c:pt idx="207">
                  <c:v>16.100000000000001</c:v>
                </c:pt>
                <c:pt idx="208">
                  <c:v>17.350000000000001</c:v>
                </c:pt>
                <c:pt idx="209">
                  <c:v>19.55</c:v>
                </c:pt>
                <c:pt idx="210">
                  <c:v>19.25</c:v>
                </c:pt>
                <c:pt idx="211">
                  <c:v>17.25</c:v>
                </c:pt>
                <c:pt idx="212">
                  <c:v>16.5</c:v>
                </c:pt>
                <c:pt idx="213">
                  <c:v>14.9</c:v>
                </c:pt>
                <c:pt idx="214">
                  <c:v>17.399999999999999</c:v>
                </c:pt>
                <c:pt idx="215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3-41B0-8358-D23260C586E3}"/>
            </c:ext>
          </c:extLst>
        </c:ser>
        <c:ser>
          <c:idx val="3"/>
          <c:order val="1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'ChartData (averages)'!$A$2:$A$218</c:f>
              <c:numCache>
                <c:formatCode>dd/mm/yy;@</c:formatCode>
                <c:ptCount val="217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</c:numCache>
            </c:numRef>
          </c:cat>
          <c:val>
            <c:numRef>
              <c:f>'ChartData (averages)'!$C$2:$C$218</c:f>
              <c:numCache>
                <c:formatCode>0.00</c:formatCode>
                <c:ptCount val="217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D3-41B0-8358-D23260C586E3}"/>
            </c:ext>
          </c:extLst>
        </c:ser>
        <c:ser>
          <c:idx val="0"/>
          <c:order val="2"/>
          <c:tx>
            <c:strRef>
              <c:f>'ChartData (averages)'!$W$1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ln>
              <a:solidFill>
                <a:srgbClr val="CF3C5E"/>
              </a:solidFill>
              <a:prstDash val="sysDot"/>
            </a:ln>
          </c:spPr>
          <c:marker>
            <c:symbol val="none"/>
          </c:marker>
          <c:val>
            <c:numRef>
              <c:f>'ChartData (averages)'!$W$2:$W$220</c:f>
              <c:numCache>
                <c:formatCode>_(* #,##0.00_);_(* \(#,##0.00\);_(* "-"??_);_(@_)</c:formatCode>
                <c:ptCount val="219"/>
                <c:pt idx="0">
                  <c:v>7.1</c:v>
                </c:pt>
                <c:pt idx="1">
                  <c:v>7.55</c:v>
                </c:pt>
                <c:pt idx="2">
                  <c:v>6.95</c:v>
                </c:pt>
                <c:pt idx="3">
                  <c:v>7.9499999999999993</c:v>
                </c:pt>
                <c:pt idx="4">
                  <c:v>6.95</c:v>
                </c:pt>
                <c:pt idx="5">
                  <c:v>6.5</c:v>
                </c:pt>
                <c:pt idx="6">
                  <c:v>6.85</c:v>
                </c:pt>
                <c:pt idx="7">
                  <c:v>5.9499999999999993</c:v>
                </c:pt>
                <c:pt idx="8">
                  <c:v>5.5</c:v>
                </c:pt>
                <c:pt idx="9">
                  <c:v>6.1</c:v>
                </c:pt>
                <c:pt idx="10">
                  <c:v>8.25</c:v>
                </c:pt>
                <c:pt idx="11">
                  <c:v>9.75</c:v>
                </c:pt>
                <c:pt idx="12">
                  <c:v>9.25</c:v>
                </c:pt>
                <c:pt idx="13">
                  <c:v>9.65</c:v>
                </c:pt>
                <c:pt idx="14">
                  <c:v>8.2999999999999989</c:v>
                </c:pt>
                <c:pt idx="15">
                  <c:v>8.6999999999999993</c:v>
                </c:pt>
                <c:pt idx="16">
                  <c:v>7.1999999999999993</c:v>
                </c:pt>
                <c:pt idx="17">
                  <c:v>7.75</c:v>
                </c:pt>
                <c:pt idx="18">
                  <c:v>7.5499999999999989</c:v>
                </c:pt>
                <c:pt idx="19">
                  <c:v>8.35</c:v>
                </c:pt>
                <c:pt idx="20">
                  <c:v>8.4500000000000011</c:v>
                </c:pt>
                <c:pt idx="21">
                  <c:v>8.1999999999999993</c:v>
                </c:pt>
                <c:pt idx="22">
                  <c:v>7.9500000000000011</c:v>
                </c:pt>
                <c:pt idx="23">
                  <c:v>7.2999999999999989</c:v>
                </c:pt>
                <c:pt idx="24">
                  <c:v>7.3500000000000005</c:v>
                </c:pt>
                <c:pt idx="25">
                  <c:v>6.5</c:v>
                </c:pt>
                <c:pt idx="26">
                  <c:v>6.5</c:v>
                </c:pt>
                <c:pt idx="27">
                  <c:v>6.4</c:v>
                </c:pt>
                <c:pt idx="28">
                  <c:v>6.85</c:v>
                </c:pt>
                <c:pt idx="29">
                  <c:v>7.5</c:v>
                </c:pt>
                <c:pt idx="30">
                  <c:v>7.6000000000000005</c:v>
                </c:pt>
                <c:pt idx="31">
                  <c:v>7.7</c:v>
                </c:pt>
                <c:pt idx="32">
                  <c:v>8.35</c:v>
                </c:pt>
                <c:pt idx="33">
                  <c:v>9.8500000000000014</c:v>
                </c:pt>
                <c:pt idx="34">
                  <c:v>9.6999999999999993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9.0499999999999989</c:v>
                </c:pt>
                <c:pt idx="38">
                  <c:v>11.100000000000001</c:v>
                </c:pt>
                <c:pt idx="39">
                  <c:v>10.8</c:v>
                </c:pt>
                <c:pt idx="40">
                  <c:v>10.450000000000001</c:v>
                </c:pt>
                <c:pt idx="41">
                  <c:v>9.25</c:v>
                </c:pt>
                <c:pt idx="42">
                  <c:v>9.85</c:v>
                </c:pt>
                <c:pt idx="43">
                  <c:v>9.7499999999999982</c:v>
                </c:pt>
                <c:pt idx="44">
                  <c:v>9.9499999999999993</c:v>
                </c:pt>
                <c:pt idx="45">
                  <c:v>10.900000000000002</c:v>
                </c:pt>
                <c:pt idx="46">
                  <c:v>10.3</c:v>
                </c:pt>
                <c:pt idx="47">
                  <c:v>9.8000000000000007</c:v>
                </c:pt>
                <c:pt idx="48">
                  <c:v>11.049999999999999</c:v>
                </c:pt>
                <c:pt idx="49">
                  <c:v>11.4</c:v>
                </c:pt>
                <c:pt idx="50">
                  <c:v>9.5999999999999979</c:v>
                </c:pt>
                <c:pt idx="51">
                  <c:v>8.8000000000000007</c:v>
                </c:pt>
                <c:pt idx="52">
                  <c:v>10.450000000000001</c:v>
                </c:pt>
                <c:pt idx="53">
                  <c:v>9.8999999999999986</c:v>
                </c:pt>
                <c:pt idx="54">
                  <c:v>8.4</c:v>
                </c:pt>
                <c:pt idx="55">
                  <c:v>7.9999999999999991</c:v>
                </c:pt>
                <c:pt idx="56">
                  <c:v>8.5500000000000007</c:v>
                </c:pt>
                <c:pt idx="57">
                  <c:v>10.050000000000001</c:v>
                </c:pt>
                <c:pt idx="58">
                  <c:v>9.7999999999999989</c:v>
                </c:pt>
                <c:pt idx="59">
                  <c:v>9.5499999999999989</c:v>
                </c:pt>
                <c:pt idx="60">
                  <c:v>9.5500000000000007</c:v>
                </c:pt>
                <c:pt idx="61">
                  <c:v>9.0499999999999989</c:v>
                </c:pt>
                <c:pt idx="62">
                  <c:v>8.9</c:v>
                </c:pt>
                <c:pt idx="63">
                  <c:v>8.6</c:v>
                </c:pt>
                <c:pt idx="64">
                  <c:v>8.35</c:v>
                </c:pt>
                <c:pt idx="65">
                  <c:v>7.5</c:v>
                </c:pt>
                <c:pt idx="66">
                  <c:v>7.1</c:v>
                </c:pt>
                <c:pt idx="67">
                  <c:v>10.85</c:v>
                </c:pt>
                <c:pt idx="68">
                  <c:v>10.8</c:v>
                </c:pt>
                <c:pt idx="69">
                  <c:v>10.749999999999998</c:v>
                </c:pt>
                <c:pt idx="70">
                  <c:v>10.6</c:v>
                </c:pt>
                <c:pt idx="71">
                  <c:v>9.5500000000000007</c:v>
                </c:pt>
                <c:pt idx="72">
                  <c:v>9</c:v>
                </c:pt>
                <c:pt idx="73">
                  <c:v>10.25</c:v>
                </c:pt>
                <c:pt idx="74">
                  <c:v>11.05</c:v>
                </c:pt>
                <c:pt idx="75">
                  <c:v>11.7</c:v>
                </c:pt>
                <c:pt idx="76">
                  <c:v>12.25</c:v>
                </c:pt>
                <c:pt idx="77">
                  <c:v>13.6</c:v>
                </c:pt>
                <c:pt idx="78">
                  <c:v>13.399999999999999</c:v>
                </c:pt>
                <c:pt idx="79">
                  <c:v>13.200000000000001</c:v>
                </c:pt>
                <c:pt idx="80">
                  <c:v>13.3</c:v>
                </c:pt>
                <c:pt idx="81">
                  <c:v>13.500000000000002</c:v>
                </c:pt>
                <c:pt idx="82">
                  <c:v>14.649999999999999</c:v>
                </c:pt>
                <c:pt idx="83">
                  <c:v>14.75</c:v>
                </c:pt>
                <c:pt idx="84">
                  <c:v>14.65</c:v>
                </c:pt>
                <c:pt idx="85">
                  <c:v>13.549999999999999</c:v>
                </c:pt>
                <c:pt idx="86">
                  <c:v>13.499999999999998</c:v>
                </c:pt>
                <c:pt idx="87">
                  <c:v>12.7</c:v>
                </c:pt>
                <c:pt idx="88">
                  <c:v>12.600000000000001</c:v>
                </c:pt>
                <c:pt idx="89">
                  <c:v>12.899999999999999</c:v>
                </c:pt>
                <c:pt idx="90">
                  <c:v>12.700000000000001</c:v>
                </c:pt>
                <c:pt idx="91">
                  <c:v>11.5</c:v>
                </c:pt>
                <c:pt idx="92">
                  <c:v>11.9</c:v>
                </c:pt>
                <c:pt idx="93">
                  <c:v>12.799999999999999</c:v>
                </c:pt>
                <c:pt idx="94">
                  <c:v>12.799999999999999</c:v>
                </c:pt>
                <c:pt idx="95">
                  <c:v>12.249999999999998</c:v>
                </c:pt>
                <c:pt idx="96">
                  <c:v>9.1000000000000014</c:v>
                </c:pt>
                <c:pt idx="97">
                  <c:v>8.6</c:v>
                </c:pt>
                <c:pt idx="98">
                  <c:v>8.75</c:v>
                </c:pt>
                <c:pt idx="99">
                  <c:v>8.35</c:v>
                </c:pt>
                <c:pt idx="100">
                  <c:v>7.25</c:v>
                </c:pt>
                <c:pt idx="101">
                  <c:v>8.4499999999999993</c:v>
                </c:pt>
                <c:pt idx="102">
                  <c:v>10.100000000000001</c:v>
                </c:pt>
                <c:pt idx="103">
                  <c:v>10.100000000000001</c:v>
                </c:pt>
                <c:pt idx="104">
                  <c:v>10.1</c:v>
                </c:pt>
                <c:pt idx="105">
                  <c:v>11.299999999999999</c:v>
                </c:pt>
                <c:pt idx="106">
                  <c:v>10.95</c:v>
                </c:pt>
                <c:pt idx="107">
                  <c:v>10.25</c:v>
                </c:pt>
                <c:pt idx="108">
                  <c:v>8.9500000000000011</c:v>
                </c:pt>
                <c:pt idx="109">
                  <c:v>8.25</c:v>
                </c:pt>
                <c:pt idx="110">
                  <c:v>7.75</c:v>
                </c:pt>
                <c:pt idx="111">
                  <c:v>7.8000000000000007</c:v>
                </c:pt>
                <c:pt idx="112">
                  <c:v>7.6</c:v>
                </c:pt>
                <c:pt idx="113">
                  <c:v>6.75</c:v>
                </c:pt>
                <c:pt idx="114">
                  <c:v>5.7499999999999991</c:v>
                </c:pt>
                <c:pt idx="115">
                  <c:v>6.75</c:v>
                </c:pt>
                <c:pt idx="116">
                  <c:v>7.3</c:v>
                </c:pt>
                <c:pt idx="117">
                  <c:v>8.25</c:v>
                </c:pt>
                <c:pt idx="118">
                  <c:v>7.6499999999999995</c:v>
                </c:pt>
                <c:pt idx="119">
                  <c:v>7.5500000000000007</c:v>
                </c:pt>
                <c:pt idx="120">
                  <c:v>7.4</c:v>
                </c:pt>
                <c:pt idx="121">
                  <c:v>9.0500000000000007</c:v>
                </c:pt>
                <c:pt idx="122">
                  <c:v>9.1499999999999986</c:v>
                </c:pt>
                <c:pt idx="123">
                  <c:v>9.8500000000000014</c:v>
                </c:pt>
                <c:pt idx="124">
                  <c:v>9.4499999999999993</c:v>
                </c:pt>
                <c:pt idx="125">
                  <c:v>9.1999999999999993</c:v>
                </c:pt>
                <c:pt idx="126">
                  <c:v>9.1000000000000014</c:v>
                </c:pt>
                <c:pt idx="127">
                  <c:v>9.8499999999999979</c:v>
                </c:pt>
                <c:pt idx="128">
                  <c:v>10.850000000000001</c:v>
                </c:pt>
                <c:pt idx="129">
                  <c:v>11.2</c:v>
                </c:pt>
                <c:pt idx="130">
                  <c:v>13</c:v>
                </c:pt>
                <c:pt idx="131">
                  <c:v>13.95</c:v>
                </c:pt>
                <c:pt idx="132">
                  <c:v>16.600000000000001</c:v>
                </c:pt>
                <c:pt idx="133">
                  <c:v>13.5</c:v>
                </c:pt>
                <c:pt idx="134">
                  <c:v>12.55</c:v>
                </c:pt>
                <c:pt idx="135">
                  <c:v>12</c:v>
                </c:pt>
                <c:pt idx="136">
                  <c:v>12.05</c:v>
                </c:pt>
                <c:pt idx="137">
                  <c:v>13.450000000000001</c:v>
                </c:pt>
                <c:pt idx="138">
                  <c:v>17.799999999999997</c:v>
                </c:pt>
                <c:pt idx="139">
                  <c:v>16.75</c:v>
                </c:pt>
                <c:pt idx="140">
                  <c:v>14.95</c:v>
                </c:pt>
                <c:pt idx="141">
                  <c:v>14.549999999999999</c:v>
                </c:pt>
                <c:pt idx="142">
                  <c:v>14.3</c:v>
                </c:pt>
                <c:pt idx="143">
                  <c:v>12.85</c:v>
                </c:pt>
                <c:pt idx="144">
                  <c:v>14.55</c:v>
                </c:pt>
                <c:pt idx="145">
                  <c:v>11.85</c:v>
                </c:pt>
                <c:pt idx="146">
                  <c:v>12.2</c:v>
                </c:pt>
                <c:pt idx="147">
                  <c:v>11.299999999999999</c:v>
                </c:pt>
                <c:pt idx="148">
                  <c:v>9.65</c:v>
                </c:pt>
                <c:pt idx="149">
                  <c:v>10.3</c:v>
                </c:pt>
                <c:pt idx="150">
                  <c:v>10.15</c:v>
                </c:pt>
                <c:pt idx="151">
                  <c:v>12.45</c:v>
                </c:pt>
                <c:pt idx="152">
                  <c:v>11.399999999999999</c:v>
                </c:pt>
                <c:pt idx="153">
                  <c:v>10.6</c:v>
                </c:pt>
                <c:pt idx="154">
                  <c:v>11.7</c:v>
                </c:pt>
                <c:pt idx="155">
                  <c:v>11.7</c:v>
                </c:pt>
                <c:pt idx="156">
                  <c:v>11.5</c:v>
                </c:pt>
                <c:pt idx="157">
                  <c:v>11.05</c:v>
                </c:pt>
                <c:pt idx="158">
                  <c:v>11.000000000000002</c:v>
                </c:pt>
                <c:pt idx="159">
                  <c:v>9.75</c:v>
                </c:pt>
                <c:pt idx="160">
                  <c:v>8.9500000000000011</c:v>
                </c:pt>
                <c:pt idx="161">
                  <c:v>7.85</c:v>
                </c:pt>
                <c:pt idx="162">
                  <c:v>7.35</c:v>
                </c:pt>
                <c:pt idx="163">
                  <c:v>7.05</c:v>
                </c:pt>
                <c:pt idx="164">
                  <c:v>7.3999999999999995</c:v>
                </c:pt>
                <c:pt idx="165">
                  <c:v>6.8999999999999995</c:v>
                </c:pt>
                <c:pt idx="166">
                  <c:v>6.1000000000000005</c:v>
                </c:pt>
                <c:pt idx="167">
                  <c:v>5.6499999999999995</c:v>
                </c:pt>
                <c:pt idx="168">
                  <c:v>5.0500000000000007</c:v>
                </c:pt>
                <c:pt idx="169">
                  <c:v>5.7</c:v>
                </c:pt>
                <c:pt idx="170">
                  <c:v>6.4</c:v>
                </c:pt>
                <c:pt idx="171">
                  <c:v>7.1999999999999993</c:v>
                </c:pt>
                <c:pt idx="172">
                  <c:v>6.45</c:v>
                </c:pt>
                <c:pt idx="173">
                  <c:v>5.4500000000000011</c:v>
                </c:pt>
                <c:pt idx="174">
                  <c:v>4.2</c:v>
                </c:pt>
                <c:pt idx="175">
                  <c:v>3.05</c:v>
                </c:pt>
                <c:pt idx="176">
                  <c:v>3.6499999999999995</c:v>
                </c:pt>
                <c:pt idx="177">
                  <c:v>3.8499999999999996</c:v>
                </c:pt>
                <c:pt idx="178">
                  <c:v>5.6</c:v>
                </c:pt>
                <c:pt idx="179">
                  <c:v>8.4</c:v>
                </c:pt>
                <c:pt idx="180">
                  <c:v>11.250000000000002</c:v>
                </c:pt>
                <c:pt idx="181">
                  <c:v>11.7</c:v>
                </c:pt>
                <c:pt idx="182">
                  <c:v>10</c:v>
                </c:pt>
                <c:pt idx="183">
                  <c:v>10.150000000000002</c:v>
                </c:pt>
                <c:pt idx="184">
                  <c:v>10.15</c:v>
                </c:pt>
                <c:pt idx="185">
                  <c:v>9.8000000000000007</c:v>
                </c:pt>
                <c:pt idx="186">
                  <c:v>10.3</c:v>
                </c:pt>
                <c:pt idx="187">
                  <c:v>8.4499999999999993</c:v>
                </c:pt>
                <c:pt idx="188">
                  <c:v>9.5500000000000007</c:v>
                </c:pt>
                <c:pt idx="189">
                  <c:v>9.8500000000000014</c:v>
                </c:pt>
                <c:pt idx="190">
                  <c:v>10.15</c:v>
                </c:pt>
                <c:pt idx="191">
                  <c:v>9.35</c:v>
                </c:pt>
                <c:pt idx="192">
                  <c:v>8.6</c:v>
                </c:pt>
                <c:pt idx="193">
                  <c:v>9.15</c:v>
                </c:pt>
                <c:pt idx="194">
                  <c:v>11.900000000000002</c:v>
                </c:pt>
                <c:pt idx="195">
                  <c:v>13.599999999999998</c:v>
                </c:pt>
                <c:pt idx="196">
                  <c:v>10.45</c:v>
                </c:pt>
                <c:pt idx="197">
                  <c:v>8.9</c:v>
                </c:pt>
                <c:pt idx="198">
                  <c:v>9.5499999999999989</c:v>
                </c:pt>
                <c:pt idx="199">
                  <c:v>8</c:v>
                </c:pt>
                <c:pt idx="200">
                  <c:v>7.3000000000000007</c:v>
                </c:pt>
                <c:pt idx="201">
                  <c:v>7.14</c:v>
                </c:pt>
                <c:pt idx="202">
                  <c:v>6.4999999999999991</c:v>
                </c:pt>
                <c:pt idx="203">
                  <c:v>6.7000000000000011</c:v>
                </c:pt>
                <c:pt idx="204">
                  <c:v>4.55</c:v>
                </c:pt>
                <c:pt idx="205">
                  <c:v>6.0500000000000007</c:v>
                </c:pt>
                <c:pt idx="206">
                  <c:v>8.4</c:v>
                </c:pt>
                <c:pt idx="207">
                  <c:v>7.9500000000000011</c:v>
                </c:pt>
                <c:pt idx="208">
                  <c:v>8.0000000000000018</c:v>
                </c:pt>
                <c:pt idx="209">
                  <c:v>10.75</c:v>
                </c:pt>
                <c:pt idx="210">
                  <c:v>11.35</c:v>
                </c:pt>
                <c:pt idx="211">
                  <c:v>11.1</c:v>
                </c:pt>
                <c:pt idx="212">
                  <c:v>10.5</c:v>
                </c:pt>
                <c:pt idx="213">
                  <c:v>9.1000000000000014</c:v>
                </c:pt>
                <c:pt idx="214">
                  <c:v>10.349999999999998</c:v>
                </c:pt>
                <c:pt idx="215">
                  <c:v>8.35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D3-41B0-8358-D23260C58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831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6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3.3371641231569001E-3"/>
          <c:w val="1"/>
          <c:h val="0.27865633930711881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'ChartData (averages)'!$D$1</c:f>
              <c:strCache>
                <c:ptCount val="1"/>
                <c:pt idx="0">
                  <c:v>Tubarão-to-Qingdao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(averages)'!$A$158:$A$207</c:f>
              <c:numCache>
                <c:formatCode>dd/mm/yy;@</c:formatCode>
                <c:ptCount val="5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</c:numCache>
            </c:numRef>
          </c:cat>
          <c:val>
            <c:numRef>
              <c:f>'ChartData (averages)'!$O$158:$O$207</c:f>
            </c:numRef>
          </c:val>
          <c:smooth val="0"/>
          <c:extLst>
            <c:ext xmlns:c16="http://schemas.microsoft.com/office/drawing/2014/chart" uri="{C3380CC4-5D6E-409C-BE32-E72D297353CC}">
              <c16:uniqueId val="{00000000-1F4C-47C6-B84D-6C36DD9A6359}"/>
            </c:ext>
          </c:extLst>
        </c:ser>
        <c:ser>
          <c:idx val="1"/>
          <c:order val="1"/>
          <c:tx>
            <c:strRef>
              <c:f>'ChartData (averages)'!$C$1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(averages)'!$A$158:$A$207</c:f>
              <c:numCache>
                <c:formatCode>dd/mm/yy;@</c:formatCode>
                <c:ptCount val="5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</c:numCache>
            </c:numRef>
          </c:cat>
          <c:val>
            <c:numRef>
              <c:f>'ChartData (averages)'!$G$158:$G$207</c:f>
            </c:numRef>
          </c:val>
          <c:smooth val="0"/>
          <c:extLst>
            <c:ext xmlns:c16="http://schemas.microsoft.com/office/drawing/2014/chart" uri="{C3380CC4-5D6E-409C-BE32-E72D297353CC}">
              <c16:uniqueId val="{00000001-1F4C-47C6-B84D-6C36DD9A6359}"/>
            </c:ext>
          </c:extLst>
        </c:ser>
        <c:ser>
          <c:idx val="2"/>
          <c:order val="2"/>
          <c:tx>
            <c:strRef>
              <c:f>'ChartData (averages)'!$M$1</c:f>
              <c:strCache>
                <c:ptCount val="1"/>
                <c:pt idx="0">
                  <c:v>Puerto Bolivar-to-Rotterdam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(averages)'!$A$158:$A$207</c:f>
              <c:numCache>
                <c:formatCode>dd/mm/yy;@</c:formatCode>
                <c:ptCount val="5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</c:numCache>
            </c:numRef>
          </c:cat>
          <c:val>
            <c:numRef>
              <c:f>'ChartData (averages)'!$N$158:$N$207</c:f>
            </c:numRef>
          </c:val>
          <c:smooth val="0"/>
          <c:extLst>
            <c:ext xmlns:c16="http://schemas.microsoft.com/office/drawing/2014/chart" uri="{C3380CC4-5D6E-409C-BE32-E72D297353CC}">
              <c16:uniqueId val="{00000002-1F4C-47C6-B84D-6C36DD9A6359}"/>
            </c:ext>
          </c:extLst>
        </c:ser>
        <c:ser>
          <c:idx val="3"/>
          <c:order val="3"/>
          <c:tx>
            <c:strRef>
              <c:f>'ChartData (averages)'!$H$1</c:f>
              <c:strCache>
                <c:ptCount val="1"/>
                <c:pt idx="0">
                  <c:v>Cape Lambert-to-Rotterdam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'ChartData (averages)'!$A$158:$A$207</c:f>
              <c:numCache>
                <c:formatCode>dd/mm/yy;@</c:formatCode>
                <c:ptCount val="5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</c:numCache>
            </c:numRef>
          </c:cat>
          <c:val>
            <c:numRef>
              <c:f>'ChartData (averages)'!$I$158:$I$207</c:f>
            </c:numRef>
          </c:val>
          <c:smooth val="0"/>
          <c:extLst>
            <c:ext xmlns:c16="http://schemas.microsoft.com/office/drawing/2014/chart" uri="{C3380CC4-5D6E-409C-BE32-E72D297353CC}">
              <c16:uniqueId val="{00000003-1F4C-47C6-B84D-6C36DD9A6359}"/>
            </c:ext>
          </c:extLst>
        </c:ser>
        <c:ser>
          <c:idx val="4"/>
          <c:order val="4"/>
          <c:tx>
            <c:strRef>
              <c:f>'ChartData (averages)'!$R$1</c:f>
              <c:strCache>
                <c:ptCount val="1"/>
                <c:pt idx="0">
                  <c:v>Hampton Roads-to-Rotterdam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'ChartData (averages)'!$S$158:$S$207</c:f>
            </c:numRef>
          </c:val>
          <c:smooth val="0"/>
          <c:extLst>
            <c:ext xmlns:c16="http://schemas.microsoft.com/office/drawing/2014/chart" uri="{C3380CC4-5D6E-409C-BE32-E72D297353CC}">
              <c16:uniqueId val="{00000004-1F4C-47C6-B84D-6C36DD9A6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484904"/>
        <c:axId val="814488840"/>
      </c:lineChart>
      <c:catAx>
        <c:axId val="814484904"/>
        <c:scaling>
          <c:orientation val="minMax"/>
        </c:scaling>
        <c:delete val="0"/>
        <c:axPos val="b"/>
        <c:numFmt formatCode="mmm\ \ \ \ \ \ \ \ \ \ \ \ \ \ \ \ \ \ \ \ \ \ \ \ \ \ \ \ \ \ \ \ \ \ \ \ \ \ \ \ \ \ \ \ \ \ \ \ \ \ \ \ \ \ \ \ \ \ \ \ \ \ \ \ \ \ \ \ \ \ \ 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488840"/>
        <c:crosses val="autoZero"/>
        <c:auto val="1"/>
        <c:lblAlgn val="ctr"/>
        <c:lblOffset val="100"/>
        <c:noMultiLvlLbl val="0"/>
      </c:catAx>
      <c:valAx>
        <c:axId val="81448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  <a:r>
                  <a:rPr lang="en-GB" baseline="0"/>
                  <a:t> change from start of year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484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689580517687157"/>
          <c:y val="0.28624775216827819"/>
          <c:w val="0.71292620313785393"/>
          <c:h val="0.50820024447860102"/>
        </c:manualLayout>
      </c:layout>
      <c:lineChart>
        <c:grouping val="standard"/>
        <c:varyColors val="0"/>
        <c:ser>
          <c:idx val="0"/>
          <c:order val="0"/>
          <c:tx>
            <c:strRef>
              <c:f>ChartData!$B$1</c:f>
              <c:strCache>
                <c:ptCount val="1"/>
                <c:pt idx="0">
                  <c:v> Atlantic Capesize Index 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ChartData!$B$2:$B$500</c:f>
              <c:numCache>
                <c:formatCode>_-* #,##0_-;\-* #,##0_-;_-* "-"??_-;_-@_-</c:formatCode>
                <c:ptCount val="499"/>
                <c:pt idx="0">
                  <c:v>6086</c:v>
                </c:pt>
                <c:pt idx="1">
                  <c:v>6178</c:v>
                </c:pt>
                <c:pt idx="2">
                  <c:v>5764</c:v>
                </c:pt>
                <c:pt idx="3">
                  <c:v>6228</c:v>
                </c:pt>
                <c:pt idx="4">
                  <c:v>5443</c:v>
                </c:pt>
                <c:pt idx="5">
                  <c:v>4938</c:v>
                </c:pt>
                <c:pt idx="6">
                  <c:v>4516</c:v>
                </c:pt>
                <c:pt idx="7">
                  <c:v>4503</c:v>
                </c:pt>
                <c:pt idx="8">
                  <c:v>5026</c:v>
                </c:pt>
                <c:pt idx="9">
                  <c:v>5082</c:v>
                </c:pt>
                <c:pt idx="10">
                  <c:v>6150</c:v>
                </c:pt>
                <c:pt idx="11">
                  <c:v>7245</c:v>
                </c:pt>
                <c:pt idx="12">
                  <c:v>7268</c:v>
                </c:pt>
                <c:pt idx="13">
                  <c:v>7453</c:v>
                </c:pt>
                <c:pt idx="14">
                  <c:v>6679</c:v>
                </c:pt>
                <c:pt idx="15">
                  <c:v>6913</c:v>
                </c:pt>
                <c:pt idx="16">
                  <c:v>6126</c:v>
                </c:pt>
                <c:pt idx="17">
                  <c:v>6055</c:v>
                </c:pt>
                <c:pt idx="18">
                  <c:v>5697</c:v>
                </c:pt>
                <c:pt idx="19">
                  <c:v>6035</c:v>
                </c:pt>
                <c:pt idx="20">
                  <c:v>5885</c:v>
                </c:pt>
                <c:pt idx="21">
                  <c:v>5752</c:v>
                </c:pt>
                <c:pt idx="22">
                  <c:v>5363</c:v>
                </c:pt>
                <c:pt idx="23">
                  <c:v>5498</c:v>
                </c:pt>
                <c:pt idx="24">
                  <c:v>5229</c:v>
                </c:pt>
                <c:pt idx="25">
                  <c:v>4757</c:v>
                </c:pt>
                <c:pt idx="26">
                  <c:v>4899</c:v>
                </c:pt>
                <c:pt idx="27">
                  <c:v>4447</c:v>
                </c:pt>
                <c:pt idx="28">
                  <c:v>4798</c:v>
                </c:pt>
                <c:pt idx="29">
                  <c:v>5172</c:v>
                </c:pt>
                <c:pt idx="30">
                  <c:v>5186</c:v>
                </c:pt>
                <c:pt idx="31">
                  <c:v>6151</c:v>
                </c:pt>
                <c:pt idx="32">
                  <c:v>6874</c:v>
                </c:pt>
                <c:pt idx="33">
                  <c:v>7585</c:v>
                </c:pt>
                <c:pt idx="34">
                  <c:v>7324</c:v>
                </c:pt>
                <c:pt idx="35">
                  <c:v>6998</c:v>
                </c:pt>
                <c:pt idx="36">
                  <c:v>7734</c:v>
                </c:pt>
                <c:pt idx="37">
                  <c:v>7588</c:v>
                </c:pt>
                <c:pt idx="38">
                  <c:v>8408</c:v>
                </c:pt>
                <c:pt idx="39">
                  <c:v>7716</c:v>
                </c:pt>
                <c:pt idx="40">
                  <c:v>8060</c:v>
                </c:pt>
                <c:pt idx="41">
                  <c:v>7893</c:v>
                </c:pt>
                <c:pt idx="42">
                  <c:v>8345</c:v>
                </c:pt>
                <c:pt idx="43">
                  <c:v>8452</c:v>
                </c:pt>
                <c:pt idx="44">
                  <c:v>8277</c:v>
                </c:pt>
                <c:pt idx="45">
                  <c:v>8894</c:v>
                </c:pt>
                <c:pt idx="46">
                  <c:v>8596</c:v>
                </c:pt>
                <c:pt idx="47">
                  <c:v>8967</c:v>
                </c:pt>
                <c:pt idx="48">
                  <c:v>10020</c:v>
                </c:pt>
                <c:pt idx="49">
                  <c:v>10579</c:v>
                </c:pt>
                <c:pt idx="50">
                  <c:v>9373</c:v>
                </c:pt>
                <c:pt idx="51">
                  <c:v>8236</c:v>
                </c:pt>
                <c:pt idx="52">
                  <c:v>8574</c:v>
                </c:pt>
                <c:pt idx="53">
                  <c:v>7973</c:v>
                </c:pt>
                <c:pt idx="54">
                  <c:v>6697</c:v>
                </c:pt>
                <c:pt idx="55">
                  <c:v>6825</c:v>
                </c:pt>
                <c:pt idx="56">
                  <c:v>6338</c:v>
                </c:pt>
                <c:pt idx="57">
                  <c:v>7164</c:v>
                </c:pt>
                <c:pt idx="58">
                  <c:v>6691</c:v>
                </c:pt>
                <c:pt idx="59">
                  <c:v>6818</c:v>
                </c:pt>
                <c:pt idx="60">
                  <c:v>6511</c:v>
                </c:pt>
                <c:pt idx="61">
                  <c:v>6063</c:v>
                </c:pt>
                <c:pt idx="62">
                  <c:v>5692</c:v>
                </c:pt>
                <c:pt idx="63">
                  <c:v>5514</c:v>
                </c:pt>
                <c:pt idx="64">
                  <c:v>5312</c:v>
                </c:pt>
                <c:pt idx="65">
                  <c:v>4995</c:v>
                </c:pt>
                <c:pt idx="66">
                  <c:v>5282</c:v>
                </c:pt>
                <c:pt idx="67">
                  <c:v>7323</c:v>
                </c:pt>
                <c:pt idx="68">
                  <c:v>8004</c:v>
                </c:pt>
                <c:pt idx="69">
                  <c:v>8079</c:v>
                </c:pt>
                <c:pt idx="70">
                  <c:v>8522</c:v>
                </c:pt>
                <c:pt idx="71">
                  <c:v>7280</c:v>
                </c:pt>
                <c:pt idx="72">
                  <c:v>6475</c:v>
                </c:pt>
                <c:pt idx="73">
                  <c:v>6911</c:v>
                </c:pt>
                <c:pt idx="74">
                  <c:v>7908</c:v>
                </c:pt>
                <c:pt idx="75">
                  <c:v>8331</c:v>
                </c:pt>
                <c:pt idx="76">
                  <c:v>8038</c:v>
                </c:pt>
                <c:pt idx="77">
                  <c:v>8625</c:v>
                </c:pt>
                <c:pt idx="78">
                  <c:v>9953</c:v>
                </c:pt>
                <c:pt idx="79">
                  <c:v>9936</c:v>
                </c:pt>
                <c:pt idx="80">
                  <c:v>10020</c:v>
                </c:pt>
                <c:pt idx="81">
                  <c:v>9789</c:v>
                </c:pt>
                <c:pt idx="82">
                  <c:v>10625</c:v>
                </c:pt>
                <c:pt idx="83">
                  <c:v>10285</c:v>
                </c:pt>
                <c:pt idx="84">
                  <c:v>10159</c:v>
                </c:pt>
                <c:pt idx="85">
                  <c:v>9528</c:v>
                </c:pt>
                <c:pt idx="86">
                  <c:v>9064</c:v>
                </c:pt>
                <c:pt idx="87">
                  <c:v>8524</c:v>
                </c:pt>
                <c:pt idx="88">
                  <c:v>7875</c:v>
                </c:pt>
                <c:pt idx="89">
                  <c:v>7952</c:v>
                </c:pt>
                <c:pt idx="90">
                  <c:v>8518</c:v>
                </c:pt>
                <c:pt idx="91">
                  <c:v>8230</c:v>
                </c:pt>
                <c:pt idx="92">
                  <c:v>8566</c:v>
                </c:pt>
                <c:pt idx="93">
                  <c:v>8611</c:v>
                </c:pt>
                <c:pt idx="94">
                  <c:v>8860</c:v>
                </c:pt>
                <c:pt idx="95">
                  <c:v>8742</c:v>
                </c:pt>
                <c:pt idx="96">
                  <c:v>6986</c:v>
                </c:pt>
                <c:pt idx="97">
                  <c:v>6331</c:v>
                </c:pt>
                <c:pt idx="98">
                  <c:v>6706</c:v>
                </c:pt>
                <c:pt idx="99">
                  <c:v>6896</c:v>
                </c:pt>
                <c:pt idx="100">
                  <c:v>7389</c:v>
                </c:pt>
                <c:pt idx="101">
                  <c:v>7550</c:v>
                </c:pt>
                <c:pt idx="102">
                  <c:v>7273</c:v>
                </c:pt>
                <c:pt idx="103">
                  <c:v>7273</c:v>
                </c:pt>
                <c:pt idx="104">
                  <c:v>7384</c:v>
                </c:pt>
                <c:pt idx="105">
                  <c:v>7462</c:v>
                </c:pt>
                <c:pt idx="106">
                  <c:v>7570</c:v>
                </c:pt>
                <c:pt idx="107">
                  <c:v>6998</c:v>
                </c:pt>
                <c:pt idx="108">
                  <c:v>6029</c:v>
                </c:pt>
                <c:pt idx="109">
                  <c:v>5764</c:v>
                </c:pt>
                <c:pt idx="110">
                  <c:v>5590</c:v>
                </c:pt>
                <c:pt idx="111">
                  <c:v>5313</c:v>
                </c:pt>
                <c:pt idx="112">
                  <c:v>5120</c:v>
                </c:pt>
                <c:pt idx="113">
                  <c:v>4851</c:v>
                </c:pt>
                <c:pt idx="114">
                  <c:v>5048</c:v>
                </c:pt>
                <c:pt idx="115">
                  <c:v>4723</c:v>
                </c:pt>
                <c:pt idx="116">
                  <c:v>4692</c:v>
                </c:pt>
                <c:pt idx="117">
                  <c:v>5054</c:v>
                </c:pt>
                <c:pt idx="118">
                  <c:v>5122</c:v>
                </c:pt>
                <c:pt idx="119">
                  <c:v>5279</c:v>
                </c:pt>
                <c:pt idx="120">
                  <c:v>5669</c:v>
                </c:pt>
                <c:pt idx="121">
                  <c:v>6229</c:v>
                </c:pt>
                <c:pt idx="122">
                  <c:v>6375</c:v>
                </c:pt>
                <c:pt idx="123">
                  <c:v>6529</c:v>
                </c:pt>
                <c:pt idx="124">
                  <c:v>6539</c:v>
                </c:pt>
                <c:pt idx="125">
                  <c:v>6781</c:v>
                </c:pt>
                <c:pt idx="126">
                  <c:v>7000</c:v>
                </c:pt>
                <c:pt idx="127">
                  <c:v>6920</c:v>
                </c:pt>
                <c:pt idx="128">
                  <c:v>7816</c:v>
                </c:pt>
                <c:pt idx="129">
                  <c:v>8269</c:v>
                </c:pt>
                <c:pt idx="130">
                  <c:v>9939</c:v>
                </c:pt>
                <c:pt idx="131">
                  <c:v>10407</c:v>
                </c:pt>
                <c:pt idx="132">
                  <c:v>11827</c:v>
                </c:pt>
                <c:pt idx="133">
                  <c:v>10855</c:v>
                </c:pt>
                <c:pt idx="134">
                  <c:v>10154</c:v>
                </c:pt>
                <c:pt idx="135">
                  <c:v>9549</c:v>
                </c:pt>
                <c:pt idx="136">
                  <c:v>10406</c:v>
                </c:pt>
                <c:pt idx="137">
                  <c:v>10612</c:v>
                </c:pt>
                <c:pt idx="138">
                  <c:v>11957</c:v>
                </c:pt>
                <c:pt idx="139">
                  <c:v>12211</c:v>
                </c:pt>
                <c:pt idx="140">
                  <c:v>11657</c:v>
                </c:pt>
                <c:pt idx="141">
                  <c:v>11135</c:v>
                </c:pt>
                <c:pt idx="142">
                  <c:v>10070</c:v>
                </c:pt>
                <c:pt idx="143">
                  <c:v>9336</c:v>
                </c:pt>
                <c:pt idx="144">
                  <c:v>9866</c:v>
                </c:pt>
                <c:pt idx="145">
                  <c:v>9302</c:v>
                </c:pt>
                <c:pt idx="146">
                  <c:v>9417</c:v>
                </c:pt>
                <c:pt idx="147">
                  <c:v>9166</c:v>
                </c:pt>
                <c:pt idx="148">
                  <c:v>7948</c:v>
                </c:pt>
                <c:pt idx="149">
                  <c:v>8185</c:v>
                </c:pt>
                <c:pt idx="150">
                  <c:v>7769</c:v>
                </c:pt>
                <c:pt idx="151">
                  <c:v>9123</c:v>
                </c:pt>
                <c:pt idx="152">
                  <c:v>8956</c:v>
                </c:pt>
                <c:pt idx="153">
                  <c:v>8097</c:v>
                </c:pt>
                <c:pt idx="154">
                  <c:v>8091</c:v>
                </c:pt>
                <c:pt idx="155">
                  <c:v>8091</c:v>
                </c:pt>
                <c:pt idx="156">
                  <c:v>7907</c:v>
                </c:pt>
                <c:pt idx="157">
                  <c:v>7811</c:v>
                </c:pt>
                <c:pt idx="158">
                  <c:v>7638</c:v>
                </c:pt>
                <c:pt idx="159">
                  <c:v>6724</c:v>
                </c:pt>
                <c:pt idx="160">
                  <c:v>6299</c:v>
                </c:pt>
                <c:pt idx="161">
                  <c:v>5535</c:v>
                </c:pt>
                <c:pt idx="162">
                  <c:v>5173</c:v>
                </c:pt>
                <c:pt idx="163">
                  <c:v>5130</c:v>
                </c:pt>
                <c:pt idx="164">
                  <c:v>4890</c:v>
                </c:pt>
                <c:pt idx="165">
                  <c:v>4801</c:v>
                </c:pt>
                <c:pt idx="166">
                  <c:v>4502</c:v>
                </c:pt>
                <c:pt idx="167">
                  <c:v>4366</c:v>
                </c:pt>
                <c:pt idx="168">
                  <c:v>4015</c:v>
                </c:pt>
                <c:pt idx="169">
                  <c:v>4070</c:v>
                </c:pt>
                <c:pt idx="170">
                  <c:v>4368</c:v>
                </c:pt>
                <c:pt idx="171">
                  <c:v>4997</c:v>
                </c:pt>
                <c:pt idx="172">
                  <c:v>4508</c:v>
                </c:pt>
                <c:pt idx="173">
                  <c:v>4101</c:v>
                </c:pt>
                <c:pt idx="174">
                  <c:v>3507</c:v>
                </c:pt>
                <c:pt idx="175">
                  <c:v>2971</c:v>
                </c:pt>
                <c:pt idx="176">
                  <c:v>3304</c:v>
                </c:pt>
                <c:pt idx="177">
                  <c:v>3228</c:v>
                </c:pt>
                <c:pt idx="178">
                  <c:v>4269</c:v>
                </c:pt>
                <c:pt idx="179">
                  <c:v>5624</c:v>
                </c:pt>
                <c:pt idx="180">
                  <c:v>8666</c:v>
                </c:pt>
                <c:pt idx="181">
                  <c:v>9696</c:v>
                </c:pt>
                <c:pt idx="182">
                  <c:v>10196</c:v>
                </c:pt>
                <c:pt idx="183">
                  <c:v>9475</c:v>
                </c:pt>
                <c:pt idx="184">
                  <c:v>9068</c:v>
                </c:pt>
                <c:pt idx="185">
                  <c:v>7407</c:v>
                </c:pt>
                <c:pt idx="186">
                  <c:v>7694</c:v>
                </c:pt>
                <c:pt idx="187">
                  <c:v>7637</c:v>
                </c:pt>
                <c:pt idx="188">
                  <c:v>7728</c:v>
                </c:pt>
                <c:pt idx="189">
                  <c:v>7414</c:v>
                </c:pt>
                <c:pt idx="190">
                  <c:v>7465</c:v>
                </c:pt>
                <c:pt idx="191">
                  <c:v>7001</c:v>
                </c:pt>
                <c:pt idx="192">
                  <c:v>6619</c:v>
                </c:pt>
                <c:pt idx="193">
                  <c:v>6850</c:v>
                </c:pt>
                <c:pt idx="194">
                  <c:v>8687</c:v>
                </c:pt>
                <c:pt idx="195">
                  <c:v>10839</c:v>
                </c:pt>
                <c:pt idx="196">
                  <c:v>9728</c:v>
                </c:pt>
                <c:pt idx="197">
                  <c:v>7746</c:v>
                </c:pt>
                <c:pt idx="198">
                  <c:v>7642</c:v>
                </c:pt>
                <c:pt idx="199">
                  <c:v>6744</c:v>
                </c:pt>
                <c:pt idx="200">
                  <c:v>6386</c:v>
                </c:pt>
                <c:pt idx="201">
                  <c:v>6080</c:v>
                </c:pt>
                <c:pt idx="202">
                  <c:v>5856</c:v>
                </c:pt>
                <c:pt idx="203">
                  <c:v>6099</c:v>
                </c:pt>
                <c:pt idx="204">
                  <c:v>5846</c:v>
                </c:pt>
                <c:pt idx="205">
                  <c:v>5861</c:v>
                </c:pt>
                <c:pt idx="206">
                  <c:v>6939</c:v>
                </c:pt>
                <c:pt idx="207">
                  <c:v>7157</c:v>
                </c:pt>
                <c:pt idx="208">
                  <c:v>8216</c:v>
                </c:pt>
                <c:pt idx="209">
                  <c:v>9277</c:v>
                </c:pt>
                <c:pt idx="210">
                  <c:v>9721</c:v>
                </c:pt>
                <c:pt idx="211">
                  <c:v>7949</c:v>
                </c:pt>
                <c:pt idx="212">
                  <c:v>7198</c:v>
                </c:pt>
                <c:pt idx="213">
                  <c:v>6620</c:v>
                </c:pt>
                <c:pt idx="214">
                  <c:v>7617</c:v>
                </c:pt>
                <c:pt idx="215">
                  <c:v>6934</c:v>
                </c:pt>
                <c:pt idx="216">
                  <c:v>7340</c:v>
                </c:pt>
                <c:pt idx="217">
                  <c:v>8015</c:v>
                </c:pt>
                <c:pt idx="218">
                  <c:v>8871</c:v>
                </c:pt>
                <c:pt idx="219">
                  <c:v>8614</c:v>
                </c:pt>
                <c:pt idx="220">
                  <c:v>8576</c:v>
                </c:pt>
                <c:pt idx="221">
                  <c:v>9967</c:v>
                </c:pt>
                <c:pt idx="222">
                  <c:v>10838</c:v>
                </c:pt>
                <c:pt idx="223">
                  <c:v>12652</c:v>
                </c:pt>
                <c:pt idx="224">
                  <c:v>13864</c:v>
                </c:pt>
                <c:pt idx="225">
                  <c:v>14007</c:v>
                </c:pt>
                <c:pt idx="226">
                  <c:v>12614</c:v>
                </c:pt>
                <c:pt idx="227">
                  <c:v>11823</c:v>
                </c:pt>
                <c:pt idx="228">
                  <c:v>10430</c:v>
                </c:pt>
                <c:pt idx="229">
                  <c:v>9547</c:v>
                </c:pt>
                <c:pt idx="230">
                  <c:v>11193</c:v>
                </c:pt>
                <c:pt idx="231">
                  <c:v>12732</c:v>
                </c:pt>
                <c:pt idx="232">
                  <c:v>12887</c:v>
                </c:pt>
                <c:pt idx="233">
                  <c:v>12008</c:v>
                </c:pt>
                <c:pt idx="234">
                  <c:v>12400</c:v>
                </c:pt>
                <c:pt idx="235">
                  <c:v>11842</c:v>
                </c:pt>
                <c:pt idx="236">
                  <c:v>12281</c:v>
                </c:pt>
                <c:pt idx="237">
                  <c:v>12807</c:v>
                </c:pt>
                <c:pt idx="238">
                  <c:v>13110</c:v>
                </c:pt>
                <c:pt idx="239">
                  <c:v>14430</c:v>
                </c:pt>
                <c:pt idx="240">
                  <c:v>16688</c:v>
                </c:pt>
                <c:pt idx="241">
                  <c:v>17221</c:v>
                </c:pt>
                <c:pt idx="242">
                  <c:v>16063</c:v>
                </c:pt>
                <c:pt idx="243">
                  <c:v>15621</c:v>
                </c:pt>
                <c:pt idx="244">
                  <c:v>17150</c:v>
                </c:pt>
                <c:pt idx="245">
                  <c:v>18758</c:v>
                </c:pt>
                <c:pt idx="246">
                  <c:v>22198</c:v>
                </c:pt>
                <c:pt idx="247">
                  <c:v>24328</c:v>
                </c:pt>
                <c:pt idx="248">
                  <c:v>20679</c:v>
                </c:pt>
                <c:pt idx="249">
                  <c:v>18210</c:v>
                </c:pt>
                <c:pt idx="250">
                  <c:v>14267</c:v>
                </c:pt>
                <c:pt idx="251">
                  <c:v>12467</c:v>
                </c:pt>
                <c:pt idx="252">
                  <c:v>13182</c:v>
                </c:pt>
                <c:pt idx="253">
                  <c:v>12713</c:v>
                </c:pt>
                <c:pt idx="254">
                  <c:v>13582</c:v>
                </c:pt>
                <c:pt idx="255">
                  <c:v>14680</c:v>
                </c:pt>
                <c:pt idx="256">
                  <c:v>14984</c:v>
                </c:pt>
                <c:pt idx="257">
                  <c:v>11174</c:v>
                </c:pt>
                <c:pt idx="258">
                  <c:v>10487</c:v>
                </c:pt>
                <c:pt idx="259">
                  <c:v>9129</c:v>
                </c:pt>
                <c:pt idx="260">
                  <c:v>7404</c:v>
                </c:pt>
                <c:pt idx="261">
                  <c:v>7854</c:v>
                </c:pt>
                <c:pt idx="262">
                  <c:v>8240</c:v>
                </c:pt>
                <c:pt idx="263">
                  <c:v>9709</c:v>
                </c:pt>
                <c:pt idx="264">
                  <c:v>9479</c:v>
                </c:pt>
                <c:pt idx="265">
                  <c:v>9556</c:v>
                </c:pt>
                <c:pt idx="266">
                  <c:v>10059</c:v>
                </c:pt>
                <c:pt idx="267">
                  <c:v>13031</c:v>
                </c:pt>
                <c:pt idx="268">
                  <c:v>11738</c:v>
                </c:pt>
                <c:pt idx="269">
                  <c:v>10652</c:v>
                </c:pt>
                <c:pt idx="270">
                  <c:v>10580</c:v>
                </c:pt>
                <c:pt idx="271">
                  <c:v>9878</c:v>
                </c:pt>
                <c:pt idx="272">
                  <c:v>10005</c:v>
                </c:pt>
                <c:pt idx="273">
                  <c:v>10466</c:v>
                </c:pt>
                <c:pt idx="274">
                  <c:v>10540</c:v>
                </c:pt>
                <c:pt idx="275">
                  <c:v>11920</c:v>
                </c:pt>
                <c:pt idx="276">
                  <c:v>13710</c:v>
                </c:pt>
                <c:pt idx="277">
                  <c:v>15376</c:v>
                </c:pt>
                <c:pt idx="278">
                  <c:v>12633</c:v>
                </c:pt>
                <c:pt idx="279">
                  <c:v>12978</c:v>
                </c:pt>
                <c:pt idx="280">
                  <c:v>12434</c:v>
                </c:pt>
                <c:pt idx="281">
                  <c:v>13847</c:v>
                </c:pt>
                <c:pt idx="282">
                  <c:v>12674</c:v>
                </c:pt>
                <c:pt idx="283">
                  <c:v>12889</c:v>
                </c:pt>
                <c:pt idx="284">
                  <c:v>12580</c:v>
                </c:pt>
                <c:pt idx="285">
                  <c:v>13797</c:v>
                </c:pt>
                <c:pt idx="286">
                  <c:v>13050</c:v>
                </c:pt>
                <c:pt idx="287">
                  <c:v>11473</c:v>
                </c:pt>
                <c:pt idx="288">
                  <c:v>9709</c:v>
                </c:pt>
                <c:pt idx="289">
                  <c:v>9183</c:v>
                </c:pt>
                <c:pt idx="290">
                  <c:v>7613</c:v>
                </c:pt>
                <c:pt idx="291">
                  <c:v>7022</c:v>
                </c:pt>
                <c:pt idx="292">
                  <c:v>7275</c:v>
                </c:pt>
                <c:pt idx="293">
                  <c:v>7220</c:v>
                </c:pt>
                <c:pt idx="294">
                  <c:v>8976</c:v>
                </c:pt>
                <c:pt idx="295">
                  <c:v>10084</c:v>
                </c:pt>
                <c:pt idx="296">
                  <c:v>10075</c:v>
                </c:pt>
                <c:pt idx="297">
                  <c:v>11149</c:v>
                </c:pt>
                <c:pt idx="298">
                  <c:v>10625</c:v>
                </c:pt>
                <c:pt idx="299">
                  <c:v>10183</c:v>
                </c:pt>
                <c:pt idx="300">
                  <c:v>9114</c:v>
                </c:pt>
                <c:pt idx="301">
                  <c:v>8657</c:v>
                </c:pt>
                <c:pt idx="302">
                  <c:v>8671</c:v>
                </c:pt>
                <c:pt idx="303">
                  <c:v>7825</c:v>
                </c:pt>
                <c:pt idx="304">
                  <c:v>8493</c:v>
                </c:pt>
                <c:pt idx="305">
                  <c:v>8534</c:v>
                </c:pt>
                <c:pt idx="306">
                  <c:v>8436</c:v>
                </c:pt>
                <c:pt idx="307">
                  <c:v>10411</c:v>
                </c:pt>
                <c:pt idx="308">
                  <c:v>8644</c:v>
                </c:pt>
                <c:pt idx="309">
                  <c:v>8036</c:v>
                </c:pt>
                <c:pt idx="310">
                  <c:v>7127</c:v>
                </c:pt>
                <c:pt idx="311">
                  <c:v>6739</c:v>
                </c:pt>
                <c:pt idx="312">
                  <c:v>6361</c:v>
                </c:pt>
                <c:pt idx="313">
                  <c:v>6481</c:v>
                </c:pt>
                <c:pt idx="314">
                  <c:v>5938</c:v>
                </c:pt>
                <c:pt idx="315">
                  <c:v>6424</c:v>
                </c:pt>
                <c:pt idx="316">
                  <c:v>7469</c:v>
                </c:pt>
                <c:pt idx="317">
                  <c:v>8552</c:v>
                </c:pt>
                <c:pt idx="318">
                  <c:v>8671</c:v>
                </c:pt>
                <c:pt idx="319">
                  <c:v>8472</c:v>
                </c:pt>
                <c:pt idx="320">
                  <c:v>8331</c:v>
                </c:pt>
                <c:pt idx="321">
                  <c:v>9342</c:v>
                </c:pt>
                <c:pt idx="322">
                  <c:v>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7-4EBD-BAD3-FD52E4593D8E}"/>
            </c:ext>
          </c:extLst>
        </c:ser>
        <c:ser>
          <c:idx val="1"/>
          <c:order val="1"/>
          <c:tx>
            <c:strRef>
              <c:f>ChartData!$C$1</c:f>
              <c:strCache>
                <c:ptCount val="1"/>
                <c:pt idx="0">
                  <c:v> Pacific Capesize Index 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ChartData!$C$2:$C$500</c:f>
              <c:numCache>
                <c:formatCode>_-* #,##0_-;\-* #,##0_-;_-* "-"??_-;_-@_-</c:formatCode>
                <c:ptCount val="499"/>
                <c:pt idx="0">
                  <c:v>3853</c:v>
                </c:pt>
                <c:pt idx="1">
                  <c:v>3967</c:v>
                </c:pt>
                <c:pt idx="2">
                  <c:v>3692</c:v>
                </c:pt>
                <c:pt idx="3">
                  <c:v>3871</c:v>
                </c:pt>
                <c:pt idx="4">
                  <c:v>3447</c:v>
                </c:pt>
                <c:pt idx="5">
                  <c:v>3129</c:v>
                </c:pt>
                <c:pt idx="6">
                  <c:v>2804</c:v>
                </c:pt>
                <c:pt idx="7">
                  <c:v>2941</c:v>
                </c:pt>
                <c:pt idx="8">
                  <c:v>3411</c:v>
                </c:pt>
                <c:pt idx="9">
                  <c:v>3552</c:v>
                </c:pt>
                <c:pt idx="10">
                  <c:v>4323</c:v>
                </c:pt>
                <c:pt idx="11">
                  <c:v>4925</c:v>
                </c:pt>
                <c:pt idx="12">
                  <c:v>4909</c:v>
                </c:pt>
                <c:pt idx="13">
                  <c:v>4897</c:v>
                </c:pt>
                <c:pt idx="14">
                  <c:v>4374</c:v>
                </c:pt>
                <c:pt idx="15">
                  <c:v>4474</c:v>
                </c:pt>
                <c:pt idx="16">
                  <c:v>3970</c:v>
                </c:pt>
                <c:pt idx="17">
                  <c:v>4008</c:v>
                </c:pt>
                <c:pt idx="18">
                  <c:v>3734</c:v>
                </c:pt>
                <c:pt idx="19">
                  <c:v>4048</c:v>
                </c:pt>
                <c:pt idx="20">
                  <c:v>4048</c:v>
                </c:pt>
                <c:pt idx="21">
                  <c:v>3923</c:v>
                </c:pt>
                <c:pt idx="22">
                  <c:v>3657</c:v>
                </c:pt>
                <c:pt idx="23">
                  <c:v>3740</c:v>
                </c:pt>
                <c:pt idx="24">
                  <c:v>3474</c:v>
                </c:pt>
                <c:pt idx="25">
                  <c:v>3057</c:v>
                </c:pt>
                <c:pt idx="26">
                  <c:v>3203</c:v>
                </c:pt>
                <c:pt idx="27">
                  <c:v>2874</c:v>
                </c:pt>
                <c:pt idx="28">
                  <c:v>3194</c:v>
                </c:pt>
                <c:pt idx="29">
                  <c:v>3492</c:v>
                </c:pt>
                <c:pt idx="30">
                  <c:v>3503</c:v>
                </c:pt>
                <c:pt idx="31">
                  <c:v>4046</c:v>
                </c:pt>
                <c:pt idx="32">
                  <c:v>4457</c:v>
                </c:pt>
                <c:pt idx="33">
                  <c:v>5105</c:v>
                </c:pt>
                <c:pt idx="34">
                  <c:v>4917</c:v>
                </c:pt>
                <c:pt idx="35">
                  <c:v>4800</c:v>
                </c:pt>
                <c:pt idx="36">
                  <c:v>5381</c:v>
                </c:pt>
                <c:pt idx="37">
                  <c:v>5379</c:v>
                </c:pt>
                <c:pt idx="38">
                  <c:v>5948</c:v>
                </c:pt>
                <c:pt idx="39">
                  <c:v>5343</c:v>
                </c:pt>
                <c:pt idx="40">
                  <c:v>5703</c:v>
                </c:pt>
                <c:pt idx="41">
                  <c:v>5696</c:v>
                </c:pt>
                <c:pt idx="42">
                  <c:v>5729</c:v>
                </c:pt>
                <c:pt idx="43">
                  <c:v>5903</c:v>
                </c:pt>
                <c:pt idx="44">
                  <c:v>5674</c:v>
                </c:pt>
                <c:pt idx="45">
                  <c:v>6066</c:v>
                </c:pt>
                <c:pt idx="46">
                  <c:v>5830</c:v>
                </c:pt>
                <c:pt idx="47">
                  <c:v>6209</c:v>
                </c:pt>
                <c:pt idx="48">
                  <c:v>6907</c:v>
                </c:pt>
                <c:pt idx="49">
                  <c:v>6996</c:v>
                </c:pt>
                <c:pt idx="50">
                  <c:v>6687</c:v>
                </c:pt>
                <c:pt idx="51">
                  <c:v>5938</c:v>
                </c:pt>
                <c:pt idx="52">
                  <c:v>5379</c:v>
                </c:pt>
                <c:pt idx="53">
                  <c:v>4783</c:v>
                </c:pt>
                <c:pt idx="54">
                  <c:v>3955</c:v>
                </c:pt>
                <c:pt idx="55">
                  <c:v>4387</c:v>
                </c:pt>
                <c:pt idx="56">
                  <c:v>4072</c:v>
                </c:pt>
                <c:pt idx="57">
                  <c:v>4674</c:v>
                </c:pt>
                <c:pt idx="58">
                  <c:v>4374</c:v>
                </c:pt>
                <c:pt idx="59">
                  <c:v>4652</c:v>
                </c:pt>
                <c:pt idx="60">
                  <c:v>4432</c:v>
                </c:pt>
                <c:pt idx="61">
                  <c:v>4267</c:v>
                </c:pt>
                <c:pt idx="62">
                  <c:v>4019</c:v>
                </c:pt>
                <c:pt idx="63">
                  <c:v>3953</c:v>
                </c:pt>
                <c:pt idx="64">
                  <c:v>3730</c:v>
                </c:pt>
                <c:pt idx="65">
                  <c:v>3502</c:v>
                </c:pt>
                <c:pt idx="66">
                  <c:v>3814</c:v>
                </c:pt>
                <c:pt idx="67">
                  <c:v>4674</c:v>
                </c:pt>
                <c:pt idx="68">
                  <c:v>4915</c:v>
                </c:pt>
                <c:pt idx="69">
                  <c:v>5136</c:v>
                </c:pt>
                <c:pt idx="70">
                  <c:v>5553</c:v>
                </c:pt>
                <c:pt idx="71">
                  <c:v>5019</c:v>
                </c:pt>
                <c:pt idx="72">
                  <c:v>4347</c:v>
                </c:pt>
                <c:pt idx="73">
                  <c:v>4631</c:v>
                </c:pt>
                <c:pt idx="74">
                  <c:v>5372</c:v>
                </c:pt>
                <c:pt idx="75">
                  <c:v>5455</c:v>
                </c:pt>
                <c:pt idx="76">
                  <c:v>4977</c:v>
                </c:pt>
                <c:pt idx="77">
                  <c:v>4997</c:v>
                </c:pt>
                <c:pt idx="78">
                  <c:v>6034</c:v>
                </c:pt>
                <c:pt idx="79">
                  <c:v>6136</c:v>
                </c:pt>
                <c:pt idx="80">
                  <c:v>6240</c:v>
                </c:pt>
                <c:pt idx="81">
                  <c:v>6395</c:v>
                </c:pt>
                <c:pt idx="82">
                  <c:v>6880</c:v>
                </c:pt>
                <c:pt idx="83">
                  <c:v>6794</c:v>
                </c:pt>
                <c:pt idx="84">
                  <c:v>6755</c:v>
                </c:pt>
                <c:pt idx="85">
                  <c:v>6455</c:v>
                </c:pt>
                <c:pt idx="86">
                  <c:v>5982</c:v>
                </c:pt>
                <c:pt idx="87">
                  <c:v>5784</c:v>
                </c:pt>
                <c:pt idx="88">
                  <c:v>5249</c:v>
                </c:pt>
                <c:pt idx="89">
                  <c:v>5152</c:v>
                </c:pt>
                <c:pt idx="90">
                  <c:v>5371</c:v>
                </c:pt>
                <c:pt idx="91">
                  <c:v>5601</c:v>
                </c:pt>
                <c:pt idx="92">
                  <c:v>5767</c:v>
                </c:pt>
                <c:pt idx="93">
                  <c:v>5824</c:v>
                </c:pt>
                <c:pt idx="94">
                  <c:v>6112</c:v>
                </c:pt>
                <c:pt idx="95">
                  <c:v>6148</c:v>
                </c:pt>
                <c:pt idx="96">
                  <c:v>4667</c:v>
                </c:pt>
                <c:pt idx="97">
                  <c:v>4170</c:v>
                </c:pt>
                <c:pt idx="98">
                  <c:v>4447</c:v>
                </c:pt>
                <c:pt idx="99">
                  <c:v>4803</c:v>
                </c:pt>
                <c:pt idx="100">
                  <c:v>5321</c:v>
                </c:pt>
                <c:pt idx="101">
                  <c:v>5333</c:v>
                </c:pt>
                <c:pt idx="102">
                  <c:v>4606</c:v>
                </c:pt>
                <c:pt idx="103">
                  <c:v>4606</c:v>
                </c:pt>
                <c:pt idx="104">
                  <c:v>4829</c:v>
                </c:pt>
                <c:pt idx="105">
                  <c:v>4742</c:v>
                </c:pt>
                <c:pt idx="106">
                  <c:v>4846</c:v>
                </c:pt>
                <c:pt idx="107">
                  <c:v>4422</c:v>
                </c:pt>
                <c:pt idx="108">
                  <c:v>3611</c:v>
                </c:pt>
                <c:pt idx="109">
                  <c:v>3416</c:v>
                </c:pt>
                <c:pt idx="110">
                  <c:v>3471</c:v>
                </c:pt>
                <c:pt idx="111">
                  <c:v>3260</c:v>
                </c:pt>
                <c:pt idx="112">
                  <c:v>3088</c:v>
                </c:pt>
                <c:pt idx="113">
                  <c:v>2913</c:v>
                </c:pt>
                <c:pt idx="114">
                  <c:v>3386</c:v>
                </c:pt>
                <c:pt idx="115">
                  <c:v>2989</c:v>
                </c:pt>
                <c:pt idx="116">
                  <c:v>2924</c:v>
                </c:pt>
                <c:pt idx="117">
                  <c:v>2981</c:v>
                </c:pt>
                <c:pt idx="118">
                  <c:v>3162</c:v>
                </c:pt>
                <c:pt idx="119">
                  <c:v>3257</c:v>
                </c:pt>
                <c:pt idx="120">
                  <c:v>3668</c:v>
                </c:pt>
                <c:pt idx="121">
                  <c:v>4160</c:v>
                </c:pt>
                <c:pt idx="122">
                  <c:v>4280</c:v>
                </c:pt>
                <c:pt idx="123">
                  <c:v>4329</c:v>
                </c:pt>
                <c:pt idx="124">
                  <c:v>4508</c:v>
                </c:pt>
                <c:pt idx="125">
                  <c:v>4635</c:v>
                </c:pt>
                <c:pt idx="126">
                  <c:v>4887</c:v>
                </c:pt>
                <c:pt idx="127">
                  <c:v>4829</c:v>
                </c:pt>
                <c:pt idx="128">
                  <c:v>5157</c:v>
                </c:pt>
                <c:pt idx="129">
                  <c:v>5150</c:v>
                </c:pt>
                <c:pt idx="130">
                  <c:v>6266</c:v>
                </c:pt>
                <c:pt idx="131">
                  <c:v>6652</c:v>
                </c:pt>
                <c:pt idx="132">
                  <c:v>7743</c:v>
                </c:pt>
                <c:pt idx="133">
                  <c:v>7011</c:v>
                </c:pt>
                <c:pt idx="134">
                  <c:v>6705</c:v>
                </c:pt>
                <c:pt idx="135">
                  <c:v>6303</c:v>
                </c:pt>
                <c:pt idx="136">
                  <c:v>7032</c:v>
                </c:pt>
                <c:pt idx="137">
                  <c:v>7194</c:v>
                </c:pt>
                <c:pt idx="138">
                  <c:v>7633</c:v>
                </c:pt>
                <c:pt idx="139">
                  <c:v>8307</c:v>
                </c:pt>
                <c:pt idx="140">
                  <c:v>7981</c:v>
                </c:pt>
                <c:pt idx="141">
                  <c:v>7147</c:v>
                </c:pt>
                <c:pt idx="142">
                  <c:v>6568</c:v>
                </c:pt>
                <c:pt idx="143">
                  <c:v>6398</c:v>
                </c:pt>
                <c:pt idx="144">
                  <c:v>6648</c:v>
                </c:pt>
                <c:pt idx="145">
                  <c:v>6365</c:v>
                </c:pt>
                <c:pt idx="146">
                  <c:v>6447</c:v>
                </c:pt>
                <c:pt idx="147">
                  <c:v>6323</c:v>
                </c:pt>
                <c:pt idx="148">
                  <c:v>5585</c:v>
                </c:pt>
                <c:pt idx="149">
                  <c:v>6081</c:v>
                </c:pt>
                <c:pt idx="150">
                  <c:v>6049</c:v>
                </c:pt>
                <c:pt idx="151">
                  <c:v>6731</c:v>
                </c:pt>
                <c:pt idx="152">
                  <c:v>6864</c:v>
                </c:pt>
                <c:pt idx="153">
                  <c:v>5835</c:v>
                </c:pt>
                <c:pt idx="154">
                  <c:v>5298</c:v>
                </c:pt>
                <c:pt idx="155">
                  <c:v>5298</c:v>
                </c:pt>
                <c:pt idx="156">
                  <c:v>5018</c:v>
                </c:pt>
                <c:pt idx="157">
                  <c:v>4952</c:v>
                </c:pt>
                <c:pt idx="158">
                  <c:v>4547</c:v>
                </c:pt>
                <c:pt idx="159">
                  <c:v>3982</c:v>
                </c:pt>
                <c:pt idx="160">
                  <c:v>3666</c:v>
                </c:pt>
                <c:pt idx="161">
                  <c:v>3446</c:v>
                </c:pt>
                <c:pt idx="162">
                  <c:v>3298</c:v>
                </c:pt>
                <c:pt idx="163">
                  <c:v>3437</c:v>
                </c:pt>
                <c:pt idx="164">
                  <c:v>3194</c:v>
                </c:pt>
                <c:pt idx="165">
                  <c:v>3030</c:v>
                </c:pt>
                <c:pt idx="166">
                  <c:v>2710</c:v>
                </c:pt>
                <c:pt idx="167">
                  <c:v>2655</c:v>
                </c:pt>
                <c:pt idx="168">
                  <c:v>2539</c:v>
                </c:pt>
                <c:pt idx="169">
                  <c:v>2974</c:v>
                </c:pt>
                <c:pt idx="170">
                  <c:v>3007</c:v>
                </c:pt>
                <c:pt idx="171">
                  <c:v>3413</c:v>
                </c:pt>
                <c:pt idx="172">
                  <c:v>3116</c:v>
                </c:pt>
                <c:pt idx="173">
                  <c:v>2998</c:v>
                </c:pt>
                <c:pt idx="174">
                  <c:v>2602</c:v>
                </c:pt>
                <c:pt idx="175">
                  <c:v>2121</c:v>
                </c:pt>
                <c:pt idx="176">
                  <c:v>2402</c:v>
                </c:pt>
                <c:pt idx="177">
                  <c:v>2223</c:v>
                </c:pt>
                <c:pt idx="178">
                  <c:v>3007</c:v>
                </c:pt>
                <c:pt idx="179">
                  <c:v>3986</c:v>
                </c:pt>
                <c:pt idx="180">
                  <c:v>6363</c:v>
                </c:pt>
                <c:pt idx="181">
                  <c:v>6755</c:v>
                </c:pt>
                <c:pt idx="182">
                  <c:v>7083</c:v>
                </c:pt>
                <c:pt idx="183">
                  <c:v>6202</c:v>
                </c:pt>
                <c:pt idx="184">
                  <c:v>5722</c:v>
                </c:pt>
                <c:pt idx="185">
                  <c:v>4400</c:v>
                </c:pt>
                <c:pt idx="186">
                  <c:v>4824</c:v>
                </c:pt>
                <c:pt idx="187">
                  <c:v>5284</c:v>
                </c:pt>
                <c:pt idx="188">
                  <c:v>5355</c:v>
                </c:pt>
                <c:pt idx="189">
                  <c:v>4831</c:v>
                </c:pt>
                <c:pt idx="190">
                  <c:v>5125</c:v>
                </c:pt>
                <c:pt idx="191">
                  <c:v>4609</c:v>
                </c:pt>
                <c:pt idx="192">
                  <c:v>4428</c:v>
                </c:pt>
                <c:pt idx="193">
                  <c:v>4504</c:v>
                </c:pt>
                <c:pt idx="194">
                  <c:v>5702</c:v>
                </c:pt>
                <c:pt idx="195">
                  <c:v>6818</c:v>
                </c:pt>
                <c:pt idx="196">
                  <c:v>6458</c:v>
                </c:pt>
                <c:pt idx="197">
                  <c:v>5007</c:v>
                </c:pt>
                <c:pt idx="198">
                  <c:v>5085</c:v>
                </c:pt>
                <c:pt idx="199">
                  <c:v>4579</c:v>
                </c:pt>
                <c:pt idx="200">
                  <c:v>4336</c:v>
                </c:pt>
                <c:pt idx="201">
                  <c:v>4155</c:v>
                </c:pt>
                <c:pt idx="202">
                  <c:v>4118</c:v>
                </c:pt>
                <c:pt idx="203">
                  <c:v>4262</c:v>
                </c:pt>
                <c:pt idx="204">
                  <c:v>4240</c:v>
                </c:pt>
                <c:pt idx="205">
                  <c:v>3991</c:v>
                </c:pt>
                <c:pt idx="206">
                  <c:v>4446</c:v>
                </c:pt>
                <c:pt idx="207">
                  <c:v>4783</c:v>
                </c:pt>
                <c:pt idx="208">
                  <c:v>5532</c:v>
                </c:pt>
                <c:pt idx="209">
                  <c:v>5940</c:v>
                </c:pt>
                <c:pt idx="210">
                  <c:v>5594</c:v>
                </c:pt>
                <c:pt idx="211">
                  <c:v>4420</c:v>
                </c:pt>
                <c:pt idx="212">
                  <c:v>3918</c:v>
                </c:pt>
                <c:pt idx="213">
                  <c:v>3565</c:v>
                </c:pt>
                <c:pt idx="214">
                  <c:v>4533</c:v>
                </c:pt>
                <c:pt idx="215">
                  <c:v>4239</c:v>
                </c:pt>
                <c:pt idx="216">
                  <c:v>5109</c:v>
                </c:pt>
                <c:pt idx="217">
                  <c:v>5484</c:v>
                </c:pt>
                <c:pt idx="218">
                  <c:v>6097</c:v>
                </c:pt>
                <c:pt idx="219">
                  <c:v>6001</c:v>
                </c:pt>
                <c:pt idx="220">
                  <c:v>6366</c:v>
                </c:pt>
                <c:pt idx="221">
                  <c:v>7017</c:v>
                </c:pt>
                <c:pt idx="222">
                  <c:v>7743</c:v>
                </c:pt>
                <c:pt idx="223">
                  <c:v>8404</c:v>
                </c:pt>
                <c:pt idx="224">
                  <c:v>9400</c:v>
                </c:pt>
                <c:pt idx="225">
                  <c:v>9933</c:v>
                </c:pt>
                <c:pt idx="226">
                  <c:v>8458</c:v>
                </c:pt>
                <c:pt idx="227">
                  <c:v>8521</c:v>
                </c:pt>
                <c:pt idx="228">
                  <c:v>7562</c:v>
                </c:pt>
                <c:pt idx="229">
                  <c:v>6558</c:v>
                </c:pt>
                <c:pt idx="230">
                  <c:v>7628</c:v>
                </c:pt>
                <c:pt idx="231">
                  <c:v>8378</c:v>
                </c:pt>
                <c:pt idx="232">
                  <c:v>8146</c:v>
                </c:pt>
                <c:pt idx="233">
                  <c:v>7567</c:v>
                </c:pt>
                <c:pt idx="234">
                  <c:v>7794</c:v>
                </c:pt>
                <c:pt idx="235">
                  <c:v>7417</c:v>
                </c:pt>
                <c:pt idx="236">
                  <c:v>7987</c:v>
                </c:pt>
                <c:pt idx="237">
                  <c:v>9177</c:v>
                </c:pt>
                <c:pt idx="238">
                  <c:v>9379</c:v>
                </c:pt>
                <c:pt idx="239">
                  <c:v>10085</c:v>
                </c:pt>
                <c:pt idx="240">
                  <c:v>11937</c:v>
                </c:pt>
                <c:pt idx="241">
                  <c:v>11503</c:v>
                </c:pt>
                <c:pt idx="242">
                  <c:v>10661</c:v>
                </c:pt>
                <c:pt idx="243">
                  <c:v>10168</c:v>
                </c:pt>
                <c:pt idx="244">
                  <c:v>11624</c:v>
                </c:pt>
                <c:pt idx="245">
                  <c:v>13288</c:v>
                </c:pt>
                <c:pt idx="246">
                  <c:v>15841</c:v>
                </c:pt>
                <c:pt idx="247">
                  <c:v>17037</c:v>
                </c:pt>
                <c:pt idx="248">
                  <c:v>13716</c:v>
                </c:pt>
                <c:pt idx="249">
                  <c:v>11341</c:v>
                </c:pt>
                <c:pt idx="250">
                  <c:v>9365</c:v>
                </c:pt>
                <c:pt idx="251">
                  <c:v>7975</c:v>
                </c:pt>
                <c:pt idx="252">
                  <c:v>8761</c:v>
                </c:pt>
                <c:pt idx="253">
                  <c:v>8477</c:v>
                </c:pt>
                <c:pt idx="254">
                  <c:v>8738</c:v>
                </c:pt>
                <c:pt idx="255">
                  <c:v>9336</c:v>
                </c:pt>
                <c:pt idx="256">
                  <c:v>9311</c:v>
                </c:pt>
                <c:pt idx="257">
                  <c:v>6691</c:v>
                </c:pt>
                <c:pt idx="258">
                  <c:v>6638</c:v>
                </c:pt>
                <c:pt idx="259">
                  <c:v>4635</c:v>
                </c:pt>
                <c:pt idx="260">
                  <c:v>4117</c:v>
                </c:pt>
                <c:pt idx="261">
                  <c:v>4522</c:v>
                </c:pt>
                <c:pt idx="262">
                  <c:v>4742</c:v>
                </c:pt>
                <c:pt idx="263">
                  <c:v>5719</c:v>
                </c:pt>
                <c:pt idx="264">
                  <c:v>5683</c:v>
                </c:pt>
                <c:pt idx="265">
                  <c:v>5856</c:v>
                </c:pt>
                <c:pt idx="266">
                  <c:v>6455</c:v>
                </c:pt>
                <c:pt idx="267">
                  <c:v>8823</c:v>
                </c:pt>
                <c:pt idx="268">
                  <c:v>8352</c:v>
                </c:pt>
                <c:pt idx="269">
                  <c:v>7770</c:v>
                </c:pt>
                <c:pt idx="270">
                  <c:v>7444</c:v>
                </c:pt>
                <c:pt idx="271">
                  <c:v>6703</c:v>
                </c:pt>
                <c:pt idx="272">
                  <c:v>7017</c:v>
                </c:pt>
                <c:pt idx="273">
                  <c:v>7545</c:v>
                </c:pt>
                <c:pt idx="274">
                  <c:v>8073</c:v>
                </c:pt>
                <c:pt idx="275">
                  <c:v>9337</c:v>
                </c:pt>
                <c:pt idx="276">
                  <c:v>11136</c:v>
                </c:pt>
                <c:pt idx="277">
                  <c:v>11768</c:v>
                </c:pt>
                <c:pt idx="278">
                  <c:v>9414</c:v>
                </c:pt>
                <c:pt idx="279">
                  <c:v>9857</c:v>
                </c:pt>
                <c:pt idx="280">
                  <c:v>8998</c:v>
                </c:pt>
                <c:pt idx="281">
                  <c:v>9492</c:v>
                </c:pt>
                <c:pt idx="282">
                  <c:v>8410</c:v>
                </c:pt>
                <c:pt idx="283">
                  <c:v>8226</c:v>
                </c:pt>
                <c:pt idx="284">
                  <c:v>7912</c:v>
                </c:pt>
                <c:pt idx="285">
                  <c:v>8039</c:v>
                </c:pt>
                <c:pt idx="286">
                  <c:v>7806</c:v>
                </c:pt>
                <c:pt idx="287">
                  <c:v>6356</c:v>
                </c:pt>
                <c:pt idx="288">
                  <c:v>5189</c:v>
                </c:pt>
                <c:pt idx="289">
                  <c:v>4967</c:v>
                </c:pt>
                <c:pt idx="290">
                  <c:v>4470</c:v>
                </c:pt>
                <c:pt idx="291">
                  <c:v>4446</c:v>
                </c:pt>
                <c:pt idx="292">
                  <c:v>4998</c:v>
                </c:pt>
                <c:pt idx="293">
                  <c:v>4742</c:v>
                </c:pt>
                <c:pt idx="294">
                  <c:v>5910</c:v>
                </c:pt>
                <c:pt idx="295">
                  <c:v>6750</c:v>
                </c:pt>
                <c:pt idx="296">
                  <c:v>5998</c:v>
                </c:pt>
                <c:pt idx="297">
                  <c:v>6601</c:v>
                </c:pt>
                <c:pt idx="298">
                  <c:v>6354</c:v>
                </c:pt>
                <c:pt idx="299">
                  <c:v>6335</c:v>
                </c:pt>
                <c:pt idx="300">
                  <c:v>5663</c:v>
                </c:pt>
                <c:pt idx="301">
                  <c:v>5021</c:v>
                </c:pt>
                <c:pt idx="302">
                  <c:v>5385</c:v>
                </c:pt>
                <c:pt idx="303">
                  <c:v>4845</c:v>
                </c:pt>
                <c:pt idx="304">
                  <c:v>5316</c:v>
                </c:pt>
                <c:pt idx="305">
                  <c:v>5118</c:v>
                </c:pt>
                <c:pt idx="306">
                  <c:v>5392</c:v>
                </c:pt>
                <c:pt idx="307">
                  <c:v>5748</c:v>
                </c:pt>
                <c:pt idx="308">
                  <c:v>4814</c:v>
                </c:pt>
                <c:pt idx="309">
                  <c:v>4409</c:v>
                </c:pt>
                <c:pt idx="310">
                  <c:v>4028</c:v>
                </c:pt>
                <c:pt idx="311">
                  <c:v>3818</c:v>
                </c:pt>
                <c:pt idx="312">
                  <c:v>3649</c:v>
                </c:pt>
                <c:pt idx="313">
                  <c:v>3663</c:v>
                </c:pt>
                <c:pt idx="314">
                  <c:v>3636</c:v>
                </c:pt>
                <c:pt idx="315">
                  <c:v>4031</c:v>
                </c:pt>
                <c:pt idx="316">
                  <c:v>4792</c:v>
                </c:pt>
                <c:pt idx="317">
                  <c:v>5450</c:v>
                </c:pt>
                <c:pt idx="318">
                  <c:v>5819</c:v>
                </c:pt>
                <c:pt idx="319">
                  <c:v>5733</c:v>
                </c:pt>
                <c:pt idx="320">
                  <c:v>5512</c:v>
                </c:pt>
                <c:pt idx="321">
                  <c:v>5946</c:v>
                </c:pt>
                <c:pt idx="322">
                  <c:v>6036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7-4EBD-BAD3-FD52E4593D8E}"/>
            </c:ext>
          </c:extLst>
        </c:ser>
        <c:ser>
          <c:idx val="2"/>
          <c:order val="2"/>
          <c:tx>
            <c:strRef>
              <c:f>'ChartData (averages)'!$AI$1</c:f>
              <c:strCache>
                <c:ptCount val="1"/>
                <c:pt idx="0">
                  <c:v> Atlantic over Pacific diff </c:v>
                </c:pt>
              </c:strCache>
            </c:strRef>
          </c:tx>
          <c:marker>
            <c:symbol val="none"/>
          </c:marker>
          <c:cat>
            <c:numRef>
              <c:f>ChartData!$A$2:$A$500</c:f>
              <c:numCache>
                <c:formatCode>dd/mm/yy;@</c:formatCode>
                <c:ptCount val="499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  <c:pt idx="218">
                  <c:v>44277</c:v>
                </c:pt>
                <c:pt idx="219">
                  <c:v>44284</c:v>
                </c:pt>
                <c:pt idx="220">
                  <c:v>44288</c:v>
                </c:pt>
                <c:pt idx="221">
                  <c:v>44295</c:v>
                </c:pt>
                <c:pt idx="222">
                  <c:v>44302</c:v>
                </c:pt>
                <c:pt idx="223">
                  <c:v>44309</c:v>
                </c:pt>
                <c:pt idx="224">
                  <c:v>44316</c:v>
                </c:pt>
                <c:pt idx="225">
                  <c:v>44323</c:v>
                </c:pt>
                <c:pt idx="226">
                  <c:v>44330</c:v>
                </c:pt>
                <c:pt idx="227">
                  <c:v>44337</c:v>
                </c:pt>
                <c:pt idx="228">
                  <c:v>44344</c:v>
                </c:pt>
                <c:pt idx="229">
                  <c:v>44351</c:v>
                </c:pt>
                <c:pt idx="230">
                  <c:v>44358</c:v>
                </c:pt>
                <c:pt idx="231">
                  <c:v>44365</c:v>
                </c:pt>
                <c:pt idx="232">
                  <c:v>44372</c:v>
                </c:pt>
                <c:pt idx="233">
                  <c:v>44379</c:v>
                </c:pt>
                <c:pt idx="234">
                  <c:v>44386</c:v>
                </c:pt>
                <c:pt idx="235">
                  <c:v>44393</c:v>
                </c:pt>
                <c:pt idx="236">
                  <c:v>44400</c:v>
                </c:pt>
                <c:pt idx="237">
                  <c:v>44407</c:v>
                </c:pt>
                <c:pt idx="238">
                  <c:v>44414</c:v>
                </c:pt>
                <c:pt idx="239">
                  <c:v>44421</c:v>
                </c:pt>
                <c:pt idx="240">
                  <c:v>44428</c:v>
                </c:pt>
                <c:pt idx="241">
                  <c:v>44435</c:v>
                </c:pt>
                <c:pt idx="242">
                  <c:v>44442</c:v>
                </c:pt>
                <c:pt idx="243">
                  <c:v>44449</c:v>
                </c:pt>
                <c:pt idx="244">
                  <c:v>44456</c:v>
                </c:pt>
                <c:pt idx="245">
                  <c:v>44463</c:v>
                </c:pt>
                <c:pt idx="246">
                  <c:v>44473</c:v>
                </c:pt>
                <c:pt idx="247">
                  <c:v>44480</c:v>
                </c:pt>
                <c:pt idx="248">
                  <c:v>44487</c:v>
                </c:pt>
                <c:pt idx="249">
                  <c:v>44494</c:v>
                </c:pt>
                <c:pt idx="250">
                  <c:v>44501</c:v>
                </c:pt>
                <c:pt idx="251">
                  <c:v>44508</c:v>
                </c:pt>
                <c:pt idx="252">
                  <c:v>44515</c:v>
                </c:pt>
                <c:pt idx="253">
                  <c:v>44522</c:v>
                </c:pt>
                <c:pt idx="254">
                  <c:v>44529</c:v>
                </c:pt>
                <c:pt idx="255">
                  <c:v>44536</c:v>
                </c:pt>
                <c:pt idx="256">
                  <c:v>44543</c:v>
                </c:pt>
                <c:pt idx="257">
                  <c:v>44550</c:v>
                </c:pt>
                <c:pt idx="258">
                  <c:v>44571</c:v>
                </c:pt>
                <c:pt idx="259">
                  <c:v>44578</c:v>
                </c:pt>
                <c:pt idx="260">
                  <c:v>44585</c:v>
                </c:pt>
                <c:pt idx="261">
                  <c:v>44592</c:v>
                </c:pt>
                <c:pt idx="262">
                  <c:v>44599</c:v>
                </c:pt>
                <c:pt idx="263">
                  <c:v>44606</c:v>
                </c:pt>
                <c:pt idx="264">
                  <c:v>44613</c:v>
                </c:pt>
                <c:pt idx="265">
                  <c:v>44620</c:v>
                </c:pt>
                <c:pt idx="266">
                  <c:v>44627</c:v>
                </c:pt>
                <c:pt idx="267">
                  <c:v>44634</c:v>
                </c:pt>
                <c:pt idx="268">
                  <c:v>44641</c:v>
                </c:pt>
                <c:pt idx="269">
                  <c:v>44648</c:v>
                </c:pt>
                <c:pt idx="270">
                  <c:v>44655</c:v>
                </c:pt>
                <c:pt idx="271">
                  <c:v>44662</c:v>
                </c:pt>
                <c:pt idx="272">
                  <c:v>44670</c:v>
                </c:pt>
                <c:pt idx="273">
                  <c:v>44676</c:v>
                </c:pt>
                <c:pt idx="274">
                  <c:v>44684</c:v>
                </c:pt>
                <c:pt idx="275">
                  <c:v>44690</c:v>
                </c:pt>
                <c:pt idx="276">
                  <c:v>44697</c:v>
                </c:pt>
                <c:pt idx="277">
                  <c:v>44704</c:v>
                </c:pt>
                <c:pt idx="278">
                  <c:v>44711</c:v>
                </c:pt>
                <c:pt idx="279">
                  <c:v>44718</c:v>
                </c:pt>
                <c:pt idx="280">
                  <c:v>44725</c:v>
                </c:pt>
                <c:pt idx="281">
                  <c:v>44732</c:v>
                </c:pt>
                <c:pt idx="282">
                  <c:v>44739</c:v>
                </c:pt>
                <c:pt idx="283">
                  <c:v>44746</c:v>
                </c:pt>
                <c:pt idx="284">
                  <c:v>44753</c:v>
                </c:pt>
                <c:pt idx="285">
                  <c:v>44760</c:v>
                </c:pt>
                <c:pt idx="286">
                  <c:v>44767</c:v>
                </c:pt>
                <c:pt idx="287">
                  <c:v>44774</c:v>
                </c:pt>
                <c:pt idx="288">
                  <c:v>44781</c:v>
                </c:pt>
                <c:pt idx="289">
                  <c:v>44788</c:v>
                </c:pt>
                <c:pt idx="290">
                  <c:v>44795</c:v>
                </c:pt>
                <c:pt idx="291">
                  <c:v>44802</c:v>
                </c:pt>
                <c:pt idx="292">
                  <c:v>44809</c:v>
                </c:pt>
                <c:pt idx="293">
                  <c:v>44816</c:v>
                </c:pt>
                <c:pt idx="294">
                  <c:v>44823</c:v>
                </c:pt>
                <c:pt idx="295">
                  <c:v>44830</c:v>
                </c:pt>
                <c:pt idx="296">
                  <c:v>44837</c:v>
                </c:pt>
                <c:pt idx="297">
                  <c:v>44844</c:v>
                </c:pt>
                <c:pt idx="298">
                  <c:v>44851</c:v>
                </c:pt>
                <c:pt idx="299">
                  <c:v>44858</c:v>
                </c:pt>
                <c:pt idx="300">
                  <c:v>44865</c:v>
                </c:pt>
                <c:pt idx="301">
                  <c:v>44872</c:v>
                </c:pt>
                <c:pt idx="302">
                  <c:v>44879</c:v>
                </c:pt>
                <c:pt idx="303">
                  <c:v>44886</c:v>
                </c:pt>
                <c:pt idx="304">
                  <c:v>44893</c:v>
                </c:pt>
                <c:pt idx="305">
                  <c:v>44900</c:v>
                </c:pt>
                <c:pt idx="306">
                  <c:v>44907</c:v>
                </c:pt>
                <c:pt idx="307">
                  <c:v>44914</c:v>
                </c:pt>
                <c:pt idx="308">
                  <c:v>44935</c:v>
                </c:pt>
                <c:pt idx="309">
                  <c:v>44942</c:v>
                </c:pt>
                <c:pt idx="310">
                  <c:v>44949</c:v>
                </c:pt>
                <c:pt idx="311">
                  <c:v>44956</c:v>
                </c:pt>
                <c:pt idx="312">
                  <c:v>44963</c:v>
                </c:pt>
                <c:pt idx="313">
                  <c:v>44970</c:v>
                </c:pt>
                <c:pt idx="314">
                  <c:v>44977</c:v>
                </c:pt>
                <c:pt idx="315">
                  <c:v>44984</c:v>
                </c:pt>
                <c:pt idx="316">
                  <c:v>44991</c:v>
                </c:pt>
                <c:pt idx="317">
                  <c:v>44998</c:v>
                </c:pt>
                <c:pt idx="318">
                  <c:v>45005</c:v>
                </c:pt>
                <c:pt idx="319">
                  <c:v>45012</c:v>
                </c:pt>
                <c:pt idx="320">
                  <c:v>45019</c:v>
                </c:pt>
                <c:pt idx="321">
                  <c:v>45027</c:v>
                </c:pt>
                <c:pt idx="322">
                  <c:v>45032</c:v>
                </c:pt>
              </c:numCache>
            </c:numRef>
          </c:cat>
          <c:val>
            <c:numRef>
              <c:f>'ChartData (averages)'!$AI$2:$AI$499</c:f>
              <c:numCache>
                <c:formatCode>_-* #,##0_-;\-* #,##0_-;_-* "-"??_-;_-@_-</c:formatCode>
                <c:ptCount val="498"/>
                <c:pt idx="0">
                  <c:v>2233</c:v>
                </c:pt>
                <c:pt idx="1">
                  <c:v>2211</c:v>
                </c:pt>
                <c:pt idx="2">
                  <c:v>2072</c:v>
                </c:pt>
                <c:pt idx="3">
                  <c:v>2357</c:v>
                </c:pt>
                <c:pt idx="4">
                  <c:v>1996</c:v>
                </c:pt>
                <c:pt idx="5">
                  <c:v>1809</c:v>
                </c:pt>
                <c:pt idx="6">
                  <c:v>1712</c:v>
                </c:pt>
                <c:pt idx="7">
                  <c:v>1562</c:v>
                </c:pt>
                <c:pt idx="8">
                  <c:v>1615</c:v>
                </c:pt>
                <c:pt idx="9">
                  <c:v>1530</c:v>
                </c:pt>
                <c:pt idx="10">
                  <c:v>1827</c:v>
                </c:pt>
                <c:pt idx="11">
                  <c:v>2320</c:v>
                </c:pt>
                <c:pt idx="12">
                  <c:v>2359</c:v>
                </c:pt>
                <c:pt idx="13">
                  <c:v>2556</c:v>
                </c:pt>
                <c:pt idx="14">
                  <c:v>2305</c:v>
                </c:pt>
                <c:pt idx="15">
                  <c:v>2439</c:v>
                </c:pt>
                <c:pt idx="16">
                  <c:v>2156</c:v>
                </c:pt>
                <c:pt idx="17">
                  <c:v>2047</c:v>
                </c:pt>
                <c:pt idx="18">
                  <c:v>1963</c:v>
                </c:pt>
                <c:pt idx="19">
                  <c:v>1987</c:v>
                </c:pt>
                <c:pt idx="20">
                  <c:v>1837</c:v>
                </c:pt>
                <c:pt idx="21">
                  <c:v>1829</c:v>
                </c:pt>
                <c:pt idx="22">
                  <c:v>1706</c:v>
                </c:pt>
                <c:pt idx="23">
                  <c:v>1758</c:v>
                </c:pt>
                <c:pt idx="24">
                  <c:v>1755</c:v>
                </c:pt>
                <c:pt idx="25">
                  <c:v>1700</c:v>
                </c:pt>
                <c:pt idx="26">
                  <c:v>1696</c:v>
                </c:pt>
                <c:pt idx="27">
                  <c:v>1573</c:v>
                </c:pt>
                <c:pt idx="28">
                  <c:v>1604</c:v>
                </c:pt>
                <c:pt idx="29">
                  <c:v>1680</c:v>
                </c:pt>
                <c:pt idx="30">
                  <c:v>1683</c:v>
                </c:pt>
                <c:pt idx="31">
                  <c:v>2105</c:v>
                </c:pt>
                <c:pt idx="32">
                  <c:v>2417</c:v>
                </c:pt>
                <c:pt idx="33">
                  <c:v>2480</c:v>
                </c:pt>
                <c:pt idx="34">
                  <c:v>2407</c:v>
                </c:pt>
                <c:pt idx="35">
                  <c:v>2198</c:v>
                </c:pt>
                <c:pt idx="36">
                  <c:v>2353</c:v>
                </c:pt>
                <c:pt idx="37">
                  <c:v>2209</c:v>
                </c:pt>
                <c:pt idx="38">
                  <c:v>2460</c:v>
                </c:pt>
                <c:pt idx="39">
                  <c:v>2373</c:v>
                </c:pt>
                <c:pt idx="40">
                  <c:v>2357</c:v>
                </c:pt>
                <c:pt idx="41">
                  <c:v>2197</c:v>
                </c:pt>
                <c:pt idx="42">
                  <c:v>2616</c:v>
                </c:pt>
                <c:pt idx="43">
                  <c:v>2549</c:v>
                </c:pt>
                <c:pt idx="44">
                  <c:v>2603</c:v>
                </c:pt>
                <c:pt idx="45">
                  <c:v>2828</c:v>
                </c:pt>
                <c:pt idx="46">
                  <c:v>2766</c:v>
                </c:pt>
                <c:pt idx="47">
                  <c:v>2758</c:v>
                </c:pt>
                <c:pt idx="48">
                  <c:v>3113</c:v>
                </c:pt>
                <c:pt idx="49">
                  <c:v>3583</c:v>
                </c:pt>
                <c:pt idx="50">
                  <c:v>2686</c:v>
                </c:pt>
                <c:pt idx="51">
                  <c:v>2298</c:v>
                </c:pt>
                <c:pt idx="52">
                  <c:v>3195</c:v>
                </c:pt>
                <c:pt idx="53">
                  <c:v>3190</c:v>
                </c:pt>
                <c:pt idx="54">
                  <c:v>2742</c:v>
                </c:pt>
                <c:pt idx="55">
                  <c:v>2438</c:v>
                </c:pt>
                <c:pt idx="56">
                  <c:v>2266</c:v>
                </c:pt>
                <c:pt idx="57">
                  <c:v>2490</c:v>
                </c:pt>
                <c:pt idx="58">
                  <c:v>2317</c:v>
                </c:pt>
                <c:pt idx="59">
                  <c:v>2166</c:v>
                </c:pt>
                <c:pt idx="60">
                  <c:v>2079</c:v>
                </c:pt>
                <c:pt idx="61">
                  <c:v>1796</c:v>
                </c:pt>
                <c:pt idx="62">
                  <c:v>1673</c:v>
                </c:pt>
                <c:pt idx="63">
                  <c:v>1561</c:v>
                </c:pt>
                <c:pt idx="64">
                  <c:v>1582</c:v>
                </c:pt>
                <c:pt idx="65">
                  <c:v>1493</c:v>
                </c:pt>
                <c:pt idx="66">
                  <c:v>1468</c:v>
                </c:pt>
                <c:pt idx="67">
                  <c:v>2649</c:v>
                </c:pt>
                <c:pt idx="68">
                  <c:v>3089</c:v>
                </c:pt>
                <c:pt idx="69">
                  <c:v>2943</c:v>
                </c:pt>
                <c:pt idx="70">
                  <c:v>2969</c:v>
                </c:pt>
                <c:pt idx="71">
                  <c:v>2261</c:v>
                </c:pt>
                <c:pt idx="72">
                  <c:v>2128</c:v>
                </c:pt>
                <c:pt idx="73">
                  <c:v>2280</c:v>
                </c:pt>
                <c:pt idx="74">
                  <c:v>2536</c:v>
                </c:pt>
                <c:pt idx="75">
                  <c:v>2876</c:v>
                </c:pt>
                <c:pt idx="76">
                  <c:v>3061</c:v>
                </c:pt>
                <c:pt idx="77">
                  <c:v>3628</c:v>
                </c:pt>
                <c:pt idx="78">
                  <c:v>3919</c:v>
                </c:pt>
                <c:pt idx="79">
                  <c:v>3800</c:v>
                </c:pt>
                <c:pt idx="80">
                  <c:v>3780</c:v>
                </c:pt>
                <c:pt idx="81">
                  <c:v>3394</c:v>
                </c:pt>
                <c:pt idx="82">
                  <c:v>3745</c:v>
                </c:pt>
                <c:pt idx="83">
                  <c:v>3491</c:v>
                </c:pt>
                <c:pt idx="84">
                  <c:v>3404</c:v>
                </c:pt>
                <c:pt idx="85">
                  <c:v>3073</c:v>
                </c:pt>
                <c:pt idx="86">
                  <c:v>3082</c:v>
                </c:pt>
                <c:pt idx="87">
                  <c:v>2740</c:v>
                </c:pt>
                <c:pt idx="88">
                  <c:v>2626</c:v>
                </c:pt>
                <c:pt idx="89">
                  <c:v>2800</c:v>
                </c:pt>
                <c:pt idx="90">
                  <c:v>3147</c:v>
                </c:pt>
                <c:pt idx="91">
                  <c:v>2629</c:v>
                </c:pt>
                <c:pt idx="92">
                  <c:v>2799</c:v>
                </c:pt>
                <c:pt idx="93">
                  <c:v>2787</c:v>
                </c:pt>
                <c:pt idx="94">
                  <c:v>2748</c:v>
                </c:pt>
                <c:pt idx="95">
                  <c:v>2594</c:v>
                </c:pt>
                <c:pt idx="96">
                  <c:v>2319</c:v>
                </c:pt>
                <c:pt idx="97">
                  <c:v>2161</c:v>
                </c:pt>
                <c:pt idx="98">
                  <c:v>2259</c:v>
                </c:pt>
                <c:pt idx="99">
                  <c:v>2093</c:v>
                </c:pt>
                <c:pt idx="100">
                  <c:v>2068</c:v>
                </c:pt>
                <c:pt idx="101">
                  <c:v>2217</c:v>
                </c:pt>
                <c:pt idx="102">
                  <c:v>2667</c:v>
                </c:pt>
                <c:pt idx="103">
                  <c:v>2667</c:v>
                </c:pt>
                <c:pt idx="104">
                  <c:v>2555</c:v>
                </c:pt>
                <c:pt idx="105">
                  <c:v>2720</c:v>
                </c:pt>
                <c:pt idx="106">
                  <c:v>2724</c:v>
                </c:pt>
                <c:pt idx="107">
                  <c:v>2576</c:v>
                </c:pt>
                <c:pt idx="108">
                  <c:v>2418</c:v>
                </c:pt>
                <c:pt idx="109">
                  <c:v>2348</c:v>
                </c:pt>
                <c:pt idx="110">
                  <c:v>2119</c:v>
                </c:pt>
                <c:pt idx="111">
                  <c:v>2053</c:v>
                </c:pt>
                <c:pt idx="112">
                  <c:v>2032</c:v>
                </c:pt>
                <c:pt idx="113">
                  <c:v>1938</c:v>
                </c:pt>
                <c:pt idx="114">
                  <c:v>1662</c:v>
                </c:pt>
                <c:pt idx="115">
                  <c:v>1734</c:v>
                </c:pt>
                <c:pt idx="116">
                  <c:v>1768</c:v>
                </c:pt>
                <c:pt idx="117">
                  <c:v>2073</c:v>
                </c:pt>
                <c:pt idx="118">
                  <c:v>1960</c:v>
                </c:pt>
                <c:pt idx="119">
                  <c:v>2022</c:v>
                </c:pt>
                <c:pt idx="120">
                  <c:v>2001</c:v>
                </c:pt>
                <c:pt idx="121">
                  <c:v>2069</c:v>
                </c:pt>
                <c:pt idx="122">
                  <c:v>2095</c:v>
                </c:pt>
                <c:pt idx="123">
                  <c:v>2200</c:v>
                </c:pt>
                <c:pt idx="124">
                  <c:v>2031</c:v>
                </c:pt>
                <c:pt idx="125">
                  <c:v>2146</c:v>
                </c:pt>
                <c:pt idx="126">
                  <c:v>2113</c:v>
                </c:pt>
                <c:pt idx="127">
                  <c:v>2091</c:v>
                </c:pt>
                <c:pt idx="128">
                  <c:v>2659</c:v>
                </c:pt>
                <c:pt idx="129">
                  <c:v>3119</c:v>
                </c:pt>
                <c:pt idx="130">
                  <c:v>3673</c:v>
                </c:pt>
                <c:pt idx="131">
                  <c:v>3755</c:v>
                </c:pt>
                <c:pt idx="132">
                  <c:v>4084</c:v>
                </c:pt>
                <c:pt idx="133">
                  <c:v>3844</c:v>
                </c:pt>
                <c:pt idx="134">
                  <c:v>3449</c:v>
                </c:pt>
                <c:pt idx="135">
                  <c:v>3246</c:v>
                </c:pt>
                <c:pt idx="136">
                  <c:v>3374</c:v>
                </c:pt>
                <c:pt idx="137">
                  <c:v>3418</c:v>
                </c:pt>
                <c:pt idx="138">
                  <c:v>4324</c:v>
                </c:pt>
                <c:pt idx="139">
                  <c:v>3904</c:v>
                </c:pt>
                <c:pt idx="140">
                  <c:v>3676</c:v>
                </c:pt>
                <c:pt idx="141">
                  <c:v>3988</c:v>
                </c:pt>
                <c:pt idx="142">
                  <c:v>3502</c:v>
                </c:pt>
                <c:pt idx="143">
                  <c:v>2938</c:v>
                </c:pt>
                <c:pt idx="144">
                  <c:v>3218</c:v>
                </c:pt>
                <c:pt idx="145">
                  <c:v>2937</c:v>
                </c:pt>
                <c:pt idx="146">
                  <c:v>2970</c:v>
                </c:pt>
                <c:pt idx="147">
                  <c:v>2843</c:v>
                </c:pt>
                <c:pt idx="148">
                  <c:v>2363</c:v>
                </c:pt>
                <c:pt idx="149">
                  <c:v>2104</c:v>
                </c:pt>
                <c:pt idx="150">
                  <c:v>1720</c:v>
                </c:pt>
                <c:pt idx="151">
                  <c:v>2392</c:v>
                </c:pt>
                <c:pt idx="152">
                  <c:v>2092</c:v>
                </c:pt>
                <c:pt idx="153">
                  <c:v>2262</c:v>
                </c:pt>
                <c:pt idx="154">
                  <c:v>2793</c:v>
                </c:pt>
                <c:pt idx="155">
                  <c:v>2793</c:v>
                </c:pt>
                <c:pt idx="156">
                  <c:v>2889</c:v>
                </c:pt>
                <c:pt idx="157">
                  <c:v>2859</c:v>
                </c:pt>
                <c:pt idx="158">
                  <c:v>3091</c:v>
                </c:pt>
                <c:pt idx="159">
                  <c:v>2742</c:v>
                </c:pt>
                <c:pt idx="160">
                  <c:v>2633</c:v>
                </c:pt>
                <c:pt idx="161">
                  <c:v>2089</c:v>
                </c:pt>
                <c:pt idx="162">
                  <c:v>1875</c:v>
                </c:pt>
                <c:pt idx="163">
                  <c:v>1693</c:v>
                </c:pt>
                <c:pt idx="164">
                  <c:v>1696</c:v>
                </c:pt>
                <c:pt idx="165">
                  <c:v>1771</c:v>
                </c:pt>
                <c:pt idx="166">
                  <c:v>1792</c:v>
                </c:pt>
                <c:pt idx="167">
                  <c:v>1711</c:v>
                </c:pt>
                <c:pt idx="168">
                  <c:v>1476</c:v>
                </c:pt>
                <c:pt idx="169">
                  <c:v>1096</c:v>
                </c:pt>
                <c:pt idx="170">
                  <c:v>1361</c:v>
                </c:pt>
                <c:pt idx="171">
                  <c:v>1584</c:v>
                </c:pt>
                <c:pt idx="172">
                  <c:v>1392</c:v>
                </c:pt>
                <c:pt idx="173">
                  <c:v>1103</c:v>
                </c:pt>
                <c:pt idx="174">
                  <c:v>905</c:v>
                </c:pt>
                <c:pt idx="175">
                  <c:v>850</c:v>
                </c:pt>
                <c:pt idx="176">
                  <c:v>902</c:v>
                </c:pt>
                <c:pt idx="177">
                  <c:v>1005</c:v>
                </c:pt>
                <c:pt idx="178">
                  <c:v>1262</c:v>
                </c:pt>
                <c:pt idx="179">
                  <c:v>1638</c:v>
                </c:pt>
                <c:pt idx="180">
                  <c:v>2303</c:v>
                </c:pt>
                <c:pt idx="181">
                  <c:v>2941</c:v>
                </c:pt>
                <c:pt idx="182">
                  <c:v>3113</c:v>
                </c:pt>
                <c:pt idx="183">
                  <c:v>3273</c:v>
                </c:pt>
                <c:pt idx="184">
                  <c:v>3346</c:v>
                </c:pt>
                <c:pt idx="185">
                  <c:v>3007</c:v>
                </c:pt>
                <c:pt idx="186">
                  <c:v>2870</c:v>
                </c:pt>
                <c:pt idx="187">
                  <c:v>2353</c:v>
                </c:pt>
                <c:pt idx="188">
                  <c:v>2373</c:v>
                </c:pt>
                <c:pt idx="189">
                  <c:v>2583</c:v>
                </c:pt>
                <c:pt idx="190">
                  <c:v>2340</c:v>
                </c:pt>
                <c:pt idx="191">
                  <c:v>2392</c:v>
                </c:pt>
                <c:pt idx="192">
                  <c:v>2191</c:v>
                </c:pt>
                <c:pt idx="193">
                  <c:v>2346</c:v>
                </c:pt>
                <c:pt idx="194">
                  <c:v>2985</c:v>
                </c:pt>
                <c:pt idx="195">
                  <c:v>4021</c:v>
                </c:pt>
                <c:pt idx="196">
                  <c:v>3270</c:v>
                </c:pt>
                <c:pt idx="197">
                  <c:v>2739</c:v>
                </c:pt>
                <c:pt idx="198">
                  <c:v>2557</c:v>
                </c:pt>
                <c:pt idx="199">
                  <c:v>2165</c:v>
                </c:pt>
                <c:pt idx="200">
                  <c:v>2050</c:v>
                </c:pt>
                <c:pt idx="201">
                  <c:v>1925</c:v>
                </c:pt>
                <c:pt idx="202">
                  <c:v>1738</c:v>
                </c:pt>
                <c:pt idx="203">
                  <c:v>1837</c:v>
                </c:pt>
                <c:pt idx="204">
                  <c:v>1606</c:v>
                </c:pt>
                <c:pt idx="205">
                  <c:v>1870</c:v>
                </c:pt>
                <c:pt idx="206">
                  <c:v>2493</c:v>
                </c:pt>
                <c:pt idx="207">
                  <c:v>2374</c:v>
                </c:pt>
                <c:pt idx="208">
                  <c:v>2684</c:v>
                </c:pt>
                <c:pt idx="209">
                  <c:v>3337</c:v>
                </c:pt>
                <c:pt idx="210">
                  <c:v>4127</c:v>
                </c:pt>
                <c:pt idx="211">
                  <c:v>3529</c:v>
                </c:pt>
                <c:pt idx="212">
                  <c:v>3280</c:v>
                </c:pt>
                <c:pt idx="213">
                  <c:v>3055</c:v>
                </c:pt>
                <c:pt idx="214">
                  <c:v>3084</c:v>
                </c:pt>
                <c:pt idx="215">
                  <c:v>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7-4EBD-BAD3-FD52E4593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549304"/>
        <c:axId val="286569304"/>
      </c:lineChart>
      <c:dateAx>
        <c:axId val="286549304"/>
        <c:scaling>
          <c:orientation val="minMax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in"/>
        <c:minorTickMark val="none"/>
        <c:tickLblPos val="low"/>
        <c:spPr>
          <a:noFill/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86569304"/>
        <c:crosses val="autoZero"/>
        <c:auto val="1"/>
        <c:lblOffset val="100"/>
        <c:baseTimeUnit val="days"/>
        <c:majorUnit val="6"/>
        <c:majorTimeUnit val="months"/>
      </c:dateAx>
      <c:valAx>
        <c:axId val="286569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700">
                    <a:solidFill>
                      <a:srgbClr val="000000"/>
                    </a:solidFill>
                    <a:latin typeface="Arial Narrow" panose="020B0606020202030204" pitchFamily="34" charset="0"/>
                  </a:defRPr>
                </a:pPr>
                <a:r>
                  <a:rPr lang="en-GB"/>
                  <a:t>points</a:t>
                </a:r>
              </a:p>
            </c:rich>
          </c:tx>
          <c:overlay val="0"/>
        </c:title>
        <c:numFmt formatCode="#,##0" sourceLinked="0"/>
        <c:majorTickMark val="in"/>
        <c:minorTickMark val="none"/>
        <c:tickLblPos val="nextTo"/>
        <c:spPr>
          <a:noFill/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86549304"/>
        <c:crosses val="autoZero"/>
        <c:crossBetween val="between"/>
        <c:majorUnit val="3000"/>
      </c:valAx>
      <c:spPr>
        <a:noFill/>
        <a:ln w="3175">
          <a:noFill/>
        </a:ln>
      </c:spPr>
    </c:plotArea>
    <c:legend>
      <c:legendPos val="t"/>
      <c:overlay val="0"/>
      <c:txPr>
        <a:bodyPr/>
        <a:lstStyle/>
        <a:p>
          <a:pPr>
            <a:defRPr sz="700" b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607136752136749"/>
          <c:y val="0.30836139169472504"/>
          <c:w val="0.62024383442422093"/>
          <c:h val="0.48365432098765432"/>
        </c:manualLayout>
      </c:layout>
      <c:areaChart>
        <c:grouping val="standard"/>
        <c:varyColors val="0"/>
        <c:ser>
          <c:idx val="3"/>
          <c:order val="2"/>
          <c:tx>
            <c:strRef>
              <c:f>ChartData!$V$1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solidFill>
              <a:srgbClr val="8C8C8C"/>
            </a:solidFill>
            <a:ln w="19050">
              <a:solidFill>
                <a:srgbClr val="8C8C96"/>
              </a:solidFill>
            </a:ln>
            <a:effectLst/>
          </c:spPr>
          <c:cat>
            <c:numRef>
              <c:f>ChartData!$A$158:$A$195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ChartData!$V$158:$V$195</c:f>
              <c:numCache>
                <c:formatCode>_(* #,##0.00_);_(* \(#,##0.00\);_(* "-"??_);_(@_)</c:formatCode>
                <c:ptCount val="38"/>
                <c:pt idx="0">
                  <c:v>11.5</c:v>
                </c:pt>
                <c:pt idx="1">
                  <c:v>11.05</c:v>
                </c:pt>
                <c:pt idx="2">
                  <c:v>11.000000000000002</c:v>
                </c:pt>
                <c:pt idx="3">
                  <c:v>9.75</c:v>
                </c:pt>
                <c:pt idx="4">
                  <c:v>8.9500000000000011</c:v>
                </c:pt>
                <c:pt idx="5">
                  <c:v>7.85</c:v>
                </c:pt>
                <c:pt idx="6">
                  <c:v>7.35</c:v>
                </c:pt>
                <c:pt idx="7">
                  <c:v>7.05</c:v>
                </c:pt>
                <c:pt idx="8">
                  <c:v>7.3999999999999995</c:v>
                </c:pt>
                <c:pt idx="9">
                  <c:v>6.8999999999999995</c:v>
                </c:pt>
                <c:pt idx="10">
                  <c:v>6.1000000000000005</c:v>
                </c:pt>
                <c:pt idx="11">
                  <c:v>5.6499999999999995</c:v>
                </c:pt>
                <c:pt idx="12">
                  <c:v>5.0500000000000007</c:v>
                </c:pt>
                <c:pt idx="13">
                  <c:v>5.7</c:v>
                </c:pt>
                <c:pt idx="14">
                  <c:v>6.4</c:v>
                </c:pt>
                <c:pt idx="15">
                  <c:v>7.1999999999999993</c:v>
                </c:pt>
                <c:pt idx="16">
                  <c:v>6.45</c:v>
                </c:pt>
                <c:pt idx="17">
                  <c:v>5.4500000000000011</c:v>
                </c:pt>
                <c:pt idx="18">
                  <c:v>4.2</c:v>
                </c:pt>
                <c:pt idx="19">
                  <c:v>3.05</c:v>
                </c:pt>
                <c:pt idx="20">
                  <c:v>3.6499999999999995</c:v>
                </c:pt>
                <c:pt idx="21">
                  <c:v>3.8499999999999996</c:v>
                </c:pt>
                <c:pt idx="22">
                  <c:v>5.6</c:v>
                </c:pt>
                <c:pt idx="23">
                  <c:v>8.4</c:v>
                </c:pt>
                <c:pt idx="24">
                  <c:v>11.250000000000002</c:v>
                </c:pt>
                <c:pt idx="25">
                  <c:v>11.7</c:v>
                </c:pt>
                <c:pt idx="26">
                  <c:v>10</c:v>
                </c:pt>
                <c:pt idx="27">
                  <c:v>10.150000000000002</c:v>
                </c:pt>
                <c:pt idx="28">
                  <c:v>10.15</c:v>
                </c:pt>
                <c:pt idx="29">
                  <c:v>9.8000000000000007</c:v>
                </c:pt>
                <c:pt idx="30">
                  <c:v>10.3</c:v>
                </c:pt>
                <c:pt idx="31">
                  <c:v>8.4499999999999993</c:v>
                </c:pt>
                <c:pt idx="32">
                  <c:v>9.5500000000000007</c:v>
                </c:pt>
                <c:pt idx="33">
                  <c:v>9.8500000000000014</c:v>
                </c:pt>
                <c:pt idx="34">
                  <c:v>10.15</c:v>
                </c:pt>
                <c:pt idx="35">
                  <c:v>9.35</c:v>
                </c:pt>
                <c:pt idx="36">
                  <c:v>8.6</c:v>
                </c:pt>
                <c:pt idx="37">
                  <c:v>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7-41FE-BDB0-FBA1874B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911088"/>
        <c:axId val="959909776"/>
      </c:areaChart>
      <c:lineChart>
        <c:grouping val="standard"/>
        <c:varyColors val="0"/>
        <c:ser>
          <c:idx val="0"/>
          <c:order val="0"/>
          <c:tx>
            <c:strRef>
              <c:f>ChartData!$AQ$1</c:f>
              <c:strCache>
                <c:ptCount val="1"/>
                <c:pt idx="0">
                  <c:v>Australia 62% Fe [RHS]</c:v>
                </c:pt>
              </c:strCache>
            </c:strRef>
          </c:tx>
          <c:spPr>
            <a:ln w="19050" cap="rnd">
              <a:solidFill>
                <a:srgbClr val="6F0791"/>
              </a:solidFill>
              <a:round/>
            </a:ln>
            <a:effectLst/>
          </c:spPr>
          <c:marker>
            <c:symbol val="none"/>
          </c:marker>
          <c:cat>
            <c:numRef>
              <c:f>ChartData!$A$158:$A$195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ChartData!$AQ$158:$AQ$195</c:f>
              <c:numCache>
                <c:formatCode>0.00</c:formatCode>
                <c:ptCount val="38"/>
                <c:pt idx="0">
                  <c:v>86.02</c:v>
                </c:pt>
                <c:pt idx="1">
                  <c:v>87.6</c:v>
                </c:pt>
                <c:pt idx="2">
                  <c:v>89.820000000000007</c:v>
                </c:pt>
                <c:pt idx="3">
                  <c:v>89.32</c:v>
                </c:pt>
                <c:pt idx="4">
                  <c:v>81.510000000000005</c:v>
                </c:pt>
                <c:pt idx="5">
                  <c:v>76.69</c:v>
                </c:pt>
                <c:pt idx="6">
                  <c:v>81.34</c:v>
                </c:pt>
                <c:pt idx="7">
                  <c:v>85.03</c:v>
                </c:pt>
                <c:pt idx="8">
                  <c:v>82.899999999999991</c:v>
                </c:pt>
                <c:pt idx="9">
                  <c:v>85.3</c:v>
                </c:pt>
                <c:pt idx="10">
                  <c:v>86.06</c:v>
                </c:pt>
                <c:pt idx="11">
                  <c:v>86.33</c:v>
                </c:pt>
                <c:pt idx="12">
                  <c:v>80.849999999999994</c:v>
                </c:pt>
                <c:pt idx="13">
                  <c:v>78.209999999999994</c:v>
                </c:pt>
                <c:pt idx="14">
                  <c:v>79.010000000000005</c:v>
                </c:pt>
                <c:pt idx="15">
                  <c:v>81.3</c:v>
                </c:pt>
                <c:pt idx="16">
                  <c:v>81.08</c:v>
                </c:pt>
                <c:pt idx="17">
                  <c:v>78.710000000000008</c:v>
                </c:pt>
                <c:pt idx="18">
                  <c:v>81.31</c:v>
                </c:pt>
                <c:pt idx="19">
                  <c:v>87.6</c:v>
                </c:pt>
                <c:pt idx="20">
                  <c:v>93.06</c:v>
                </c:pt>
                <c:pt idx="21">
                  <c:v>93.38</c:v>
                </c:pt>
                <c:pt idx="22">
                  <c:v>95.09</c:v>
                </c:pt>
                <c:pt idx="23">
                  <c:v>98.09</c:v>
                </c:pt>
                <c:pt idx="24">
                  <c:v>94.59</c:v>
                </c:pt>
                <c:pt idx="25">
                  <c:v>92.78</c:v>
                </c:pt>
                <c:pt idx="26">
                  <c:v>88.96</c:v>
                </c:pt>
                <c:pt idx="27">
                  <c:v>95.32</c:v>
                </c:pt>
                <c:pt idx="28">
                  <c:v>103.41</c:v>
                </c:pt>
                <c:pt idx="29">
                  <c:v>104.29</c:v>
                </c:pt>
                <c:pt idx="30">
                  <c:v>101.67</c:v>
                </c:pt>
                <c:pt idx="31">
                  <c:v>110</c:v>
                </c:pt>
                <c:pt idx="32">
                  <c:v>113.16</c:v>
                </c:pt>
                <c:pt idx="33">
                  <c:v>120.01</c:v>
                </c:pt>
                <c:pt idx="34">
                  <c:v>115.7</c:v>
                </c:pt>
                <c:pt idx="35">
                  <c:v>119.88</c:v>
                </c:pt>
                <c:pt idx="36">
                  <c:v>120.85</c:v>
                </c:pt>
                <c:pt idx="37">
                  <c:v>118.88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7-41FE-BDB0-FBA1874B1D26}"/>
            </c:ext>
          </c:extLst>
        </c:ser>
        <c:ser>
          <c:idx val="1"/>
          <c:order val="1"/>
          <c:tx>
            <c:strRef>
              <c:f>ChartData!$AR$1</c:f>
              <c:strCache>
                <c:ptCount val="1"/>
                <c:pt idx="0">
                  <c:v>Brazil 65% Fe [RHS]</c:v>
                </c:pt>
              </c:strCache>
            </c:strRef>
          </c:tx>
          <c:spPr>
            <a:ln w="19050" cap="rnd">
              <a:solidFill>
                <a:srgbClr val="CF3C5E"/>
              </a:solidFill>
              <a:round/>
            </a:ln>
            <a:effectLst/>
          </c:spPr>
          <c:marker>
            <c:symbol val="none"/>
          </c:marker>
          <c:cat>
            <c:numRef>
              <c:f>ChartData!$A$158:$A$195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ChartData!$AR$158:$AR$195</c:f>
              <c:numCache>
                <c:formatCode>0.00</c:formatCode>
                <c:ptCount val="38"/>
                <c:pt idx="0">
                  <c:v>86.03</c:v>
                </c:pt>
                <c:pt idx="1">
                  <c:v>88.64</c:v>
                </c:pt>
                <c:pt idx="2">
                  <c:v>91.53</c:v>
                </c:pt>
                <c:pt idx="3">
                  <c:v>94.179999999999993</c:v>
                </c:pt>
                <c:pt idx="4">
                  <c:v>87.88000000000001</c:v>
                </c:pt>
                <c:pt idx="5">
                  <c:v>83.98</c:v>
                </c:pt>
                <c:pt idx="6">
                  <c:v>89.21</c:v>
                </c:pt>
                <c:pt idx="7">
                  <c:v>92.04</c:v>
                </c:pt>
                <c:pt idx="8">
                  <c:v>89.64</c:v>
                </c:pt>
                <c:pt idx="9">
                  <c:v>93.09</c:v>
                </c:pt>
                <c:pt idx="10">
                  <c:v>94.73</c:v>
                </c:pt>
                <c:pt idx="11">
                  <c:v>96.009999999999991</c:v>
                </c:pt>
                <c:pt idx="12">
                  <c:v>91.86</c:v>
                </c:pt>
                <c:pt idx="13">
                  <c:v>87.07</c:v>
                </c:pt>
                <c:pt idx="14">
                  <c:v>87.23</c:v>
                </c:pt>
                <c:pt idx="15">
                  <c:v>90.48</c:v>
                </c:pt>
                <c:pt idx="16">
                  <c:v>91.32</c:v>
                </c:pt>
                <c:pt idx="17">
                  <c:v>91.73</c:v>
                </c:pt>
                <c:pt idx="18">
                  <c:v>94.78</c:v>
                </c:pt>
                <c:pt idx="19">
                  <c:v>100.96</c:v>
                </c:pt>
                <c:pt idx="20">
                  <c:v>105.34</c:v>
                </c:pt>
                <c:pt idx="21">
                  <c:v>104.08</c:v>
                </c:pt>
                <c:pt idx="22">
                  <c:v>103.14</c:v>
                </c:pt>
                <c:pt idx="23">
                  <c:v>102.58</c:v>
                </c:pt>
                <c:pt idx="24">
                  <c:v>96.1</c:v>
                </c:pt>
                <c:pt idx="25">
                  <c:v>93.759999999999991</c:v>
                </c:pt>
                <c:pt idx="26">
                  <c:v>91.85</c:v>
                </c:pt>
                <c:pt idx="27">
                  <c:v>97.9</c:v>
                </c:pt>
                <c:pt idx="28">
                  <c:v>104.38000000000001</c:v>
                </c:pt>
                <c:pt idx="29">
                  <c:v>105.52</c:v>
                </c:pt>
                <c:pt idx="30">
                  <c:v>103.4</c:v>
                </c:pt>
                <c:pt idx="31">
                  <c:v>110.17</c:v>
                </c:pt>
                <c:pt idx="32">
                  <c:v>110.4</c:v>
                </c:pt>
                <c:pt idx="33">
                  <c:v>117.34</c:v>
                </c:pt>
                <c:pt idx="34">
                  <c:v>115.77000000000001</c:v>
                </c:pt>
                <c:pt idx="35">
                  <c:v>123.08000000000001</c:v>
                </c:pt>
                <c:pt idx="36">
                  <c:v>125.52000000000001</c:v>
                </c:pt>
                <c:pt idx="37">
                  <c:v>122.94000000000001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77-41FE-BDB0-FBA1874B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09672"/>
        <c:axId val="1165408688"/>
      </c:lineChart>
      <c:dateAx>
        <c:axId val="959911088"/>
        <c:scaling>
          <c:orientation val="minMax"/>
          <c:min val="43896"/>
        </c:scaling>
        <c:delete val="0"/>
        <c:axPos val="b"/>
        <c:numFmt formatCode="mmm\ \ \ \ \ \ \ \ \ \ \ \ \ \ \ \ \ \ \ \ \ \ \ \ \ \ \ \ \ \ \ \ \ \ \ \ \ \ \ \ \ \ \ \ \ \ \ \ \ \ \ \ \ \ \ \ \ \ \ \ \ \ \ \ \ yy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8C8C8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09776"/>
        <c:crosses val="autoZero"/>
        <c:auto val="1"/>
        <c:lblOffset val="100"/>
        <c:baseTimeUnit val="days"/>
        <c:majorUnit val="2"/>
        <c:majorTimeUnit val="months"/>
      </c:dateAx>
      <c:valAx>
        <c:axId val="959909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 $ per tonne</a:t>
                </a:r>
              </a:p>
            </c:rich>
          </c:tx>
          <c:layout>
            <c:manualLayout>
              <c:xMode val="edge"/>
              <c:yMode val="edge"/>
              <c:x val="3.9068376068376086E-3"/>
              <c:y val="0.2963619528619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11088"/>
        <c:crosses val="autoZero"/>
        <c:crossBetween val="between"/>
        <c:majorUnit val="6"/>
      </c:valAx>
      <c:valAx>
        <c:axId val="1165408688"/>
        <c:scaling>
          <c:orientation val="minMax"/>
          <c:min val="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$ per tonne fob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5409672"/>
        <c:crosses val="max"/>
        <c:crossBetween val="between"/>
        <c:majorUnit val="15"/>
      </c:valAx>
      <c:dateAx>
        <c:axId val="1165409672"/>
        <c:scaling>
          <c:orientation val="minMax"/>
        </c:scaling>
        <c:delete val="1"/>
        <c:axPos val="b"/>
        <c:numFmt formatCode="dd/mm/yy;@" sourceLinked="1"/>
        <c:majorTickMark val="out"/>
        <c:minorTickMark val="none"/>
        <c:tickLblPos val="nextTo"/>
        <c:crossAx val="11654086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1.791278992120364E-3"/>
          <c:w val="1"/>
          <c:h val="0.2836252949294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6829109122742891"/>
          <c:y val="0.12133860638000837"/>
          <c:w val="0.79939710067248415"/>
          <c:h val="0.68941358805668018"/>
        </c:manualLayout>
      </c:layout>
      <c:lineChart>
        <c:grouping val="standard"/>
        <c:varyColors val="0"/>
        <c:ser>
          <c:idx val="3"/>
          <c:order val="0"/>
          <c:tx>
            <c:strRef>
              <c:f>ChartData!$H$1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323232"/>
              </a:solidFill>
            </a:ln>
          </c:spPr>
          <c:marker>
            <c:symbol val="none"/>
          </c:marker>
          <c:cat>
            <c:numRef>
              <c:f>ChartData!$A$2:$A$219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ChartData!$H$2:$H$219</c:f>
              <c:numCache>
                <c:formatCode>0.00</c:formatCode>
                <c:ptCount val="218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  <c:pt idx="216">
                  <c:v>8.9499999999999993</c:v>
                </c:pt>
                <c:pt idx="217">
                  <c:v>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8-497B-A931-13B716EC2174}"/>
            </c:ext>
          </c:extLst>
        </c:ser>
        <c:ser>
          <c:idx val="0"/>
          <c:order val="1"/>
          <c:tx>
            <c:strRef>
              <c:f>ChartData!$K$1</c:f>
              <c:strCache>
                <c:ptCount val="1"/>
                <c:pt idx="0">
                  <c:v>Saldanha-to-Qingdao</c:v>
                </c:pt>
              </c:strCache>
            </c:strRef>
          </c:tx>
          <c:spPr>
            <a:ln>
              <a:solidFill>
                <a:srgbClr val="CF3C5E"/>
              </a:solidFill>
            </a:ln>
          </c:spPr>
          <c:marker>
            <c:symbol val="none"/>
          </c:marker>
          <c:val>
            <c:numRef>
              <c:f>ChartData!$K$2:$K$189</c:f>
              <c:numCache>
                <c:formatCode>0.00</c:formatCode>
                <c:ptCount val="188"/>
                <c:pt idx="0">
                  <c:v>9.6999999999999993</c:v>
                </c:pt>
                <c:pt idx="1">
                  <c:v>10.050000000000001</c:v>
                </c:pt>
                <c:pt idx="2">
                  <c:v>9.4</c:v>
                </c:pt>
                <c:pt idx="3">
                  <c:v>10</c:v>
                </c:pt>
                <c:pt idx="4">
                  <c:v>8.75</c:v>
                </c:pt>
                <c:pt idx="5">
                  <c:v>8</c:v>
                </c:pt>
                <c:pt idx="6">
                  <c:v>7.3</c:v>
                </c:pt>
                <c:pt idx="7">
                  <c:v>7.65</c:v>
                </c:pt>
                <c:pt idx="8">
                  <c:v>8.4499999999999993</c:v>
                </c:pt>
                <c:pt idx="9">
                  <c:v>8.6</c:v>
                </c:pt>
                <c:pt idx="10">
                  <c:v>11.4</c:v>
                </c:pt>
                <c:pt idx="11">
                  <c:v>12.65</c:v>
                </c:pt>
                <c:pt idx="12">
                  <c:v>12.2</c:v>
                </c:pt>
                <c:pt idx="13">
                  <c:v>12.15</c:v>
                </c:pt>
                <c:pt idx="14">
                  <c:v>10.95</c:v>
                </c:pt>
                <c:pt idx="15">
                  <c:v>11.2</c:v>
                </c:pt>
                <c:pt idx="16">
                  <c:v>10.199999999999999</c:v>
                </c:pt>
                <c:pt idx="17">
                  <c:v>10.15</c:v>
                </c:pt>
                <c:pt idx="18">
                  <c:v>9.8000000000000007</c:v>
                </c:pt>
                <c:pt idx="19">
                  <c:v>10.65</c:v>
                </c:pt>
                <c:pt idx="20">
                  <c:v>10.75</c:v>
                </c:pt>
                <c:pt idx="21">
                  <c:v>10.6</c:v>
                </c:pt>
                <c:pt idx="22">
                  <c:v>10</c:v>
                </c:pt>
                <c:pt idx="23">
                  <c:v>9.9</c:v>
                </c:pt>
                <c:pt idx="24">
                  <c:v>9.5</c:v>
                </c:pt>
                <c:pt idx="25">
                  <c:v>8.5</c:v>
                </c:pt>
                <c:pt idx="26">
                  <c:v>8.8000000000000007</c:v>
                </c:pt>
                <c:pt idx="27">
                  <c:v>8.0500000000000007</c:v>
                </c:pt>
                <c:pt idx="28">
                  <c:v>8.9</c:v>
                </c:pt>
                <c:pt idx="29">
                  <c:v>9.5</c:v>
                </c:pt>
                <c:pt idx="30">
                  <c:v>9.75</c:v>
                </c:pt>
                <c:pt idx="31">
                  <c:v>10.6</c:v>
                </c:pt>
                <c:pt idx="32">
                  <c:v>11.4</c:v>
                </c:pt>
                <c:pt idx="33">
                  <c:v>13.15</c:v>
                </c:pt>
                <c:pt idx="34">
                  <c:v>12.5</c:v>
                </c:pt>
                <c:pt idx="35">
                  <c:v>12.15</c:v>
                </c:pt>
                <c:pt idx="36">
                  <c:v>13.35</c:v>
                </c:pt>
                <c:pt idx="37">
                  <c:v>13.15</c:v>
                </c:pt>
                <c:pt idx="38">
                  <c:v>14.45</c:v>
                </c:pt>
                <c:pt idx="39">
                  <c:v>13.5</c:v>
                </c:pt>
                <c:pt idx="40">
                  <c:v>13.95</c:v>
                </c:pt>
                <c:pt idx="41">
                  <c:v>13.6</c:v>
                </c:pt>
                <c:pt idx="42">
                  <c:v>13.85</c:v>
                </c:pt>
                <c:pt idx="43">
                  <c:v>14.15</c:v>
                </c:pt>
                <c:pt idx="44">
                  <c:v>13.7</c:v>
                </c:pt>
                <c:pt idx="45">
                  <c:v>14.45</c:v>
                </c:pt>
                <c:pt idx="46">
                  <c:v>13.7</c:v>
                </c:pt>
                <c:pt idx="47">
                  <c:v>14.2</c:v>
                </c:pt>
                <c:pt idx="48">
                  <c:v>15.6</c:v>
                </c:pt>
                <c:pt idx="49">
                  <c:v>15.9</c:v>
                </c:pt>
                <c:pt idx="50">
                  <c:v>15.05</c:v>
                </c:pt>
                <c:pt idx="51">
                  <c:v>13.75</c:v>
                </c:pt>
                <c:pt idx="52">
                  <c:v>13.3</c:v>
                </c:pt>
                <c:pt idx="53">
                  <c:v>12</c:v>
                </c:pt>
                <c:pt idx="54">
                  <c:v>10.6</c:v>
                </c:pt>
                <c:pt idx="55">
                  <c:v>11.35</c:v>
                </c:pt>
                <c:pt idx="56">
                  <c:v>11</c:v>
                </c:pt>
                <c:pt idx="57">
                  <c:v>13.2</c:v>
                </c:pt>
                <c:pt idx="58">
                  <c:v>12.5</c:v>
                </c:pt>
                <c:pt idx="59">
                  <c:v>12.75</c:v>
                </c:pt>
                <c:pt idx="60">
                  <c:v>12.4</c:v>
                </c:pt>
                <c:pt idx="61">
                  <c:v>11.8</c:v>
                </c:pt>
                <c:pt idx="62">
                  <c:v>11.25</c:v>
                </c:pt>
                <c:pt idx="63">
                  <c:v>10.95</c:v>
                </c:pt>
                <c:pt idx="64">
                  <c:v>10.65</c:v>
                </c:pt>
                <c:pt idx="65">
                  <c:v>10.050000000000001</c:v>
                </c:pt>
                <c:pt idx="66">
                  <c:v>10.65</c:v>
                </c:pt>
                <c:pt idx="67">
                  <c:v>13.1</c:v>
                </c:pt>
                <c:pt idx="68">
                  <c:v>13.35</c:v>
                </c:pt>
                <c:pt idx="69">
                  <c:v>13.9</c:v>
                </c:pt>
                <c:pt idx="70">
                  <c:v>14.4</c:v>
                </c:pt>
                <c:pt idx="71">
                  <c:v>13.25</c:v>
                </c:pt>
                <c:pt idx="72">
                  <c:v>11.85</c:v>
                </c:pt>
                <c:pt idx="73">
                  <c:v>12.75</c:v>
                </c:pt>
                <c:pt idx="74">
                  <c:v>14.45</c:v>
                </c:pt>
                <c:pt idx="75">
                  <c:v>15.15</c:v>
                </c:pt>
                <c:pt idx="76">
                  <c:v>13.65</c:v>
                </c:pt>
                <c:pt idx="77">
                  <c:v>14.2</c:v>
                </c:pt>
                <c:pt idx="78">
                  <c:v>15.7</c:v>
                </c:pt>
                <c:pt idx="79">
                  <c:v>16</c:v>
                </c:pt>
                <c:pt idx="80">
                  <c:v>16.25</c:v>
                </c:pt>
                <c:pt idx="81">
                  <c:v>16.8</c:v>
                </c:pt>
                <c:pt idx="82">
                  <c:v>18.25</c:v>
                </c:pt>
                <c:pt idx="83">
                  <c:v>18.100000000000001</c:v>
                </c:pt>
                <c:pt idx="84">
                  <c:v>17.899999999999999</c:v>
                </c:pt>
                <c:pt idx="85">
                  <c:v>17.05</c:v>
                </c:pt>
                <c:pt idx="86">
                  <c:v>16.25</c:v>
                </c:pt>
                <c:pt idx="87">
                  <c:v>15.75</c:v>
                </c:pt>
                <c:pt idx="88">
                  <c:v>15.2</c:v>
                </c:pt>
                <c:pt idx="89">
                  <c:v>15.2</c:v>
                </c:pt>
                <c:pt idx="90">
                  <c:v>15.65</c:v>
                </c:pt>
                <c:pt idx="91">
                  <c:v>15.75</c:v>
                </c:pt>
                <c:pt idx="92">
                  <c:v>16.05</c:v>
                </c:pt>
                <c:pt idx="93">
                  <c:v>16.350000000000001</c:v>
                </c:pt>
                <c:pt idx="94">
                  <c:v>16.7</c:v>
                </c:pt>
                <c:pt idx="95">
                  <c:v>16.55</c:v>
                </c:pt>
                <c:pt idx="96">
                  <c:v>12.5</c:v>
                </c:pt>
                <c:pt idx="97">
                  <c:v>11.45</c:v>
                </c:pt>
                <c:pt idx="98">
                  <c:v>11.85</c:v>
                </c:pt>
                <c:pt idx="99">
                  <c:v>12.5</c:v>
                </c:pt>
                <c:pt idx="100">
                  <c:v>12.75</c:v>
                </c:pt>
                <c:pt idx="101">
                  <c:v>13</c:v>
                </c:pt>
                <c:pt idx="102">
                  <c:v>12.05</c:v>
                </c:pt>
                <c:pt idx="103">
                  <c:v>12.05</c:v>
                </c:pt>
                <c:pt idx="104">
                  <c:v>12.8</c:v>
                </c:pt>
                <c:pt idx="105">
                  <c:v>13</c:v>
                </c:pt>
                <c:pt idx="106">
                  <c:v>12.7</c:v>
                </c:pt>
                <c:pt idx="107">
                  <c:v>11.75</c:v>
                </c:pt>
                <c:pt idx="108">
                  <c:v>10.050000000000001</c:v>
                </c:pt>
                <c:pt idx="109">
                  <c:v>9.5</c:v>
                </c:pt>
                <c:pt idx="110">
                  <c:v>9.4</c:v>
                </c:pt>
                <c:pt idx="111">
                  <c:v>9.15</c:v>
                </c:pt>
                <c:pt idx="112">
                  <c:v>8.8000000000000007</c:v>
                </c:pt>
                <c:pt idx="113">
                  <c:v>8.35</c:v>
                </c:pt>
                <c:pt idx="114">
                  <c:v>9.15</c:v>
                </c:pt>
                <c:pt idx="115">
                  <c:v>8.5</c:v>
                </c:pt>
                <c:pt idx="116">
                  <c:v>8.75</c:v>
                </c:pt>
                <c:pt idx="117">
                  <c:v>9.1999999999999993</c:v>
                </c:pt>
                <c:pt idx="118">
                  <c:v>9.25</c:v>
                </c:pt>
                <c:pt idx="119">
                  <c:v>9.4499999999999993</c:v>
                </c:pt>
                <c:pt idx="120">
                  <c:v>9.9499999999999993</c:v>
                </c:pt>
                <c:pt idx="121">
                  <c:v>11.35</c:v>
                </c:pt>
                <c:pt idx="122">
                  <c:v>11.65</c:v>
                </c:pt>
                <c:pt idx="123">
                  <c:v>11.85</c:v>
                </c:pt>
                <c:pt idx="124">
                  <c:v>12.05</c:v>
                </c:pt>
                <c:pt idx="125">
                  <c:v>11.95</c:v>
                </c:pt>
                <c:pt idx="126">
                  <c:v>12.4</c:v>
                </c:pt>
                <c:pt idx="127">
                  <c:v>12.85</c:v>
                </c:pt>
                <c:pt idx="128">
                  <c:v>13.95</c:v>
                </c:pt>
                <c:pt idx="129">
                  <c:v>13.95</c:v>
                </c:pt>
                <c:pt idx="130">
                  <c:v>16.25</c:v>
                </c:pt>
                <c:pt idx="131">
                  <c:v>18</c:v>
                </c:pt>
                <c:pt idx="132">
                  <c:v>20.3</c:v>
                </c:pt>
                <c:pt idx="133">
                  <c:v>17.850000000000001</c:v>
                </c:pt>
                <c:pt idx="134">
                  <c:v>17.25</c:v>
                </c:pt>
                <c:pt idx="135">
                  <c:v>15.6</c:v>
                </c:pt>
                <c:pt idx="136">
                  <c:v>17.100000000000001</c:v>
                </c:pt>
                <c:pt idx="137">
                  <c:v>17.649999999999999</c:v>
                </c:pt>
                <c:pt idx="138">
                  <c:v>19.5</c:v>
                </c:pt>
                <c:pt idx="139">
                  <c:v>21.15</c:v>
                </c:pt>
                <c:pt idx="140">
                  <c:v>20.149999999999999</c:v>
                </c:pt>
                <c:pt idx="141">
                  <c:v>18.25</c:v>
                </c:pt>
                <c:pt idx="142">
                  <c:v>17.399999999999999</c:v>
                </c:pt>
                <c:pt idx="143">
                  <c:v>16.5</c:v>
                </c:pt>
                <c:pt idx="144">
                  <c:v>17.5</c:v>
                </c:pt>
                <c:pt idx="145">
                  <c:v>16.399999999999999</c:v>
                </c:pt>
                <c:pt idx="146">
                  <c:v>15.75</c:v>
                </c:pt>
                <c:pt idx="147">
                  <c:v>15.7</c:v>
                </c:pt>
                <c:pt idx="148">
                  <c:v>13</c:v>
                </c:pt>
                <c:pt idx="149">
                  <c:v>15</c:v>
                </c:pt>
                <c:pt idx="150">
                  <c:v>14.95</c:v>
                </c:pt>
                <c:pt idx="151">
                  <c:v>16.350000000000001</c:v>
                </c:pt>
                <c:pt idx="152">
                  <c:v>16.149999999999999</c:v>
                </c:pt>
                <c:pt idx="153">
                  <c:v>14.25</c:v>
                </c:pt>
                <c:pt idx="154">
                  <c:v>14</c:v>
                </c:pt>
                <c:pt idx="155">
                  <c:v>14</c:v>
                </c:pt>
                <c:pt idx="156">
                  <c:v>13.75</c:v>
                </c:pt>
                <c:pt idx="157">
                  <c:v>13.95</c:v>
                </c:pt>
                <c:pt idx="158">
                  <c:v>13.15</c:v>
                </c:pt>
                <c:pt idx="159">
                  <c:v>11.85</c:v>
                </c:pt>
                <c:pt idx="160">
                  <c:v>10.6</c:v>
                </c:pt>
                <c:pt idx="161">
                  <c:v>10</c:v>
                </c:pt>
                <c:pt idx="162">
                  <c:v>9.6</c:v>
                </c:pt>
                <c:pt idx="163">
                  <c:v>10.050000000000001</c:v>
                </c:pt>
                <c:pt idx="164">
                  <c:v>9.6</c:v>
                </c:pt>
                <c:pt idx="165">
                  <c:v>9.0500000000000007</c:v>
                </c:pt>
                <c:pt idx="166">
                  <c:v>8</c:v>
                </c:pt>
                <c:pt idx="167">
                  <c:v>7.7</c:v>
                </c:pt>
                <c:pt idx="168">
                  <c:v>7.1</c:v>
                </c:pt>
                <c:pt idx="169">
                  <c:v>7.85</c:v>
                </c:pt>
                <c:pt idx="170">
                  <c:v>8</c:v>
                </c:pt>
                <c:pt idx="171">
                  <c:v>9.15</c:v>
                </c:pt>
                <c:pt idx="172">
                  <c:v>8.15</c:v>
                </c:pt>
                <c:pt idx="173">
                  <c:v>7.6</c:v>
                </c:pt>
                <c:pt idx="174">
                  <c:v>6.7</c:v>
                </c:pt>
                <c:pt idx="175">
                  <c:v>5.6</c:v>
                </c:pt>
                <c:pt idx="176">
                  <c:v>6.35</c:v>
                </c:pt>
                <c:pt idx="177">
                  <c:v>6.3</c:v>
                </c:pt>
                <c:pt idx="178">
                  <c:v>7.85</c:v>
                </c:pt>
                <c:pt idx="179">
                  <c:v>11.35</c:v>
                </c:pt>
                <c:pt idx="180">
                  <c:v>15.95</c:v>
                </c:pt>
                <c:pt idx="181">
                  <c:v>15.8</c:v>
                </c:pt>
                <c:pt idx="182">
                  <c:v>15.95</c:v>
                </c:pt>
                <c:pt idx="183">
                  <c:v>15</c:v>
                </c:pt>
                <c:pt idx="184">
                  <c:v>14.2</c:v>
                </c:pt>
                <c:pt idx="185">
                  <c:v>11.85</c:v>
                </c:pt>
                <c:pt idx="186">
                  <c:v>12.7</c:v>
                </c:pt>
                <c:pt idx="187">
                  <c:v>13.45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8-497B-A931-13B716EC2174}"/>
            </c:ext>
          </c:extLst>
        </c:ser>
        <c:ser>
          <c:idx val="2"/>
          <c:order val="2"/>
          <c:tx>
            <c:strRef>
              <c:f>ChartData!$M$1</c:f>
              <c:strCache>
                <c:ptCount val="1"/>
                <c:pt idx="0">
                  <c:v>Puerto Bolivar-to-Rotterdam</c:v>
                </c:pt>
              </c:strCache>
            </c:strRef>
          </c:tx>
          <c:marker>
            <c:symbol val="none"/>
          </c:marker>
          <c:cat>
            <c:numRef>
              <c:f>ChartData!$A$2:$A$219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ChartData!$M$2:$M$189</c:f>
              <c:numCache>
                <c:formatCode>0.00</c:formatCode>
                <c:ptCount val="188"/>
                <c:pt idx="0">
                  <c:v>8.25</c:v>
                </c:pt>
                <c:pt idx="1">
                  <c:v>7.85</c:v>
                </c:pt>
                <c:pt idx="2">
                  <c:v>7.65</c:v>
                </c:pt>
                <c:pt idx="3">
                  <c:v>8.15</c:v>
                </c:pt>
                <c:pt idx="4">
                  <c:v>7</c:v>
                </c:pt>
                <c:pt idx="5">
                  <c:v>6.5</c:v>
                </c:pt>
                <c:pt idx="6">
                  <c:v>5.75</c:v>
                </c:pt>
                <c:pt idx="7">
                  <c:v>5.9</c:v>
                </c:pt>
                <c:pt idx="8">
                  <c:v>6.75</c:v>
                </c:pt>
                <c:pt idx="9">
                  <c:v>6.1</c:v>
                </c:pt>
                <c:pt idx="10">
                  <c:v>7</c:v>
                </c:pt>
                <c:pt idx="11">
                  <c:v>8.6999999999999993</c:v>
                </c:pt>
                <c:pt idx="12">
                  <c:v>8.85</c:v>
                </c:pt>
                <c:pt idx="13">
                  <c:v>9.15</c:v>
                </c:pt>
                <c:pt idx="14">
                  <c:v>8.3000000000000007</c:v>
                </c:pt>
                <c:pt idx="15">
                  <c:v>8.65</c:v>
                </c:pt>
                <c:pt idx="16">
                  <c:v>7.5</c:v>
                </c:pt>
                <c:pt idx="17">
                  <c:v>7.3</c:v>
                </c:pt>
                <c:pt idx="18">
                  <c:v>6.9</c:v>
                </c:pt>
                <c:pt idx="19">
                  <c:v>6.95</c:v>
                </c:pt>
                <c:pt idx="20">
                  <c:v>6.45</c:v>
                </c:pt>
                <c:pt idx="21">
                  <c:v>6.45</c:v>
                </c:pt>
                <c:pt idx="22">
                  <c:v>6</c:v>
                </c:pt>
                <c:pt idx="23">
                  <c:v>6.7</c:v>
                </c:pt>
                <c:pt idx="24">
                  <c:v>6.2</c:v>
                </c:pt>
                <c:pt idx="25">
                  <c:v>5.95</c:v>
                </c:pt>
                <c:pt idx="26">
                  <c:v>6</c:v>
                </c:pt>
                <c:pt idx="27">
                  <c:v>5.45</c:v>
                </c:pt>
                <c:pt idx="28">
                  <c:v>5.75</c:v>
                </c:pt>
                <c:pt idx="29">
                  <c:v>5.9</c:v>
                </c:pt>
                <c:pt idx="30">
                  <c:v>5.75</c:v>
                </c:pt>
                <c:pt idx="31">
                  <c:v>7.15</c:v>
                </c:pt>
                <c:pt idx="32">
                  <c:v>8.4499999999999993</c:v>
                </c:pt>
                <c:pt idx="33">
                  <c:v>8.9</c:v>
                </c:pt>
                <c:pt idx="34">
                  <c:v>8.6999999999999993</c:v>
                </c:pt>
                <c:pt idx="35">
                  <c:v>8.3000000000000007</c:v>
                </c:pt>
                <c:pt idx="36">
                  <c:v>9.6</c:v>
                </c:pt>
                <c:pt idx="37">
                  <c:v>9.35</c:v>
                </c:pt>
                <c:pt idx="38">
                  <c:v>10</c:v>
                </c:pt>
                <c:pt idx="39">
                  <c:v>9.0500000000000007</c:v>
                </c:pt>
                <c:pt idx="40">
                  <c:v>9.8000000000000007</c:v>
                </c:pt>
                <c:pt idx="41">
                  <c:v>9.9</c:v>
                </c:pt>
                <c:pt idx="42">
                  <c:v>10.45</c:v>
                </c:pt>
                <c:pt idx="43">
                  <c:v>10.9</c:v>
                </c:pt>
                <c:pt idx="44">
                  <c:v>10.6</c:v>
                </c:pt>
                <c:pt idx="45">
                  <c:v>11.35</c:v>
                </c:pt>
                <c:pt idx="46">
                  <c:v>11.05</c:v>
                </c:pt>
                <c:pt idx="47">
                  <c:v>11.6</c:v>
                </c:pt>
                <c:pt idx="48">
                  <c:v>13.1</c:v>
                </c:pt>
                <c:pt idx="49">
                  <c:v>14.2</c:v>
                </c:pt>
                <c:pt idx="50">
                  <c:v>12.95</c:v>
                </c:pt>
                <c:pt idx="51">
                  <c:v>10.95</c:v>
                </c:pt>
                <c:pt idx="52">
                  <c:v>11.75</c:v>
                </c:pt>
                <c:pt idx="53">
                  <c:v>11</c:v>
                </c:pt>
                <c:pt idx="54">
                  <c:v>8.6999999999999993</c:v>
                </c:pt>
                <c:pt idx="55">
                  <c:v>8.9</c:v>
                </c:pt>
                <c:pt idx="56">
                  <c:v>7.8</c:v>
                </c:pt>
                <c:pt idx="57">
                  <c:v>8.8000000000000007</c:v>
                </c:pt>
                <c:pt idx="58">
                  <c:v>8</c:v>
                </c:pt>
                <c:pt idx="59">
                  <c:v>8</c:v>
                </c:pt>
                <c:pt idx="60">
                  <c:v>7.7</c:v>
                </c:pt>
                <c:pt idx="61">
                  <c:v>6.95</c:v>
                </c:pt>
                <c:pt idx="62">
                  <c:v>6.4</c:v>
                </c:pt>
                <c:pt idx="63">
                  <c:v>6.1</c:v>
                </c:pt>
                <c:pt idx="64">
                  <c:v>6</c:v>
                </c:pt>
                <c:pt idx="65">
                  <c:v>5.9</c:v>
                </c:pt>
                <c:pt idx="66">
                  <c:v>6.3</c:v>
                </c:pt>
                <c:pt idx="67">
                  <c:v>8.6999999999999993</c:v>
                </c:pt>
                <c:pt idx="68">
                  <c:v>10.35</c:v>
                </c:pt>
                <c:pt idx="69">
                  <c:v>10.25</c:v>
                </c:pt>
                <c:pt idx="70">
                  <c:v>10.95</c:v>
                </c:pt>
                <c:pt idx="71">
                  <c:v>9</c:v>
                </c:pt>
                <c:pt idx="72">
                  <c:v>7.95</c:v>
                </c:pt>
                <c:pt idx="73">
                  <c:v>8.25</c:v>
                </c:pt>
                <c:pt idx="74">
                  <c:v>9.9499999999999993</c:v>
                </c:pt>
                <c:pt idx="75">
                  <c:v>10.3</c:v>
                </c:pt>
                <c:pt idx="76">
                  <c:v>9.6999999999999993</c:v>
                </c:pt>
                <c:pt idx="77">
                  <c:v>10.75</c:v>
                </c:pt>
                <c:pt idx="78">
                  <c:v>12.75</c:v>
                </c:pt>
                <c:pt idx="79">
                  <c:v>12.7</c:v>
                </c:pt>
                <c:pt idx="80">
                  <c:v>12.5</c:v>
                </c:pt>
                <c:pt idx="81">
                  <c:v>11.7</c:v>
                </c:pt>
                <c:pt idx="82">
                  <c:v>12.7</c:v>
                </c:pt>
                <c:pt idx="83">
                  <c:v>12.4</c:v>
                </c:pt>
                <c:pt idx="84">
                  <c:v>12</c:v>
                </c:pt>
                <c:pt idx="85">
                  <c:v>11.35</c:v>
                </c:pt>
                <c:pt idx="86">
                  <c:v>10.6</c:v>
                </c:pt>
                <c:pt idx="87">
                  <c:v>9.75</c:v>
                </c:pt>
                <c:pt idx="88">
                  <c:v>8.85</c:v>
                </c:pt>
                <c:pt idx="89">
                  <c:v>9</c:v>
                </c:pt>
                <c:pt idx="90">
                  <c:v>10.4</c:v>
                </c:pt>
                <c:pt idx="91">
                  <c:v>10.199999999999999</c:v>
                </c:pt>
                <c:pt idx="92">
                  <c:v>10.55</c:v>
                </c:pt>
                <c:pt idx="93">
                  <c:v>10.35</c:v>
                </c:pt>
                <c:pt idx="94">
                  <c:v>10.25</c:v>
                </c:pt>
                <c:pt idx="95">
                  <c:v>10.25</c:v>
                </c:pt>
                <c:pt idx="96">
                  <c:v>8.85</c:v>
                </c:pt>
                <c:pt idx="97">
                  <c:v>7.8</c:v>
                </c:pt>
                <c:pt idx="98">
                  <c:v>8.35</c:v>
                </c:pt>
                <c:pt idx="99">
                  <c:v>8.6</c:v>
                </c:pt>
                <c:pt idx="100">
                  <c:v>9.35</c:v>
                </c:pt>
                <c:pt idx="101">
                  <c:v>9.35</c:v>
                </c:pt>
                <c:pt idx="102">
                  <c:v>9.35</c:v>
                </c:pt>
                <c:pt idx="103">
                  <c:v>9.35</c:v>
                </c:pt>
                <c:pt idx="104">
                  <c:v>9.3000000000000007</c:v>
                </c:pt>
                <c:pt idx="105">
                  <c:v>8.85</c:v>
                </c:pt>
                <c:pt idx="106">
                  <c:v>9.0500000000000007</c:v>
                </c:pt>
                <c:pt idx="107">
                  <c:v>8.6</c:v>
                </c:pt>
                <c:pt idx="108">
                  <c:v>7.8</c:v>
                </c:pt>
                <c:pt idx="109">
                  <c:v>7.6</c:v>
                </c:pt>
                <c:pt idx="110">
                  <c:v>7.15</c:v>
                </c:pt>
                <c:pt idx="111">
                  <c:v>6.7</c:v>
                </c:pt>
                <c:pt idx="112">
                  <c:v>6.65</c:v>
                </c:pt>
                <c:pt idx="113">
                  <c:v>6.55</c:v>
                </c:pt>
                <c:pt idx="114">
                  <c:v>6.8</c:v>
                </c:pt>
                <c:pt idx="115">
                  <c:v>6.35</c:v>
                </c:pt>
                <c:pt idx="116">
                  <c:v>6.05</c:v>
                </c:pt>
                <c:pt idx="117">
                  <c:v>6.4</c:v>
                </c:pt>
                <c:pt idx="118">
                  <c:v>6.6</c:v>
                </c:pt>
                <c:pt idx="119">
                  <c:v>6.95</c:v>
                </c:pt>
                <c:pt idx="120">
                  <c:v>7.45</c:v>
                </c:pt>
                <c:pt idx="121">
                  <c:v>7.8</c:v>
                </c:pt>
                <c:pt idx="122">
                  <c:v>7.8</c:v>
                </c:pt>
                <c:pt idx="123">
                  <c:v>7.95</c:v>
                </c:pt>
                <c:pt idx="124">
                  <c:v>7.9</c:v>
                </c:pt>
                <c:pt idx="125">
                  <c:v>8.1</c:v>
                </c:pt>
                <c:pt idx="126">
                  <c:v>8.3000000000000007</c:v>
                </c:pt>
                <c:pt idx="127">
                  <c:v>8</c:v>
                </c:pt>
                <c:pt idx="128">
                  <c:v>9.5</c:v>
                </c:pt>
                <c:pt idx="129">
                  <c:v>10.35</c:v>
                </c:pt>
                <c:pt idx="130">
                  <c:v>11.9</c:v>
                </c:pt>
                <c:pt idx="131">
                  <c:v>12.35</c:v>
                </c:pt>
                <c:pt idx="132">
                  <c:v>13.5</c:v>
                </c:pt>
                <c:pt idx="133">
                  <c:v>13</c:v>
                </c:pt>
                <c:pt idx="134">
                  <c:v>11.9</c:v>
                </c:pt>
                <c:pt idx="135">
                  <c:v>11.5</c:v>
                </c:pt>
                <c:pt idx="136">
                  <c:v>12.65</c:v>
                </c:pt>
                <c:pt idx="137">
                  <c:v>12.2</c:v>
                </c:pt>
                <c:pt idx="138">
                  <c:v>13.7</c:v>
                </c:pt>
                <c:pt idx="139">
                  <c:v>14</c:v>
                </c:pt>
                <c:pt idx="140">
                  <c:v>13.9</c:v>
                </c:pt>
                <c:pt idx="141">
                  <c:v>13.8</c:v>
                </c:pt>
                <c:pt idx="142">
                  <c:v>12.3</c:v>
                </c:pt>
                <c:pt idx="143">
                  <c:v>10.9</c:v>
                </c:pt>
                <c:pt idx="144">
                  <c:v>11</c:v>
                </c:pt>
                <c:pt idx="145">
                  <c:v>11.05</c:v>
                </c:pt>
                <c:pt idx="146">
                  <c:v>11.25</c:v>
                </c:pt>
                <c:pt idx="147">
                  <c:v>11.2</c:v>
                </c:pt>
                <c:pt idx="148">
                  <c:v>9.9499999999999993</c:v>
                </c:pt>
                <c:pt idx="149">
                  <c:v>10.050000000000001</c:v>
                </c:pt>
                <c:pt idx="150">
                  <c:v>8.9</c:v>
                </c:pt>
                <c:pt idx="151">
                  <c:v>10.35</c:v>
                </c:pt>
                <c:pt idx="152">
                  <c:v>10.3</c:v>
                </c:pt>
                <c:pt idx="153">
                  <c:v>9.6</c:v>
                </c:pt>
                <c:pt idx="154">
                  <c:v>10.199999999999999</c:v>
                </c:pt>
                <c:pt idx="155">
                  <c:v>10.199999999999999</c:v>
                </c:pt>
                <c:pt idx="156">
                  <c:v>10.5</c:v>
                </c:pt>
                <c:pt idx="157">
                  <c:v>10.4</c:v>
                </c:pt>
                <c:pt idx="158">
                  <c:v>10.4</c:v>
                </c:pt>
                <c:pt idx="159">
                  <c:v>8.9499999999999993</c:v>
                </c:pt>
                <c:pt idx="160">
                  <c:v>8.35</c:v>
                </c:pt>
                <c:pt idx="161">
                  <c:v>7</c:v>
                </c:pt>
                <c:pt idx="162">
                  <c:v>6.3</c:v>
                </c:pt>
                <c:pt idx="163">
                  <c:v>6.25</c:v>
                </c:pt>
                <c:pt idx="164">
                  <c:v>6.05</c:v>
                </c:pt>
                <c:pt idx="165">
                  <c:v>6.35</c:v>
                </c:pt>
                <c:pt idx="166">
                  <c:v>6.2</c:v>
                </c:pt>
                <c:pt idx="167">
                  <c:v>5.95</c:v>
                </c:pt>
                <c:pt idx="168">
                  <c:v>5.25</c:v>
                </c:pt>
                <c:pt idx="169">
                  <c:v>4.8</c:v>
                </c:pt>
                <c:pt idx="170">
                  <c:v>5.25</c:v>
                </c:pt>
                <c:pt idx="171">
                  <c:v>6.25</c:v>
                </c:pt>
                <c:pt idx="172">
                  <c:v>5.45</c:v>
                </c:pt>
                <c:pt idx="173">
                  <c:v>4.9000000000000004</c:v>
                </c:pt>
                <c:pt idx="174">
                  <c:v>4.3</c:v>
                </c:pt>
                <c:pt idx="175">
                  <c:v>3.55</c:v>
                </c:pt>
                <c:pt idx="176">
                  <c:v>3.6</c:v>
                </c:pt>
                <c:pt idx="177">
                  <c:v>3.6</c:v>
                </c:pt>
                <c:pt idx="178">
                  <c:v>4.75</c:v>
                </c:pt>
                <c:pt idx="179">
                  <c:v>6.1</c:v>
                </c:pt>
                <c:pt idx="180">
                  <c:v>9.6</c:v>
                </c:pt>
                <c:pt idx="181">
                  <c:v>11.45</c:v>
                </c:pt>
                <c:pt idx="182">
                  <c:v>13.2</c:v>
                </c:pt>
                <c:pt idx="183">
                  <c:v>12.65</c:v>
                </c:pt>
                <c:pt idx="184">
                  <c:v>12.2</c:v>
                </c:pt>
                <c:pt idx="185">
                  <c:v>9.65</c:v>
                </c:pt>
                <c:pt idx="186">
                  <c:v>9.65</c:v>
                </c:pt>
                <c:pt idx="187">
                  <c:v>9.85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8-497B-A931-13B716EC2174}"/>
            </c:ext>
          </c:extLst>
        </c:ser>
        <c:ser>
          <c:idx val="1"/>
          <c:order val="3"/>
          <c:tx>
            <c:strRef>
              <c:f>ChartData!$N$1</c:f>
              <c:strCache>
                <c:ptCount val="1"/>
                <c:pt idx="0">
                  <c:v>Tubarão-to-Rotterdam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val>
            <c:numRef>
              <c:f>ChartData!$N$2:$N$189</c:f>
              <c:numCache>
                <c:formatCode>0.00</c:formatCode>
                <c:ptCount val="188"/>
                <c:pt idx="0">
                  <c:v>7.45</c:v>
                </c:pt>
                <c:pt idx="1">
                  <c:v>7.75</c:v>
                </c:pt>
                <c:pt idx="2">
                  <c:v>7.3</c:v>
                </c:pt>
                <c:pt idx="3">
                  <c:v>8</c:v>
                </c:pt>
                <c:pt idx="4">
                  <c:v>6.85</c:v>
                </c:pt>
                <c:pt idx="5">
                  <c:v>6</c:v>
                </c:pt>
                <c:pt idx="6">
                  <c:v>5.35</c:v>
                </c:pt>
                <c:pt idx="7">
                  <c:v>5.3</c:v>
                </c:pt>
                <c:pt idx="8">
                  <c:v>6</c:v>
                </c:pt>
                <c:pt idx="9">
                  <c:v>5.85</c:v>
                </c:pt>
                <c:pt idx="10">
                  <c:v>6.95</c:v>
                </c:pt>
                <c:pt idx="11">
                  <c:v>8.1999999999999993</c:v>
                </c:pt>
                <c:pt idx="12">
                  <c:v>8.4499999999999993</c:v>
                </c:pt>
                <c:pt idx="13">
                  <c:v>8.6</c:v>
                </c:pt>
                <c:pt idx="14">
                  <c:v>7.6</c:v>
                </c:pt>
                <c:pt idx="15">
                  <c:v>7.8</c:v>
                </c:pt>
                <c:pt idx="16">
                  <c:v>6.25</c:v>
                </c:pt>
                <c:pt idx="17">
                  <c:v>6.4</c:v>
                </c:pt>
                <c:pt idx="18">
                  <c:v>6</c:v>
                </c:pt>
                <c:pt idx="19">
                  <c:v>6.3</c:v>
                </c:pt>
                <c:pt idx="20">
                  <c:v>6.1</c:v>
                </c:pt>
                <c:pt idx="21">
                  <c:v>6</c:v>
                </c:pt>
                <c:pt idx="22">
                  <c:v>5.55</c:v>
                </c:pt>
                <c:pt idx="23">
                  <c:v>5.75</c:v>
                </c:pt>
                <c:pt idx="24">
                  <c:v>5.55</c:v>
                </c:pt>
                <c:pt idx="25">
                  <c:v>5.0999999999999996</c:v>
                </c:pt>
                <c:pt idx="26">
                  <c:v>5.0999999999999996</c:v>
                </c:pt>
                <c:pt idx="27">
                  <c:v>4.6500000000000004</c:v>
                </c:pt>
                <c:pt idx="28">
                  <c:v>4.8499999999999996</c:v>
                </c:pt>
                <c:pt idx="29">
                  <c:v>5.15</c:v>
                </c:pt>
                <c:pt idx="30">
                  <c:v>5.15</c:v>
                </c:pt>
                <c:pt idx="31">
                  <c:v>6.3</c:v>
                </c:pt>
                <c:pt idx="32">
                  <c:v>7.35</c:v>
                </c:pt>
                <c:pt idx="33">
                  <c:v>8.15</c:v>
                </c:pt>
                <c:pt idx="34">
                  <c:v>7.8</c:v>
                </c:pt>
                <c:pt idx="35">
                  <c:v>7.5</c:v>
                </c:pt>
                <c:pt idx="36">
                  <c:v>8.6</c:v>
                </c:pt>
                <c:pt idx="37">
                  <c:v>8.35</c:v>
                </c:pt>
                <c:pt idx="38">
                  <c:v>9.5500000000000007</c:v>
                </c:pt>
                <c:pt idx="39">
                  <c:v>8.9499999999999993</c:v>
                </c:pt>
                <c:pt idx="40">
                  <c:v>9.3000000000000007</c:v>
                </c:pt>
                <c:pt idx="41">
                  <c:v>9.4</c:v>
                </c:pt>
                <c:pt idx="42">
                  <c:v>10</c:v>
                </c:pt>
                <c:pt idx="43">
                  <c:v>10.4</c:v>
                </c:pt>
                <c:pt idx="44">
                  <c:v>10.25</c:v>
                </c:pt>
                <c:pt idx="45">
                  <c:v>11.35</c:v>
                </c:pt>
                <c:pt idx="46">
                  <c:v>11.2</c:v>
                </c:pt>
                <c:pt idx="47">
                  <c:v>11.7</c:v>
                </c:pt>
                <c:pt idx="48">
                  <c:v>13</c:v>
                </c:pt>
                <c:pt idx="49">
                  <c:v>13.65</c:v>
                </c:pt>
                <c:pt idx="50">
                  <c:v>11.8</c:v>
                </c:pt>
                <c:pt idx="51">
                  <c:v>10.75</c:v>
                </c:pt>
                <c:pt idx="52">
                  <c:v>10.6</c:v>
                </c:pt>
                <c:pt idx="53">
                  <c:v>9.9499999999999993</c:v>
                </c:pt>
                <c:pt idx="54">
                  <c:v>8</c:v>
                </c:pt>
                <c:pt idx="55">
                  <c:v>8.15</c:v>
                </c:pt>
                <c:pt idx="56">
                  <c:v>7.45</c:v>
                </c:pt>
                <c:pt idx="57">
                  <c:v>8.1999999999999993</c:v>
                </c:pt>
                <c:pt idx="58">
                  <c:v>7.5</c:v>
                </c:pt>
                <c:pt idx="59">
                  <c:v>7.45</c:v>
                </c:pt>
                <c:pt idx="60">
                  <c:v>7.05</c:v>
                </c:pt>
                <c:pt idx="61">
                  <c:v>6.75</c:v>
                </c:pt>
                <c:pt idx="62">
                  <c:v>6.15</c:v>
                </c:pt>
                <c:pt idx="63">
                  <c:v>5.8</c:v>
                </c:pt>
                <c:pt idx="64">
                  <c:v>5.5</c:v>
                </c:pt>
                <c:pt idx="65">
                  <c:v>5.2</c:v>
                </c:pt>
                <c:pt idx="66">
                  <c:v>5.5</c:v>
                </c:pt>
                <c:pt idx="67">
                  <c:v>7.7</c:v>
                </c:pt>
                <c:pt idx="68">
                  <c:v>9</c:v>
                </c:pt>
                <c:pt idx="69">
                  <c:v>9.1</c:v>
                </c:pt>
                <c:pt idx="70">
                  <c:v>9.6999999999999993</c:v>
                </c:pt>
                <c:pt idx="71">
                  <c:v>8.5</c:v>
                </c:pt>
                <c:pt idx="72">
                  <c:v>7.3</c:v>
                </c:pt>
                <c:pt idx="73">
                  <c:v>7.2</c:v>
                </c:pt>
                <c:pt idx="74">
                  <c:v>8.65</c:v>
                </c:pt>
                <c:pt idx="75">
                  <c:v>8.85</c:v>
                </c:pt>
                <c:pt idx="76">
                  <c:v>8.4</c:v>
                </c:pt>
                <c:pt idx="77">
                  <c:v>8.8000000000000007</c:v>
                </c:pt>
                <c:pt idx="78">
                  <c:v>10.95</c:v>
                </c:pt>
                <c:pt idx="79">
                  <c:v>11.45</c:v>
                </c:pt>
                <c:pt idx="80">
                  <c:v>11.3</c:v>
                </c:pt>
                <c:pt idx="81">
                  <c:v>11.05</c:v>
                </c:pt>
                <c:pt idx="82">
                  <c:v>11.7</c:v>
                </c:pt>
                <c:pt idx="83">
                  <c:v>11.4</c:v>
                </c:pt>
                <c:pt idx="84">
                  <c:v>11.25</c:v>
                </c:pt>
                <c:pt idx="85">
                  <c:v>10.5</c:v>
                </c:pt>
                <c:pt idx="86">
                  <c:v>9.4</c:v>
                </c:pt>
                <c:pt idx="87">
                  <c:v>8.85</c:v>
                </c:pt>
                <c:pt idx="88">
                  <c:v>7.75</c:v>
                </c:pt>
                <c:pt idx="89">
                  <c:v>7.35</c:v>
                </c:pt>
                <c:pt idx="90">
                  <c:v>7.85</c:v>
                </c:pt>
                <c:pt idx="91">
                  <c:v>7.65</c:v>
                </c:pt>
                <c:pt idx="92">
                  <c:v>7.85</c:v>
                </c:pt>
                <c:pt idx="93">
                  <c:v>8</c:v>
                </c:pt>
                <c:pt idx="94">
                  <c:v>10</c:v>
                </c:pt>
                <c:pt idx="95">
                  <c:v>10.25</c:v>
                </c:pt>
                <c:pt idx="96">
                  <c:v>8.5500000000000007</c:v>
                </c:pt>
                <c:pt idx="97">
                  <c:v>7.55</c:v>
                </c:pt>
                <c:pt idx="98">
                  <c:v>7.75</c:v>
                </c:pt>
                <c:pt idx="99">
                  <c:v>8</c:v>
                </c:pt>
                <c:pt idx="100">
                  <c:v>8.9499999999999993</c:v>
                </c:pt>
                <c:pt idx="101">
                  <c:v>8.8000000000000007</c:v>
                </c:pt>
                <c:pt idx="102">
                  <c:v>8.15</c:v>
                </c:pt>
                <c:pt idx="103">
                  <c:v>8.15</c:v>
                </c:pt>
                <c:pt idx="104">
                  <c:v>8.35</c:v>
                </c:pt>
                <c:pt idx="105">
                  <c:v>8.5</c:v>
                </c:pt>
                <c:pt idx="106">
                  <c:v>8.5</c:v>
                </c:pt>
                <c:pt idx="107">
                  <c:v>7.75</c:v>
                </c:pt>
                <c:pt idx="108">
                  <c:v>6.4</c:v>
                </c:pt>
                <c:pt idx="109">
                  <c:v>6</c:v>
                </c:pt>
                <c:pt idx="110">
                  <c:v>5.85</c:v>
                </c:pt>
                <c:pt idx="111">
                  <c:v>5.65</c:v>
                </c:pt>
                <c:pt idx="112">
                  <c:v>5.05</c:v>
                </c:pt>
                <c:pt idx="113">
                  <c:v>4.6500000000000004</c:v>
                </c:pt>
                <c:pt idx="114">
                  <c:v>4.8499999999999996</c:v>
                </c:pt>
                <c:pt idx="115">
                  <c:v>4.55</c:v>
                </c:pt>
                <c:pt idx="116">
                  <c:v>4.3</c:v>
                </c:pt>
                <c:pt idx="117">
                  <c:v>4.4000000000000004</c:v>
                </c:pt>
                <c:pt idx="118">
                  <c:v>4.5999999999999996</c:v>
                </c:pt>
                <c:pt idx="119">
                  <c:v>4.75</c:v>
                </c:pt>
                <c:pt idx="120">
                  <c:v>5.15</c:v>
                </c:pt>
                <c:pt idx="121">
                  <c:v>5.85</c:v>
                </c:pt>
                <c:pt idx="122">
                  <c:v>6.25</c:v>
                </c:pt>
                <c:pt idx="123">
                  <c:v>6.45</c:v>
                </c:pt>
                <c:pt idx="124">
                  <c:v>6.6</c:v>
                </c:pt>
                <c:pt idx="125">
                  <c:v>6.7</c:v>
                </c:pt>
                <c:pt idx="126">
                  <c:v>7.05</c:v>
                </c:pt>
                <c:pt idx="127">
                  <c:v>7.1</c:v>
                </c:pt>
                <c:pt idx="128">
                  <c:v>8.1999999999999993</c:v>
                </c:pt>
                <c:pt idx="129">
                  <c:v>8.8000000000000007</c:v>
                </c:pt>
                <c:pt idx="130">
                  <c:v>10.3</c:v>
                </c:pt>
                <c:pt idx="131">
                  <c:v>10.9</c:v>
                </c:pt>
                <c:pt idx="132">
                  <c:v>13</c:v>
                </c:pt>
                <c:pt idx="133">
                  <c:v>11.5</c:v>
                </c:pt>
                <c:pt idx="134">
                  <c:v>10.75</c:v>
                </c:pt>
                <c:pt idx="135">
                  <c:v>9</c:v>
                </c:pt>
                <c:pt idx="136">
                  <c:v>10.45</c:v>
                </c:pt>
                <c:pt idx="137">
                  <c:v>10.65</c:v>
                </c:pt>
                <c:pt idx="138">
                  <c:v>11.8</c:v>
                </c:pt>
                <c:pt idx="139">
                  <c:v>13</c:v>
                </c:pt>
                <c:pt idx="140">
                  <c:v>12.5</c:v>
                </c:pt>
                <c:pt idx="141">
                  <c:v>11.9</c:v>
                </c:pt>
                <c:pt idx="142">
                  <c:v>10.35</c:v>
                </c:pt>
                <c:pt idx="143">
                  <c:v>8.9</c:v>
                </c:pt>
                <c:pt idx="144">
                  <c:v>8.9</c:v>
                </c:pt>
                <c:pt idx="145">
                  <c:v>8.6</c:v>
                </c:pt>
                <c:pt idx="146">
                  <c:v>8.75</c:v>
                </c:pt>
                <c:pt idx="147">
                  <c:v>8.5</c:v>
                </c:pt>
                <c:pt idx="148">
                  <c:v>7.8</c:v>
                </c:pt>
                <c:pt idx="149">
                  <c:v>8.15</c:v>
                </c:pt>
                <c:pt idx="150">
                  <c:v>8.1999999999999993</c:v>
                </c:pt>
                <c:pt idx="151">
                  <c:v>9.5</c:v>
                </c:pt>
                <c:pt idx="152">
                  <c:v>9.8000000000000007</c:v>
                </c:pt>
                <c:pt idx="153">
                  <c:v>9.0500000000000007</c:v>
                </c:pt>
                <c:pt idx="154">
                  <c:v>8.9499999999999993</c:v>
                </c:pt>
                <c:pt idx="155">
                  <c:v>8.9499999999999993</c:v>
                </c:pt>
                <c:pt idx="156">
                  <c:v>8.75</c:v>
                </c:pt>
                <c:pt idx="157">
                  <c:v>8.1</c:v>
                </c:pt>
                <c:pt idx="158">
                  <c:v>7.7</c:v>
                </c:pt>
                <c:pt idx="159">
                  <c:v>7</c:v>
                </c:pt>
                <c:pt idx="160">
                  <c:v>5.85</c:v>
                </c:pt>
                <c:pt idx="161">
                  <c:v>5.05</c:v>
                </c:pt>
                <c:pt idx="162">
                  <c:v>4.75</c:v>
                </c:pt>
                <c:pt idx="163">
                  <c:v>4.5999999999999996</c:v>
                </c:pt>
                <c:pt idx="164">
                  <c:v>4.3</c:v>
                </c:pt>
                <c:pt idx="165">
                  <c:v>4</c:v>
                </c:pt>
                <c:pt idx="166">
                  <c:v>3.7</c:v>
                </c:pt>
                <c:pt idx="167">
                  <c:v>3.55</c:v>
                </c:pt>
                <c:pt idx="168">
                  <c:v>3.3</c:v>
                </c:pt>
                <c:pt idx="169">
                  <c:v>3.5</c:v>
                </c:pt>
                <c:pt idx="170">
                  <c:v>3.65</c:v>
                </c:pt>
                <c:pt idx="171">
                  <c:v>4.25</c:v>
                </c:pt>
                <c:pt idx="172">
                  <c:v>4.4000000000000004</c:v>
                </c:pt>
                <c:pt idx="173">
                  <c:v>3.9</c:v>
                </c:pt>
                <c:pt idx="174">
                  <c:v>3.45</c:v>
                </c:pt>
                <c:pt idx="175">
                  <c:v>2.9</c:v>
                </c:pt>
                <c:pt idx="176">
                  <c:v>3</c:v>
                </c:pt>
                <c:pt idx="177">
                  <c:v>3.05</c:v>
                </c:pt>
                <c:pt idx="178">
                  <c:v>3.9</c:v>
                </c:pt>
                <c:pt idx="179">
                  <c:v>4.8</c:v>
                </c:pt>
                <c:pt idx="180">
                  <c:v>10.4</c:v>
                </c:pt>
                <c:pt idx="181">
                  <c:v>11.2</c:v>
                </c:pt>
                <c:pt idx="182">
                  <c:v>11.5</c:v>
                </c:pt>
                <c:pt idx="183">
                  <c:v>10.9</c:v>
                </c:pt>
                <c:pt idx="184">
                  <c:v>10.25</c:v>
                </c:pt>
                <c:pt idx="185">
                  <c:v>8.75</c:v>
                </c:pt>
                <c:pt idx="186">
                  <c:v>8.4499999999999993</c:v>
                </c:pt>
                <c:pt idx="187">
                  <c:v>8.5500000000000007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88-497B-A931-13B716EC2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922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1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2619357941853972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310916345068063"/>
          <c:y val="3.3369491884169176E-3"/>
          <c:w val="0.74594607659594669"/>
          <c:h val="0.3289419150495602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607136752136749"/>
          <c:y val="0.30836139169472504"/>
          <c:w val="0.62024383442422093"/>
          <c:h val="0.48365432098765432"/>
        </c:manualLayout>
      </c:layout>
      <c:lineChart>
        <c:grouping val="standard"/>
        <c:varyColors val="0"/>
        <c:ser>
          <c:idx val="3"/>
          <c:order val="2"/>
          <c:tx>
            <c:strRef>
              <c:f>ChartData!$V$1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ChartData!$A$158:$A$195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ChartData!$O$158:$O$195</c:f>
              <c:numCache>
                <c:formatCode>0.00</c:formatCode>
                <c:ptCount val="38"/>
                <c:pt idx="0">
                  <c:v>18.45</c:v>
                </c:pt>
                <c:pt idx="1">
                  <c:v>18.5</c:v>
                </c:pt>
                <c:pt idx="2">
                  <c:v>17.850000000000001</c:v>
                </c:pt>
                <c:pt idx="3">
                  <c:v>15.9</c:v>
                </c:pt>
                <c:pt idx="4">
                  <c:v>15.05</c:v>
                </c:pt>
                <c:pt idx="5">
                  <c:v>13.6</c:v>
                </c:pt>
                <c:pt idx="6">
                  <c:v>12.95</c:v>
                </c:pt>
                <c:pt idx="7">
                  <c:v>13</c:v>
                </c:pt>
                <c:pt idx="8">
                  <c:v>12.6</c:v>
                </c:pt>
                <c:pt idx="9">
                  <c:v>11.85</c:v>
                </c:pt>
                <c:pt idx="10">
                  <c:v>10.55</c:v>
                </c:pt>
                <c:pt idx="11">
                  <c:v>9.9499999999999993</c:v>
                </c:pt>
                <c:pt idx="12">
                  <c:v>9.3000000000000007</c:v>
                </c:pt>
                <c:pt idx="13">
                  <c:v>10.65</c:v>
                </c:pt>
                <c:pt idx="14">
                  <c:v>11</c:v>
                </c:pt>
                <c:pt idx="15">
                  <c:v>12.1</c:v>
                </c:pt>
                <c:pt idx="16">
                  <c:v>10.5</c:v>
                </c:pt>
                <c:pt idx="17">
                  <c:v>9.8000000000000007</c:v>
                </c:pt>
                <c:pt idx="18">
                  <c:v>8.15</c:v>
                </c:pt>
                <c:pt idx="19">
                  <c:v>7</c:v>
                </c:pt>
                <c:pt idx="20">
                  <c:v>8.1999999999999993</c:v>
                </c:pt>
                <c:pt idx="21">
                  <c:v>8</c:v>
                </c:pt>
                <c:pt idx="22">
                  <c:v>11.1</c:v>
                </c:pt>
                <c:pt idx="23">
                  <c:v>14.9</c:v>
                </c:pt>
                <c:pt idx="24">
                  <c:v>20.100000000000001</c:v>
                </c:pt>
                <c:pt idx="25">
                  <c:v>21.4</c:v>
                </c:pt>
                <c:pt idx="26">
                  <c:v>20.75</c:v>
                </c:pt>
                <c:pt idx="27">
                  <c:v>19.100000000000001</c:v>
                </c:pt>
                <c:pt idx="28">
                  <c:v>18.3</c:v>
                </c:pt>
                <c:pt idx="29">
                  <c:v>15.8</c:v>
                </c:pt>
                <c:pt idx="30">
                  <c:v>17.5</c:v>
                </c:pt>
                <c:pt idx="31">
                  <c:v>16.95</c:v>
                </c:pt>
                <c:pt idx="32">
                  <c:v>18</c:v>
                </c:pt>
                <c:pt idx="33">
                  <c:v>17.100000000000001</c:v>
                </c:pt>
                <c:pt idx="34">
                  <c:v>18.25</c:v>
                </c:pt>
                <c:pt idx="35">
                  <c:v>16.5</c:v>
                </c:pt>
                <c:pt idx="36">
                  <c:v>15.6</c:v>
                </c:pt>
                <c:pt idx="37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E-4F8C-8E05-8FD2D8447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911088"/>
        <c:axId val="959909776"/>
      </c:lineChart>
      <c:lineChart>
        <c:grouping val="standard"/>
        <c:varyColors val="0"/>
        <c:ser>
          <c:idx val="0"/>
          <c:order val="0"/>
          <c:tx>
            <c:strRef>
              <c:f>ChartData!$AQ$1</c:f>
              <c:strCache>
                <c:ptCount val="1"/>
                <c:pt idx="0">
                  <c:v>Australia 62% Fe [RHS]</c:v>
                </c:pt>
              </c:strCache>
            </c:strRef>
          </c:tx>
          <c:spPr>
            <a:ln w="19050" cap="rnd">
              <a:solidFill>
                <a:srgbClr val="6F0791"/>
              </a:solidFill>
              <a:round/>
            </a:ln>
            <a:effectLst/>
          </c:spPr>
          <c:marker>
            <c:symbol val="none"/>
          </c:marker>
          <c:cat>
            <c:numRef>
              <c:f>ChartData!$A$158:$A$257</c:f>
              <c:numCache>
                <c:formatCode>dd/mm/yy;@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44194</c:v>
                </c:pt>
                <c:pt idx="52">
                  <c:v>44207</c:v>
                </c:pt>
                <c:pt idx="53">
                  <c:v>44214</c:v>
                </c:pt>
                <c:pt idx="54">
                  <c:v>44221</c:v>
                </c:pt>
                <c:pt idx="55">
                  <c:v>44228</c:v>
                </c:pt>
                <c:pt idx="56">
                  <c:v>44235</c:v>
                </c:pt>
                <c:pt idx="57">
                  <c:v>44242</c:v>
                </c:pt>
                <c:pt idx="58">
                  <c:v>44249</c:v>
                </c:pt>
                <c:pt idx="59">
                  <c:v>44256</c:v>
                </c:pt>
                <c:pt idx="60">
                  <c:v>44263</c:v>
                </c:pt>
                <c:pt idx="61">
                  <c:v>44270</c:v>
                </c:pt>
                <c:pt idx="62">
                  <c:v>44277</c:v>
                </c:pt>
                <c:pt idx="63">
                  <c:v>44284</c:v>
                </c:pt>
                <c:pt idx="64">
                  <c:v>44288</c:v>
                </c:pt>
                <c:pt idx="65">
                  <c:v>44295</c:v>
                </c:pt>
                <c:pt idx="66">
                  <c:v>44302</c:v>
                </c:pt>
                <c:pt idx="67">
                  <c:v>44309</c:v>
                </c:pt>
                <c:pt idx="68">
                  <c:v>44316</c:v>
                </c:pt>
                <c:pt idx="69">
                  <c:v>44323</c:v>
                </c:pt>
                <c:pt idx="70">
                  <c:v>44330</c:v>
                </c:pt>
                <c:pt idx="71">
                  <c:v>44337</c:v>
                </c:pt>
                <c:pt idx="72">
                  <c:v>44344</c:v>
                </c:pt>
                <c:pt idx="73">
                  <c:v>44351</c:v>
                </c:pt>
                <c:pt idx="74">
                  <c:v>44358</c:v>
                </c:pt>
                <c:pt idx="75">
                  <c:v>44365</c:v>
                </c:pt>
                <c:pt idx="76">
                  <c:v>44372</c:v>
                </c:pt>
                <c:pt idx="77">
                  <c:v>44379</c:v>
                </c:pt>
                <c:pt idx="78">
                  <c:v>44386</c:v>
                </c:pt>
                <c:pt idx="79">
                  <c:v>44393</c:v>
                </c:pt>
                <c:pt idx="80">
                  <c:v>44400</c:v>
                </c:pt>
                <c:pt idx="81">
                  <c:v>44407</c:v>
                </c:pt>
                <c:pt idx="82">
                  <c:v>44414</c:v>
                </c:pt>
                <c:pt idx="83">
                  <c:v>44421</c:v>
                </c:pt>
                <c:pt idx="84">
                  <c:v>44428</c:v>
                </c:pt>
                <c:pt idx="85">
                  <c:v>44435</c:v>
                </c:pt>
                <c:pt idx="86">
                  <c:v>44442</c:v>
                </c:pt>
                <c:pt idx="87">
                  <c:v>44449</c:v>
                </c:pt>
                <c:pt idx="88">
                  <c:v>44456</c:v>
                </c:pt>
                <c:pt idx="89">
                  <c:v>44463</c:v>
                </c:pt>
                <c:pt idx="90">
                  <c:v>44473</c:v>
                </c:pt>
                <c:pt idx="91">
                  <c:v>44480</c:v>
                </c:pt>
                <c:pt idx="92">
                  <c:v>44487</c:v>
                </c:pt>
                <c:pt idx="93">
                  <c:v>44494</c:v>
                </c:pt>
                <c:pt idx="94">
                  <c:v>44501</c:v>
                </c:pt>
                <c:pt idx="95">
                  <c:v>44508</c:v>
                </c:pt>
                <c:pt idx="96">
                  <c:v>44515</c:v>
                </c:pt>
                <c:pt idx="97">
                  <c:v>44522</c:v>
                </c:pt>
                <c:pt idx="98">
                  <c:v>44529</c:v>
                </c:pt>
                <c:pt idx="99">
                  <c:v>44536</c:v>
                </c:pt>
              </c:numCache>
            </c:numRef>
          </c:cat>
          <c:val>
            <c:numRef>
              <c:f>ChartData!$AQ$158:$AQ$195</c:f>
              <c:numCache>
                <c:formatCode>0.00</c:formatCode>
                <c:ptCount val="38"/>
                <c:pt idx="0">
                  <c:v>86.02</c:v>
                </c:pt>
                <c:pt idx="1">
                  <c:v>87.6</c:v>
                </c:pt>
                <c:pt idx="2">
                  <c:v>89.820000000000007</c:v>
                </c:pt>
                <c:pt idx="3">
                  <c:v>89.32</c:v>
                </c:pt>
                <c:pt idx="4">
                  <c:v>81.510000000000005</c:v>
                </c:pt>
                <c:pt idx="5">
                  <c:v>76.69</c:v>
                </c:pt>
                <c:pt idx="6">
                  <c:v>81.34</c:v>
                </c:pt>
                <c:pt idx="7">
                  <c:v>85.03</c:v>
                </c:pt>
                <c:pt idx="8">
                  <c:v>82.899999999999991</c:v>
                </c:pt>
                <c:pt idx="9">
                  <c:v>85.3</c:v>
                </c:pt>
                <c:pt idx="10">
                  <c:v>86.06</c:v>
                </c:pt>
                <c:pt idx="11">
                  <c:v>86.33</c:v>
                </c:pt>
                <c:pt idx="12">
                  <c:v>80.849999999999994</c:v>
                </c:pt>
                <c:pt idx="13">
                  <c:v>78.209999999999994</c:v>
                </c:pt>
                <c:pt idx="14">
                  <c:v>79.010000000000005</c:v>
                </c:pt>
                <c:pt idx="15">
                  <c:v>81.3</c:v>
                </c:pt>
                <c:pt idx="16">
                  <c:v>81.08</c:v>
                </c:pt>
                <c:pt idx="17">
                  <c:v>78.710000000000008</c:v>
                </c:pt>
                <c:pt idx="18">
                  <c:v>81.31</c:v>
                </c:pt>
                <c:pt idx="19">
                  <c:v>87.6</c:v>
                </c:pt>
                <c:pt idx="20">
                  <c:v>93.06</c:v>
                </c:pt>
                <c:pt idx="21">
                  <c:v>93.38</c:v>
                </c:pt>
                <c:pt idx="22">
                  <c:v>95.09</c:v>
                </c:pt>
                <c:pt idx="23">
                  <c:v>98.09</c:v>
                </c:pt>
                <c:pt idx="24">
                  <c:v>94.59</c:v>
                </c:pt>
                <c:pt idx="25">
                  <c:v>92.78</c:v>
                </c:pt>
                <c:pt idx="26">
                  <c:v>88.96</c:v>
                </c:pt>
                <c:pt idx="27">
                  <c:v>95.32</c:v>
                </c:pt>
                <c:pt idx="28">
                  <c:v>103.41</c:v>
                </c:pt>
                <c:pt idx="29">
                  <c:v>104.29</c:v>
                </c:pt>
                <c:pt idx="30">
                  <c:v>101.67</c:v>
                </c:pt>
                <c:pt idx="31">
                  <c:v>110</c:v>
                </c:pt>
                <c:pt idx="32">
                  <c:v>113.16</c:v>
                </c:pt>
                <c:pt idx="33">
                  <c:v>120.01</c:v>
                </c:pt>
                <c:pt idx="34">
                  <c:v>115.7</c:v>
                </c:pt>
                <c:pt idx="35">
                  <c:v>119.88</c:v>
                </c:pt>
                <c:pt idx="36">
                  <c:v>120.85</c:v>
                </c:pt>
                <c:pt idx="37">
                  <c:v>118.88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3E-4F8C-8E05-8FD2D844784C}"/>
            </c:ext>
          </c:extLst>
        </c:ser>
        <c:ser>
          <c:idx val="1"/>
          <c:order val="1"/>
          <c:tx>
            <c:strRef>
              <c:f>ChartData!$AR$1</c:f>
              <c:strCache>
                <c:ptCount val="1"/>
                <c:pt idx="0">
                  <c:v>Brazil 65% Fe [RHS]</c:v>
                </c:pt>
              </c:strCache>
            </c:strRef>
          </c:tx>
          <c:spPr>
            <a:ln w="19050" cap="rnd">
              <a:solidFill>
                <a:srgbClr val="CF3C5E"/>
              </a:solidFill>
              <a:round/>
            </a:ln>
            <a:effectLst/>
          </c:spPr>
          <c:marker>
            <c:symbol val="none"/>
          </c:marker>
          <c:cat>
            <c:numRef>
              <c:f>ChartData!$A$158:$A$257</c:f>
              <c:numCache>
                <c:formatCode>dd/mm/yy;@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44194</c:v>
                </c:pt>
                <c:pt idx="52">
                  <c:v>44207</c:v>
                </c:pt>
                <c:pt idx="53">
                  <c:v>44214</c:v>
                </c:pt>
                <c:pt idx="54">
                  <c:v>44221</c:v>
                </c:pt>
                <c:pt idx="55">
                  <c:v>44228</c:v>
                </c:pt>
                <c:pt idx="56">
                  <c:v>44235</c:v>
                </c:pt>
                <c:pt idx="57">
                  <c:v>44242</c:v>
                </c:pt>
                <c:pt idx="58">
                  <c:v>44249</c:v>
                </c:pt>
                <c:pt idx="59">
                  <c:v>44256</c:v>
                </c:pt>
                <c:pt idx="60">
                  <c:v>44263</c:v>
                </c:pt>
                <c:pt idx="61">
                  <c:v>44270</c:v>
                </c:pt>
                <c:pt idx="62">
                  <c:v>44277</c:v>
                </c:pt>
                <c:pt idx="63">
                  <c:v>44284</c:v>
                </c:pt>
                <c:pt idx="64">
                  <c:v>44288</c:v>
                </c:pt>
                <c:pt idx="65">
                  <c:v>44295</c:v>
                </c:pt>
                <c:pt idx="66">
                  <c:v>44302</c:v>
                </c:pt>
                <c:pt idx="67">
                  <c:v>44309</c:v>
                </c:pt>
                <c:pt idx="68">
                  <c:v>44316</c:v>
                </c:pt>
                <c:pt idx="69">
                  <c:v>44323</c:v>
                </c:pt>
                <c:pt idx="70">
                  <c:v>44330</c:v>
                </c:pt>
                <c:pt idx="71">
                  <c:v>44337</c:v>
                </c:pt>
                <c:pt idx="72">
                  <c:v>44344</c:v>
                </c:pt>
                <c:pt idx="73">
                  <c:v>44351</c:v>
                </c:pt>
                <c:pt idx="74">
                  <c:v>44358</c:v>
                </c:pt>
                <c:pt idx="75">
                  <c:v>44365</c:v>
                </c:pt>
                <c:pt idx="76">
                  <c:v>44372</c:v>
                </c:pt>
                <c:pt idx="77">
                  <c:v>44379</c:v>
                </c:pt>
                <c:pt idx="78">
                  <c:v>44386</c:v>
                </c:pt>
                <c:pt idx="79">
                  <c:v>44393</c:v>
                </c:pt>
                <c:pt idx="80">
                  <c:v>44400</c:v>
                </c:pt>
                <c:pt idx="81">
                  <c:v>44407</c:v>
                </c:pt>
                <c:pt idx="82">
                  <c:v>44414</c:v>
                </c:pt>
                <c:pt idx="83">
                  <c:v>44421</c:v>
                </c:pt>
                <c:pt idx="84">
                  <c:v>44428</c:v>
                </c:pt>
                <c:pt idx="85">
                  <c:v>44435</c:v>
                </c:pt>
                <c:pt idx="86">
                  <c:v>44442</c:v>
                </c:pt>
                <c:pt idx="87">
                  <c:v>44449</c:v>
                </c:pt>
                <c:pt idx="88">
                  <c:v>44456</c:v>
                </c:pt>
                <c:pt idx="89">
                  <c:v>44463</c:v>
                </c:pt>
                <c:pt idx="90">
                  <c:v>44473</c:v>
                </c:pt>
                <c:pt idx="91">
                  <c:v>44480</c:v>
                </c:pt>
                <c:pt idx="92">
                  <c:v>44487</c:v>
                </c:pt>
                <c:pt idx="93">
                  <c:v>44494</c:v>
                </c:pt>
                <c:pt idx="94">
                  <c:v>44501</c:v>
                </c:pt>
                <c:pt idx="95">
                  <c:v>44508</c:v>
                </c:pt>
                <c:pt idx="96">
                  <c:v>44515</c:v>
                </c:pt>
                <c:pt idx="97">
                  <c:v>44522</c:v>
                </c:pt>
                <c:pt idx="98">
                  <c:v>44529</c:v>
                </c:pt>
                <c:pt idx="99">
                  <c:v>44536</c:v>
                </c:pt>
              </c:numCache>
            </c:numRef>
          </c:cat>
          <c:val>
            <c:numRef>
              <c:f>ChartData!$AR$158:$AR$257</c:f>
              <c:numCache>
                <c:formatCode>0.00</c:formatCode>
                <c:ptCount val="100"/>
                <c:pt idx="0">
                  <c:v>86.03</c:v>
                </c:pt>
                <c:pt idx="1">
                  <c:v>88.64</c:v>
                </c:pt>
                <c:pt idx="2">
                  <c:v>91.53</c:v>
                </c:pt>
                <c:pt idx="3">
                  <c:v>94.179999999999993</c:v>
                </c:pt>
                <c:pt idx="4">
                  <c:v>87.88000000000001</c:v>
                </c:pt>
                <c:pt idx="5">
                  <c:v>83.98</c:v>
                </c:pt>
                <c:pt idx="6">
                  <c:v>89.21</c:v>
                </c:pt>
                <c:pt idx="7">
                  <c:v>92.04</c:v>
                </c:pt>
                <c:pt idx="8">
                  <c:v>89.64</c:v>
                </c:pt>
                <c:pt idx="9">
                  <c:v>93.09</c:v>
                </c:pt>
                <c:pt idx="10">
                  <c:v>94.73</c:v>
                </c:pt>
                <c:pt idx="11">
                  <c:v>96.009999999999991</c:v>
                </c:pt>
                <c:pt idx="12">
                  <c:v>91.86</c:v>
                </c:pt>
                <c:pt idx="13">
                  <c:v>87.07</c:v>
                </c:pt>
                <c:pt idx="14">
                  <c:v>87.23</c:v>
                </c:pt>
                <c:pt idx="15">
                  <c:v>90.48</c:v>
                </c:pt>
                <c:pt idx="16">
                  <c:v>91.32</c:v>
                </c:pt>
                <c:pt idx="17">
                  <c:v>91.73</c:v>
                </c:pt>
                <c:pt idx="18">
                  <c:v>94.78</c:v>
                </c:pt>
                <c:pt idx="19">
                  <c:v>100.96</c:v>
                </c:pt>
                <c:pt idx="20">
                  <c:v>105.34</c:v>
                </c:pt>
                <c:pt idx="21">
                  <c:v>104.08</c:v>
                </c:pt>
                <c:pt idx="22">
                  <c:v>103.14</c:v>
                </c:pt>
                <c:pt idx="23">
                  <c:v>102.58</c:v>
                </c:pt>
                <c:pt idx="24">
                  <c:v>96.1</c:v>
                </c:pt>
                <c:pt idx="25">
                  <c:v>93.759999999999991</c:v>
                </c:pt>
                <c:pt idx="26">
                  <c:v>91.85</c:v>
                </c:pt>
                <c:pt idx="27">
                  <c:v>97.9</c:v>
                </c:pt>
                <c:pt idx="28">
                  <c:v>104.38000000000001</c:v>
                </c:pt>
                <c:pt idx="29">
                  <c:v>105.52</c:v>
                </c:pt>
                <c:pt idx="30">
                  <c:v>103.4</c:v>
                </c:pt>
                <c:pt idx="31">
                  <c:v>110.17</c:v>
                </c:pt>
                <c:pt idx="32">
                  <c:v>110.4</c:v>
                </c:pt>
                <c:pt idx="33">
                  <c:v>117.34</c:v>
                </c:pt>
                <c:pt idx="34">
                  <c:v>115.77000000000001</c:v>
                </c:pt>
                <c:pt idx="35">
                  <c:v>123.08000000000001</c:v>
                </c:pt>
                <c:pt idx="36">
                  <c:v>125.52000000000001</c:v>
                </c:pt>
                <c:pt idx="37">
                  <c:v>122.94000000000001</c:v>
                </c:pt>
                <c:pt idx="38">
                  <c:v>109.03999999999999</c:v>
                </c:pt>
                <c:pt idx="39">
                  <c:v>108.84</c:v>
                </c:pt>
                <c:pt idx="40">
                  <c:v>114.97</c:v>
                </c:pt>
                <c:pt idx="41">
                  <c:v>116.92999999999999</c:v>
                </c:pt>
                <c:pt idx="42">
                  <c:v>115.1</c:v>
                </c:pt>
                <c:pt idx="43">
                  <c:v>114.82</c:v>
                </c:pt>
                <c:pt idx="44">
                  <c:v>115.60999999999999</c:v>
                </c:pt>
                <c:pt idx="45">
                  <c:v>121.14</c:v>
                </c:pt>
                <c:pt idx="46">
                  <c:v>125.36999999999999</c:v>
                </c:pt>
                <c:pt idx="47">
                  <c:v>126.33999999999999</c:v>
                </c:pt>
                <c:pt idx="48">
                  <c:v>136.07</c:v>
                </c:pt>
                <c:pt idx="49">
                  <c:v>152.04999999999998</c:v>
                </c:pt>
                <c:pt idx="50">
                  <c:v>154.59</c:v>
                </c:pt>
                <c:pt idx="51">
                  <c:v>164.8</c:v>
                </c:pt>
                <c:pt idx="52">
                  <c:v>157.83000000000001</c:v>
                </c:pt>
                <c:pt idx="53">
                  <c:v>167.17</c:v>
                </c:pt>
                <c:pt idx="54">
                  <c:v>174.35</c:v>
                </c:pt>
                <c:pt idx="55">
                  <c:v>176.73</c:v>
                </c:pt>
                <c:pt idx="56">
                  <c:v>170.92</c:v>
                </c:pt>
                <c:pt idx="57">
                  <c:v>163.26</c:v>
                </c:pt>
                <c:pt idx="58">
                  <c:v>170.78</c:v>
                </c:pt>
                <c:pt idx="59">
                  <c:v>177.66</c:v>
                </c:pt>
                <c:pt idx="60">
                  <c:v>181.48</c:v>
                </c:pt>
                <c:pt idx="61">
                  <c:v>181.17</c:v>
                </c:pt>
                <c:pt idx="62">
                  <c:v>170.79</c:v>
                </c:pt>
                <c:pt idx="63">
                  <c:v>169.58999999999997</c:v>
                </c:pt>
                <c:pt idx="64">
                  <c:v>167.19</c:v>
                </c:pt>
                <c:pt idx="65">
                  <c:v>173.55</c:v>
                </c:pt>
                <c:pt idx="66">
                  <c:v>175.82000000000002</c:v>
                </c:pt>
                <c:pt idx="67">
                  <c:v>180.35999999999999</c:v>
                </c:pt>
                <c:pt idx="68">
                  <c:v>190.42000000000002</c:v>
                </c:pt>
                <c:pt idx="69">
                  <c:v>195.47</c:v>
                </c:pt>
                <c:pt idx="70">
                  <c:v>203.16</c:v>
                </c:pt>
                <c:pt idx="71">
                  <c:v>232.07999999999998</c:v>
                </c:pt>
                <c:pt idx="72">
                  <c:v>223.25</c:v>
                </c:pt>
                <c:pt idx="73">
                  <c:v>202.85</c:v>
                </c:pt>
                <c:pt idx="74">
                  <c:v>212.82999999999998</c:v>
                </c:pt>
                <c:pt idx="75">
                  <c:v>214.03</c:v>
                </c:pt>
                <c:pt idx="76">
                  <c:v>221.48000000000002</c:v>
                </c:pt>
                <c:pt idx="77">
                  <c:v>222.2</c:v>
                </c:pt>
                <c:pt idx="78">
                  <c:v>225.16</c:v>
                </c:pt>
                <c:pt idx="79">
                  <c:v>227.98</c:v>
                </c:pt>
                <c:pt idx="80">
                  <c:v>226.04999999999998</c:v>
                </c:pt>
                <c:pt idx="81">
                  <c:v>216.29999999999998</c:v>
                </c:pt>
                <c:pt idx="82">
                  <c:v>199.73</c:v>
                </c:pt>
                <c:pt idx="83">
                  <c:v>178.26</c:v>
                </c:pt>
                <c:pt idx="84">
                  <c:v>156.25</c:v>
                </c:pt>
                <c:pt idx="85">
                  <c:v>138.22</c:v>
                </c:pt>
                <c:pt idx="86">
                  <c:v>133.22999999999999</c:v>
                </c:pt>
                <c:pt idx="87">
                  <c:v>134.83000000000001</c:v>
                </c:pt>
                <c:pt idx="88">
                  <c:v>118.77999999999999</c:v>
                </c:pt>
                <c:pt idx="89">
                  <c:v>99.419999999999987</c:v>
                </c:pt>
                <c:pt idx="90">
                  <c:v>82.05</c:v>
                </c:pt>
                <c:pt idx="91">
                  <c:v>90.66</c:v>
                </c:pt>
                <c:pt idx="92">
                  <c:v>100.19999999999999</c:v>
                </c:pt>
                <c:pt idx="93">
                  <c:v>115.86000000000001</c:v>
                </c:pt>
                <c:pt idx="94">
                  <c:v>117.36000000000001</c:v>
                </c:pt>
                <c:pt idx="95">
                  <c:v>111.78999999999999</c:v>
                </c:pt>
                <c:pt idx="96">
                  <c:v>89.58</c:v>
                </c:pt>
                <c:pt idx="97">
                  <c:v>81.599999999999994</c:v>
                </c:pt>
                <c:pt idx="98">
                  <c:v>76.680000000000007</c:v>
                </c:pt>
                <c:pt idx="99">
                  <c:v>84.69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3E-4F8C-8E05-8FD2D8447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09672"/>
        <c:axId val="1165408688"/>
      </c:lineChart>
      <c:dateAx>
        <c:axId val="959911088"/>
        <c:scaling>
          <c:orientation val="minMax"/>
          <c:min val="43896"/>
        </c:scaling>
        <c:delete val="0"/>
        <c:axPos val="b"/>
        <c:numFmt formatCode="mmm\ \ \ \ \ \ \ \ \ \ \ \ \ \ \ \ \ \ \ \ \ \ \ \ \ \ \ \ \ \ \ \ \ \ \ \ \ \ \ \ \ \ \ \ \ \ \ \ \ \ \ \ \ \ \ \ \ \ \ \ \ \ \ \ \ yy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8C8C8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09776"/>
        <c:crosses val="autoZero"/>
        <c:auto val="1"/>
        <c:lblOffset val="100"/>
        <c:baseTimeUnit val="days"/>
        <c:majorUnit val="2"/>
        <c:majorTimeUnit val="months"/>
      </c:dateAx>
      <c:valAx>
        <c:axId val="959909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 $ per tonne</a:t>
                </a:r>
              </a:p>
            </c:rich>
          </c:tx>
          <c:layout>
            <c:manualLayout>
              <c:xMode val="edge"/>
              <c:yMode val="edge"/>
              <c:x val="3.9068376068376086E-3"/>
              <c:y val="0.2963619528619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11088"/>
        <c:crosses val="autoZero"/>
        <c:crossBetween val="between"/>
        <c:majorUnit val="6"/>
      </c:valAx>
      <c:valAx>
        <c:axId val="1165408688"/>
        <c:scaling>
          <c:orientation val="minMax"/>
          <c:min val="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$ per tonne fob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5409672"/>
        <c:crosses val="max"/>
        <c:crossBetween val="between"/>
        <c:majorUnit val="15"/>
      </c:valAx>
      <c:dateAx>
        <c:axId val="1165409672"/>
        <c:scaling>
          <c:orientation val="minMax"/>
        </c:scaling>
        <c:delete val="1"/>
        <c:axPos val="b"/>
        <c:numFmt formatCode="dd/mm/yy;@" sourceLinked="1"/>
        <c:majorTickMark val="out"/>
        <c:minorTickMark val="none"/>
        <c:tickLblPos val="nextTo"/>
        <c:crossAx val="11654086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1.791278992120364E-3"/>
          <c:w val="1"/>
          <c:h val="0.2836252949294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607136752136749"/>
          <c:y val="0.27272727272727276"/>
          <c:w val="0.62024383442422093"/>
          <c:h val="0.51928843995510665"/>
        </c:manualLayout>
      </c:layout>
      <c:areaChart>
        <c:grouping val="standard"/>
        <c:varyColors val="0"/>
        <c:ser>
          <c:idx val="3"/>
          <c:order val="2"/>
          <c:tx>
            <c:strRef>
              <c:f>ChartData!$V$1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solidFill>
              <a:srgbClr val="8C8C8C"/>
            </a:solidFill>
            <a:ln w="19050">
              <a:solidFill>
                <a:srgbClr val="8C8C96"/>
              </a:solidFill>
            </a:ln>
            <a:effectLst/>
          </c:spPr>
          <c:cat>
            <c:numRef>
              <c:f>ChartData!$A$158:$A$195</c:f>
              <c:numCache>
                <c:formatCode>dd/mm/yy;@</c:formatCode>
                <c:ptCount val="38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</c:numCache>
            </c:numRef>
          </c:cat>
          <c:val>
            <c:numRef>
              <c:f>ChartData!$V$158:$V$195</c:f>
              <c:numCache>
                <c:formatCode>_(* #,##0.00_);_(* \(#,##0.00\);_(* "-"??_);_(@_)</c:formatCode>
                <c:ptCount val="38"/>
                <c:pt idx="0">
                  <c:v>11.5</c:v>
                </c:pt>
                <c:pt idx="1">
                  <c:v>11.05</c:v>
                </c:pt>
                <c:pt idx="2">
                  <c:v>11.000000000000002</c:v>
                </c:pt>
                <c:pt idx="3">
                  <c:v>9.75</c:v>
                </c:pt>
                <c:pt idx="4">
                  <c:v>8.9500000000000011</c:v>
                </c:pt>
                <c:pt idx="5">
                  <c:v>7.85</c:v>
                </c:pt>
                <c:pt idx="6">
                  <c:v>7.35</c:v>
                </c:pt>
                <c:pt idx="7">
                  <c:v>7.05</c:v>
                </c:pt>
                <c:pt idx="8">
                  <c:v>7.3999999999999995</c:v>
                </c:pt>
                <c:pt idx="9">
                  <c:v>6.8999999999999995</c:v>
                </c:pt>
                <c:pt idx="10">
                  <c:v>6.1000000000000005</c:v>
                </c:pt>
                <c:pt idx="11">
                  <c:v>5.6499999999999995</c:v>
                </c:pt>
                <c:pt idx="12">
                  <c:v>5.0500000000000007</c:v>
                </c:pt>
                <c:pt idx="13">
                  <c:v>5.7</c:v>
                </c:pt>
                <c:pt idx="14">
                  <c:v>6.4</c:v>
                </c:pt>
                <c:pt idx="15">
                  <c:v>7.1999999999999993</c:v>
                </c:pt>
                <c:pt idx="16">
                  <c:v>6.45</c:v>
                </c:pt>
                <c:pt idx="17">
                  <c:v>5.4500000000000011</c:v>
                </c:pt>
                <c:pt idx="18">
                  <c:v>4.2</c:v>
                </c:pt>
                <c:pt idx="19">
                  <c:v>3.05</c:v>
                </c:pt>
                <c:pt idx="20">
                  <c:v>3.6499999999999995</c:v>
                </c:pt>
                <c:pt idx="21">
                  <c:v>3.8499999999999996</c:v>
                </c:pt>
                <c:pt idx="22">
                  <c:v>5.6</c:v>
                </c:pt>
                <c:pt idx="23">
                  <c:v>8.4</c:v>
                </c:pt>
                <c:pt idx="24">
                  <c:v>11.250000000000002</c:v>
                </c:pt>
                <c:pt idx="25">
                  <c:v>11.7</c:v>
                </c:pt>
                <c:pt idx="26">
                  <c:v>10</c:v>
                </c:pt>
                <c:pt idx="27">
                  <c:v>10.150000000000002</c:v>
                </c:pt>
                <c:pt idx="28">
                  <c:v>10.15</c:v>
                </c:pt>
                <c:pt idx="29">
                  <c:v>9.8000000000000007</c:v>
                </c:pt>
                <c:pt idx="30">
                  <c:v>10.3</c:v>
                </c:pt>
                <c:pt idx="31">
                  <c:v>8.4499999999999993</c:v>
                </c:pt>
                <c:pt idx="32">
                  <c:v>9.5500000000000007</c:v>
                </c:pt>
                <c:pt idx="33">
                  <c:v>9.8500000000000014</c:v>
                </c:pt>
                <c:pt idx="34">
                  <c:v>10.15</c:v>
                </c:pt>
                <c:pt idx="35">
                  <c:v>9.35</c:v>
                </c:pt>
                <c:pt idx="36">
                  <c:v>8.6</c:v>
                </c:pt>
                <c:pt idx="37">
                  <c:v>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7-4E2F-8196-335ECAA46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911088"/>
        <c:axId val="959909776"/>
      </c:areaChart>
      <c:lineChart>
        <c:grouping val="standard"/>
        <c:varyColors val="0"/>
        <c:ser>
          <c:idx val="0"/>
          <c:order val="0"/>
          <c:tx>
            <c:strRef>
              <c:f>ChartData!$AQ$1</c:f>
              <c:strCache>
                <c:ptCount val="1"/>
                <c:pt idx="0">
                  <c:v>Australia 62% Fe [RHS]</c:v>
                </c:pt>
              </c:strCache>
            </c:strRef>
          </c:tx>
          <c:spPr>
            <a:ln w="19050" cap="rnd">
              <a:solidFill>
                <a:srgbClr val="6F0791"/>
              </a:solidFill>
              <a:round/>
            </a:ln>
            <a:effectLst/>
          </c:spPr>
          <c:marker>
            <c:symbol val="none"/>
          </c:marker>
          <c:cat>
            <c:numRef>
              <c:f>ChartData!$A$158:$A$190</c:f>
              <c:numCache>
                <c:formatCode>dd/mm/yy;@</c:formatCode>
                <c:ptCount val="33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</c:numCache>
            </c:numRef>
          </c:cat>
          <c:val>
            <c:numRef>
              <c:f>ChartData!$AQ$158:$AQ$206</c:f>
              <c:numCache>
                <c:formatCode>0.00</c:formatCode>
                <c:ptCount val="49"/>
                <c:pt idx="0">
                  <c:v>86.02</c:v>
                </c:pt>
                <c:pt idx="1">
                  <c:v>87.6</c:v>
                </c:pt>
                <c:pt idx="2">
                  <c:v>89.820000000000007</c:v>
                </c:pt>
                <c:pt idx="3">
                  <c:v>89.32</c:v>
                </c:pt>
                <c:pt idx="4">
                  <c:v>81.510000000000005</c:v>
                </c:pt>
                <c:pt idx="5">
                  <c:v>76.69</c:v>
                </c:pt>
                <c:pt idx="6">
                  <c:v>81.34</c:v>
                </c:pt>
                <c:pt idx="7">
                  <c:v>85.03</c:v>
                </c:pt>
                <c:pt idx="8">
                  <c:v>82.899999999999991</c:v>
                </c:pt>
                <c:pt idx="9">
                  <c:v>85.3</c:v>
                </c:pt>
                <c:pt idx="10">
                  <c:v>86.06</c:v>
                </c:pt>
                <c:pt idx="11">
                  <c:v>86.33</c:v>
                </c:pt>
                <c:pt idx="12">
                  <c:v>80.849999999999994</c:v>
                </c:pt>
                <c:pt idx="13">
                  <c:v>78.209999999999994</c:v>
                </c:pt>
                <c:pt idx="14">
                  <c:v>79.010000000000005</c:v>
                </c:pt>
                <c:pt idx="15">
                  <c:v>81.3</c:v>
                </c:pt>
                <c:pt idx="16">
                  <c:v>81.08</c:v>
                </c:pt>
                <c:pt idx="17">
                  <c:v>78.710000000000008</c:v>
                </c:pt>
                <c:pt idx="18">
                  <c:v>81.31</c:v>
                </c:pt>
                <c:pt idx="19">
                  <c:v>87.6</c:v>
                </c:pt>
                <c:pt idx="20">
                  <c:v>93.06</c:v>
                </c:pt>
                <c:pt idx="21">
                  <c:v>93.38</c:v>
                </c:pt>
                <c:pt idx="22">
                  <c:v>95.09</c:v>
                </c:pt>
                <c:pt idx="23">
                  <c:v>98.09</c:v>
                </c:pt>
                <c:pt idx="24">
                  <c:v>94.59</c:v>
                </c:pt>
                <c:pt idx="25">
                  <c:v>92.78</c:v>
                </c:pt>
                <c:pt idx="26">
                  <c:v>88.96</c:v>
                </c:pt>
                <c:pt idx="27">
                  <c:v>95.32</c:v>
                </c:pt>
                <c:pt idx="28">
                  <c:v>103.41</c:v>
                </c:pt>
                <c:pt idx="29">
                  <c:v>104.29</c:v>
                </c:pt>
                <c:pt idx="30">
                  <c:v>101.67</c:v>
                </c:pt>
                <c:pt idx="31">
                  <c:v>110</c:v>
                </c:pt>
                <c:pt idx="32">
                  <c:v>113.16</c:v>
                </c:pt>
                <c:pt idx="33">
                  <c:v>120.01</c:v>
                </c:pt>
                <c:pt idx="34">
                  <c:v>115.7</c:v>
                </c:pt>
                <c:pt idx="35">
                  <c:v>119.88</c:v>
                </c:pt>
                <c:pt idx="36">
                  <c:v>120.85</c:v>
                </c:pt>
                <c:pt idx="37">
                  <c:v>118.88</c:v>
                </c:pt>
                <c:pt idx="38">
                  <c:v>107.46</c:v>
                </c:pt>
                <c:pt idx="39">
                  <c:v>111.03</c:v>
                </c:pt>
                <c:pt idx="40">
                  <c:v>114.22</c:v>
                </c:pt>
                <c:pt idx="41">
                  <c:v>112.89</c:v>
                </c:pt>
                <c:pt idx="42">
                  <c:v>111.18</c:v>
                </c:pt>
                <c:pt idx="43">
                  <c:v>108.92</c:v>
                </c:pt>
                <c:pt idx="44">
                  <c:v>110.51</c:v>
                </c:pt>
                <c:pt idx="45">
                  <c:v>116.38</c:v>
                </c:pt>
                <c:pt idx="46">
                  <c:v>119.56</c:v>
                </c:pt>
                <c:pt idx="47">
                  <c:v>120.92000000000002</c:v>
                </c:pt>
                <c:pt idx="48">
                  <c:v>128.63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7-4E2F-8196-335ECAA463B2}"/>
            </c:ext>
          </c:extLst>
        </c:ser>
        <c:ser>
          <c:idx val="1"/>
          <c:order val="1"/>
          <c:tx>
            <c:strRef>
              <c:f>ChartData!$AR$1</c:f>
              <c:strCache>
                <c:ptCount val="1"/>
                <c:pt idx="0">
                  <c:v>Brazil 65% Fe [RHS]</c:v>
                </c:pt>
              </c:strCache>
            </c:strRef>
          </c:tx>
          <c:spPr>
            <a:ln w="19050" cap="rnd">
              <a:solidFill>
                <a:srgbClr val="CF3C5E"/>
              </a:solidFill>
              <a:round/>
            </a:ln>
            <a:effectLst/>
          </c:spPr>
          <c:marker>
            <c:symbol val="none"/>
          </c:marker>
          <c:cat>
            <c:numRef>
              <c:f>ChartData!$A$158:$A$190</c:f>
              <c:numCache>
                <c:formatCode>dd/mm/yy;@</c:formatCode>
                <c:ptCount val="33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43935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</c:numCache>
            </c:numRef>
          </c:cat>
          <c:val>
            <c:numRef>
              <c:f>ChartData!$AR$158:$AR$206</c:f>
              <c:numCache>
                <c:formatCode>0.00</c:formatCode>
                <c:ptCount val="49"/>
                <c:pt idx="0">
                  <c:v>86.03</c:v>
                </c:pt>
                <c:pt idx="1">
                  <c:v>88.64</c:v>
                </c:pt>
                <c:pt idx="2">
                  <c:v>91.53</c:v>
                </c:pt>
                <c:pt idx="3">
                  <c:v>94.179999999999993</c:v>
                </c:pt>
                <c:pt idx="4">
                  <c:v>87.88000000000001</c:v>
                </c:pt>
                <c:pt idx="5">
                  <c:v>83.98</c:v>
                </c:pt>
                <c:pt idx="6">
                  <c:v>89.21</c:v>
                </c:pt>
                <c:pt idx="7">
                  <c:v>92.04</c:v>
                </c:pt>
                <c:pt idx="8">
                  <c:v>89.64</c:v>
                </c:pt>
                <c:pt idx="9">
                  <c:v>93.09</c:v>
                </c:pt>
                <c:pt idx="10">
                  <c:v>94.73</c:v>
                </c:pt>
                <c:pt idx="11">
                  <c:v>96.009999999999991</c:v>
                </c:pt>
                <c:pt idx="12">
                  <c:v>91.86</c:v>
                </c:pt>
                <c:pt idx="13">
                  <c:v>87.07</c:v>
                </c:pt>
                <c:pt idx="14">
                  <c:v>87.23</c:v>
                </c:pt>
                <c:pt idx="15">
                  <c:v>90.48</c:v>
                </c:pt>
                <c:pt idx="16">
                  <c:v>91.32</c:v>
                </c:pt>
                <c:pt idx="17">
                  <c:v>91.73</c:v>
                </c:pt>
                <c:pt idx="18">
                  <c:v>94.78</c:v>
                </c:pt>
                <c:pt idx="19">
                  <c:v>100.96</c:v>
                </c:pt>
                <c:pt idx="20">
                  <c:v>105.34</c:v>
                </c:pt>
                <c:pt idx="21">
                  <c:v>104.08</c:v>
                </c:pt>
                <c:pt idx="22">
                  <c:v>103.14</c:v>
                </c:pt>
                <c:pt idx="23">
                  <c:v>102.58</c:v>
                </c:pt>
                <c:pt idx="24">
                  <c:v>96.1</c:v>
                </c:pt>
                <c:pt idx="25">
                  <c:v>93.759999999999991</c:v>
                </c:pt>
                <c:pt idx="26">
                  <c:v>91.85</c:v>
                </c:pt>
                <c:pt idx="27">
                  <c:v>97.9</c:v>
                </c:pt>
                <c:pt idx="28">
                  <c:v>104.38000000000001</c:v>
                </c:pt>
                <c:pt idx="29">
                  <c:v>105.52</c:v>
                </c:pt>
                <c:pt idx="30">
                  <c:v>103.4</c:v>
                </c:pt>
                <c:pt idx="31">
                  <c:v>110.17</c:v>
                </c:pt>
                <c:pt idx="32">
                  <c:v>110.4</c:v>
                </c:pt>
                <c:pt idx="33">
                  <c:v>117.34</c:v>
                </c:pt>
                <c:pt idx="34">
                  <c:v>115.77000000000001</c:v>
                </c:pt>
                <c:pt idx="35">
                  <c:v>123.08000000000001</c:v>
                </c:pt>
                <c:pt idx="36">
                  <c:v>125.52000000000001</c:v>
                </c:pt>
                <c:pt idx="37">
                  <c:v>122.94000000000001</c:v>
                </c:pt>
                <c:pt idx="38">
                  <c:v>109.03999999999999</c:v>
                </c:pt>
                <c:pt idx="39">
                  <c:v>108.84</c:v>
                </c:pt>
                <c:pt idx="40">
                  <c:v>114.97</c:v>
                </c:pt>
                <c:pt idx="41">
                  <c:v>116.92999999999999</c:v>
                </c:pt>
                <c:pt idx="42">
                  <c:v>115.1</c:v>
                </c:pt>
                <c:pt idx="43">
                  <c:v>114.82</c:v>
                </c:pt>
                <c:pt idx="44">
                  <c:v>115.60999999999999</c:v>
                </c:pt>
                <c:pt idx="45">
                  <c:v>121.14</c:v>
                </c:pt>
                <c:pt idx="46">
                  <c:v>125.36999999999999</c:v>
                </c:pt>
                <c:pt idx="47">
                  <c:v>126.33999999999999</c:v>
                </c:pt>
                <c:pt idx="48">
                  <c:v>136.07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7-4E2F-8196-335ECAA46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09672"/>
        <c:axId val="1165408688"/>
      </c:lineChart>
      <c:dateAx>
        <c:axId val="959911088"/>
        <c:scaling>
          <c:orientation val="minMax"/>
          <c:min val="43896"/>
        </c:scaling>
        <c:delete val="0"/>
        <c:axPos val="b"/>
        <c:numFmt formatCode="mmm\ \ \ \ \ \ \ \ \ \ \ \ \ \ \ \ \ \ \ \ \ \ \ \ \ \ \ \ \ \ \ \ \ \ \ \ \ \ \ \ \ \ \ \ \ \ \ \ \ \ \ \ \ \ \ \ \ \ \ \ \ \ \ \ \ yy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8C8C8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09776"/>
        <c:crosses val="autoZero"/>
        <c:auto val="1"/>
        <c:lblOffset val="100"/>
        <c:baseTimeUnit val="days"/>
        <c:majorUnit val="2"/>
        <c:majorTimeUnit val="months"/>
      </c:dateAx>
      <c:valAx>
        <c:axId val="959909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 $ per tonne</a:t>
                </a:r>
              </a:p>
            </c:rich>
          </c:tx>
          <c:layout>
            <c:manualLayout>
              <c:xMode val="edge"/>
              <c:yMode val="edge"/>
              <c:x val="3.9068376068376086E-3"/>
              <c:y val="0.2963619528619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9911088"/>
        <c:crosses val="autoZero"/>
        <c:crossBetween val="between"/>
        <c:majorUnit val="6"/>
      </c:valAx>
      <c:valAx>
        <c:axId val="1165408688"/>
        <c:scaling>
          <c:orientation val="minMax"/>
          <c:min val="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$ per tonne fob</a:t>
                </a:r>
              </a:p>
            </c:rich>
          </c:tx>
          <c:layout>
            <c:manualLayout>
              <c:xMode val="edge"/>
              <c:yMode val="edge"/>
              <c:x val="0.92749892199338824"/>
              <c:y val="0.232911869732895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65409672"/>
        <c:crosses val="max"/>
        <c:crossBetween val="between"/>
        <c:majorUnit val="15"/>
      </c:valAx>
      <c:dateAx>
        <c:axId val="1165409672"/>
        <c:scaling>
          <c:orientation val="minMax"/>
        </c:scaling>
        <c:delete val="1"/>
        <c:axPos val="b"/>
        <c:numFmt formatCode="dd/mm/yy;@" sourceLinked="1"/>
        <c:majorTickMark val="out"/>
        <c:minorTickMark val="none"/>
        <c:tickLblPos val="nextTo"/>
        <c:crossAx val="11654086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1.791278992120364E-3"/>
          <c:w val="1"/>
          <c:h val="0.25576403370947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7222806363542184"/>
          <c:y val="0.31646551279087254"/>
          <c:w val="0.80705281987991073"/>
          <c:h val="0.48688702686565827"/>
        </c:manualLayout>
      </c:layout>
      <c:lineChart>
        <c:grouping val="standard"/>
        <c:varyColors val="0"/>
        <c:ser>
          <c:idx val="2"/>
          <c:order val="0"/>
          <c:tx>
            <c:strRef>
              <c:f>ChartData!$O$1</c:f>
              <c:strCache>
                <c:ptCount val="1"/>
                <c:pt idx="0">
                  <c:v>Tubarão-to-Qingdao</c:v>
                </c:pt>
              </c:strCache>
            </c:strRef>
          </c:tx>
          <c:marker>
            <c:symbol val="none"/>
          </c:marker>
          <c:cat>
            <c:numRef>
              <c:f>ChartData!$A$2:$A$219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ChartData!$O$2:$O$219</c:f>
              <c:numCache>
                <c:formatCode>0.00</c:formatCode>
                <c:ptCount val="218"/>
                <c:pt idx="0">
                  <c:v>13.25</c:v>
                </c:pt>
                <c:pt idx="1">
                  <c:v>13.6</c:v>
                </c:pt>
                <c:pt idx="2">
                  <c:v>12.5</c:v>
                </c:pt>
                <c:pt idx="3">
                  <c:v>13.6</c:v>
                </c:pt>
                <c:pt idx="4">
                  <c:v>12</c:v>
                </c:pt>
                <c:pt idx="5">
                  <c:v>11.35</c:v>
                </c:pt>
                <c:pt idx="6">
                  <c:v>11.1</c:v>
                </c:pt>
                <c:pt idx="7">
                  <c:v>10.85</c:v>
                </c:pt>
                <c:pt idx="8">
                  <c:v>11.5</c:v>
                </c:pt>
                <c:pt idx="9">
                  <c:v>12.5</c:v>
                </c:pt>
                <c:pt idx="10">
                  <c:v>14.85</c:v>
                </c:pt>
                <c:pt idx="11">
                  <c:v>16.7</c:v>
                </c:pt>
                <c:pt idx="12">
                  <c:v>16.25</c:v>
                </c:pt>
                <c:pt idx="13">
                  <c:v>16.25</c:v>
                </c:pt>
                <c:pt idx="14">
                  <c:v>14.45</c:v>
                </c:pt>
                <c:pt idx="15">
                  <c:v>14.95</c:v>
                </c:pt>
                <c:pt idx="16">
                  <c:v>13.1</c:v>
                </c:pt>
                <c:pt idx="17">
                  <c:v>13.85</c:v>
                </c:pt>
                <c:pt idx="18">
                  <c:v>13.2</c:v>
                </c:pt>
                <c:pt idx="19">
                  <c:v>14.45</c:v>
                </c:pt>
                <c:pt idx="20">
                  <c:v>14.55</c:v>
                </c:pt>
                <c:pt idx="21">
                  <c:v>14.2</c:v>
                </c:pt>
                <c:pt idx="22">
                  <c:v>13.55</c:v>
                </c:pt>
                <c:pt idx="23">
                  <c:v>13.2</c:v>
                </c:pt>
                <c:pt idx="24">
                  <c:v>12.65</c:v>
                </c:pt>
                <c:pt idx="25">
                  <c:v>11.15</c:v>
                </c:pt>
                <c:pt idx="26">
                  <c:v>11.5</c:v>
                </c:pt>
                <c:pt idx="27">
                  <c:v>10.8</c:v>
                </c:pt>
                <c:pt idx="28">
                  <c:v>12</c:v>
                </c:pt>
                <c:pt idx="29">
                  <c:v>13</c:v>
                </c:pt>
                <c:pt idx="30">
                  <c:v>12.9</c:v>
                </c:pt>
                <c:pt idx="31">
                  <c:v>14</c:v>
                </c:pt>
                <c:pt idx="32">
                  <c:v>15.25</c:v>
                </c:pt>
                <c:pt idx="33">
                  <c:v>17.3</c:v>
                </c:pt>
                <c:pt idx="34">
                  <c:v>16.95</c:v>
                </c:pt>
                <c:pt idx="35">
                  <c:v>16.149999999999999</c:v>
                </c:pt>
                <c:pt idx="36">
                  <c:v>17.149999999999999</c:v>
                </c:pt>
                <c:pt idx="37">
                  <c:v>17.2</c:v>
                </c:pt>
                <c:pt idx="38">
                  <c:v>19.350000000000001</c:v>
                </c:pt>
                <c:pt idx="39">
                  <c:v>18.25</c:v>
                </c:pt>
                <c:pt idx="40">
                  <c:v>18.55</c:v>
                </c:pt>
                <c:pt idx="41">
                  <c:v>17.45</c:v>
                </c:pt>
                <c:pt idx="42">
                  <c:v>17.95</c:v>
                </c:pt>
                <c:pt idx="43">
                  <c:v>17.899999999999999</c:v>
                </c:pt>
                <c:pt idx="44">
                  <c:v>17.7</c:v>
                </c:pt>
                <c:pt idx="45">
                  <c:v>19.100000000000001</c:v>
                </c:pt>
                <c:pt idx="46">
                  <c:v>18.25</c:v>
                </c:pt>
                <c:pt idx="47">
                  <c:v>18.850000000000001</c:v>
                </c:pt>
                <c:pt idx="48">
                  <c:v>20.9</c:v>
                </c:pt>
                <c:pt idx="49">
                  <c:v>21.05</c:v>
                </c:pt>
                <c:pt idx="50">
                  <c:v>19.399999999999999</c:v>
                </c:pt>
                <c:pt idx="51">
                  <c:v>17.25</c:v>
                </c:pt>
                <c:pt idx="52">
                  <c:v>17.350000000000001</c:v>
                </c:pt>
                <c:pt idx="53">
                  <c:v>15.95</c:v>
                </c:pt>
                <c:pt idx="54">
                  <c:v>14.05</c:v>
                </c:pt>
                <c:pt idx="55">
                  <c:v>14.95</c:v>
                </c:pt>
                <c:pt idx="56">
                  <c:v>14.8</c:v>
                </c:pt>
                <c:pt idx="57">
                  <c:v>16.850000000000001</c:v>
                </c:pt>
                <c:pt idx="58">
                  <c:v>16.2</c:v>
                </c:pt>
                <c:pt idx="59">
                  <c:v>16.7</c:v>
                </c:pt>
                <c:pt idx="60">
                  <c:v>16.100000000000001</c:v>
                </c:pt>
                <c:pt idx="61">
                  <c:v>15.45</c:v>
                </c:pt>
                <c:pt idx="62">
                  <c:v>15</c:v>
                </c:pt>
                <c:pt idx="63">
                  <c:v>14.75</c:v>
                </c:pt>
                <c:pt idx="64">
                  <c:v>14.1</c:v>
                </c:pt>
                <c:pt idx="65">
                  <c:v>12.75</c:v>
                </c:pt>
                <c:pt idx="66">
                  <c:v>13.5</c:v>
                </c:pt>
                <c:pt idx="67">
                  <c:v>17.95</c:v>
                </c:pt>
                <c:pt idx="68">
                  <c:v>18.05</c:v>
                </c:pt>
                <c:pt idx="69">
                  <c:v>18.399999999999999</c:v>
                </c:pt>
                <c:pt idx="70">
                  <c:v>19</c:v>
                </c:pt>
                <c:pt idx="71">
                  <c:v>17.25</c:v>
                </c:pt>
                <c:pt idx="72">
                  <c:v>16.05</c:v>
                </c:pt>
                <c:pt idx="73">
                  <c:v>17.75</c:v>
                </c:pt>
                <c:pt idx="74">
                  <c:v>19</c:v>
                </c:pt>
                <c:pt idx="75">
                  <c:v>19.7</c:v>
                </c:pt>
                <c:pt idx="76">
                  <c:v>19.5</c:v>
                </c:pt>
                <c:pt idx="77">
                  <c:v>20.75</c:v>
                </c:pt>
                <c:pt idx="78">
                  <c:v>22.45</c:v>
                </c:pt>
                <c:pt idx="79">
                  <c:v>22.1</c:v>
                </c:pt>
                <c:pt idx="80">
                  <c:v>22.25</c:v>
                </c:pt>
                <c:pt idx="81">
                  <c:v>22.85</c:v>
                </c:pt>
                <c:pt idx="82">
                  <c:v>24.65</c:v>
                </c:pt>
                <c:pt idx="83">
                  <c:v>24.25</c:v>
                </c:pt>
                <c:pt idx="84">
                  <c:v>24.25</c:v>
                </c:pt>
                <c:pt idx="85">
                  <c:v>22.9</c:v>
                </c:pt>
                <c:pt idx="86">
                  <c:v>22.15</c:v>
                </c:pt>
                <c:pt idx="87">
                  <c:v>21.2</c:v>
                </c:pt>
                <c:pt idx="88">
                  <c:v>20.100000000000001</c:v>
                </c:pt>
                <c:pt idx="89">
                  <c:v>20.149999999999999</c:v>
                </c:pt>
                <c:pt idx="90">
                  <c:v>20.6</c:v>
                </c:pt>
                <c:pt idx="91">
                  <c:v>20.3</c:v>
                </c:pt>
                <c:pt idx="92">
                  <c:v>21.05</c:v>
                </c:pt>
                <c:pt idx="93">
                  <c:v>21.45</c:v>
                </c:pt>
                <c:pt idx="94">
                  <c:v>21.4</c:v>
                </c:pt>
                <c:pt idx="95">
                  <c:v>20.9</c:v>
                </c:pt>
                <c:pt idx="96">
                  <c:v>15.9</c:v>
                </c:pt>
                <c:pt idx="97">
                  <c:v>14.95</c:v>
                </c:pt>
                <c:pt idx="98">
                  <c:v>15.75</c:v>
                </c:pt>
                <c:pt idx="99">
                  <c:v>15.85</c:v>
                </c:pt>
                <c:pt idx="100">
                  <c:v>16.25</c:v>
                </c:pt>
                <c:pt idx="101">
                  <c:v>17.2</c:v>
                </c:pt>
                <c:pt idx="102">
                  <c:v>16.100000000000001</c:v>
                </c:pt>
                <c:pt idx="103">
                  <c:v>16.100000000000001</c:v>
                </c:pt>
                <c:pt idx="104">
                  <c:v>16.7</c:v>
                </c:pt>
                <c:pt idx="105">
                  <c:v>17.649999999999999</c:v>
                </c:pt>
                <c:pt idx="106">
                  <c:v>17.899999999999999</c:v>
                </c:pt>
                <c:pt idx="107">
                  <c:v>16.3</c:v>
                </c:pt>
                <c:pt idx="108">
                  <c:v>13.8</c:v>
                </c:pt>
                <c:pt idx="109">
                  <c:v>13.15</c:v>
                </c:pt>
                <c:pt idx="110">
                  <c:v>13.25</c:v>
                </c:pt>
                <c:pt idx="111">
                  <c:v>12.8</c:v>
                </c:pt>
                <c:pt idx="112">
                  <c:v>12.45</c:v>
                </c:pt>
                <c:pt idx="113">
                  <c:v>11.6</c:v>
                </c:pt>
                <c:pt idx="114">
                  <c:v>11.95</c:v>
                </c:pt>
                <c:pt idx="115">
                  <c:v>11.65</c:v>
                </c:pt>
                <c:pt idx="116">
                  <c:v>12</c:v>
                </c:pt>
                <c:pt idx="117">
                  <c:v>12.8</c:v>
                </c:pt>
                <c:pt idx="118">
                  <c:v>12.7</c:v>
                </c:pt>
                <c:pt idx="119">
                  <c:v>12.9</c:v>
                </c:pt>
                <c:pt idx="120">
                  <c:v>13.75</c:v>
                </c:pt>
                <c:pt idx="121">
                  <c:v>15.65</c:v>
                </c:pt>
                <c:pt idx="122">
                  <c:v>15.85</c:v>
                </c:pt>
                <c:pt idx="123">
                  <c:v>16.350000000000001</c:v>
                </c:pt>
                <c:pt idx="124">
                  <c:v>16.45</c:v>
                </c:pt>
                <c:pt idx="125">
                  <c:v>16.45</c:v>
                </c:pt>
                <c:pt idx="126">
                  <c:v>16.850000000000001</c:v>
                </c:pt>
                <c:pt idx="127">
                  <c:v>17.149999999999999</c:v>
                </c:pt>
                <c:pt idx="128">
                  <c:v>18.350000000000001</c:v>
                </c:pt>
                <c:pt idx="129">
                  <c:v>18.399999999999999</c:v>
                </c:pt>
                <c:pt idx="130">
                  <c:v>22.2</c:v>
                </c:pt>
                <c:pt idx="131">
                  <c:v>23.45</c:v>
                </c:pt>
                <c:pt idx="132">
                  <c:v>27.5</c:v>
                </c:pt>
                <c:pt idx="133">
                  <c:v>23.5</c:v>
                </c:pt>
                <c:pt idx="134">
                  <c:v>22</c:v>
                </c:pt>
                <c:pt idx="135">
                  <c:v>21</c:v>
                </c:pt>
                <c:pt idx="136">
                  <c:v>22.55</c:v>
                </c:pt>
                <c:pt idx="137">
                  <c:v>24.05</c:v>
                </c:pt>
                <c:pt idx="138">
                  <c:v>28.15</c:v>
                </c:pt>
                <c:pt idx="139">
                  <c:v>27.95</c:v>
                </c:pt>
                <c:pt idx="140">
                  <c:v>25.9</c:v>
                </c:pt>
                <c:pt idx="141">
                  <c:v>23.7</c:v>
                </c:pt>
                <c:pt idx="142">
                  <c:v>22.8</c:v>
                </c:pt>
                <c:pt idx="143">
                  <c:v>22</c:v>
                </c:pt>
                <c:pt idx="144">
                  <c:v>23.8</c:v>
                </c:pt>
                <c:pt idx="145">
                  <c:v>20.95</c:v>
                </c:pt>
                <c:pt idx="146">
                  <c:v>21.5</c:v>
                </c:pt>
                <c:pt idx="147">
                  <c:v>20.399999999999999</c:v>
                </c:pt>
                <c:pt idx="148">
                  <c:v>18</c:v>
                </c:pt>
                <c:pt idx="149">
                  <c:v>19.05</c:v>
                </c:pt>
                <c:pt idx="150">
                  <c:v>19.05</c:v>
                </c:pt>
                <c:pt idx="151">
                  <c:v>22.4</c:v>
                </c:pt>
                <c:pt idx="152">
                  <c:v>21.65</c:v>
                </c:pt>
                <c:pt idx="153">
                  <c:v>18.95</c:v>
                </c:pt>
                <c:pt idx="154">
                  <c:v>18.899999999999999</c:v>
                </c:pt>
                <c:pt idx="155">
                  <c:v>18.899999999999999</c:v>
                </c:pt>
                <c:pt idx="156">
                  <c:v>18.45</c:v>
                </c:pt>
                <c:pt idx="157">
                  <c:v>18.5</c:v>
                </c:pt>
                <c:pt idx="158">
                  <c:v>17.850000000000001</c:v>
                </c:pt>
                <c:pt idx="159">
                  <c:v>15.9</c:v>
                </c:pt>
                <c:pt idx="160">
                  <c:v>15.05</c:v>
                </c:pt>
                <c:pt idx="161">
                  <c:v>13.6</c:v>
                </c:pt>
                <c:pt idx="162">
                  <c:v>12.95</c:v>
                </c:pt>
                <c:pt idx="163">
                  <c:v>13</c:v>
                </c:pt>
                <c:pt idx="164">
                  <c:v>12.6</c:v>
                </c:pt>
                <c:pt idx="165">
                  <c:v>11.85</c:v>
                </c:pt>
                <c:pt idx="166">
                  <c:v>10.55</c:v>
                </c:pt>
                <c:pt idx="167">
                  <c:v>9.9499999999999993</c:v>
                </c:pt>
                <c:pt idx="168">
                  <c:v>9.3000000000000007</c:v>
                </c:pt>
                <c:pt idx="169">
                  <c:v>10.65</c:v>
                </c:pt>
                <c:pt idx="170">
                  <c:v>11</c:v>
                </c:pt>
                <c:pt idx="171">
                  <c:v>12.1</c:v>
                </c:pt>
                <c:pt idx="172">
                  <c:v>10.5</c:v>
                </c:pt>
                <c:pt idx="173">
                  <c:v>9.8000000000000007</c:v>
                </c:pt>
                <c:pt idx="174">
                  <c:v>8.15</c:v>
                </c:pt>
                <c:pt idx="175">
                  <c:v>7</c:v>
                </c:pt>
                <c:pt idx="176">
                  <c:v>8.1999999999999993</c:v>
                </c:pt>
                <c:pt idx="177">
                  <c:v>8</c:v>
                </c:pt>
                <c:pt idx="178">
                  <c:v>11.1</c:v>
                </c:pt>
                <c:pt idx="179">
                  <c:v>14.9</c:v>
                </c:pt>
                <c:pt idx="180">
                  <c:v>20.100000000000001</c:v>
                </c:pt>
                <c:pt idx="181">
                  <c:v>21.4</c:v>
                </c:pt>
                <c:pt idx="182">
                  <c:v>20.75</c:v>
                </c:pt>
                <c:pt idx="183">
                  <c:v>19.100000000000001</c:v>
                </c:pt>
                <c:pt idx="184">
                  <c:v>18.3</c:v>
                </c:pt>
                <c:pt idx="185">
                  <c:v>15.8</c:v>
                </c:pt>
                <c:pt idx="186">
                  <c:v>17.5</c:v>
                </c:pt>
                <c:pt idx="187">
                  <c:v>16.95</c:v>
                </c:pt>
                <c:pt idx="188">
                  <c:v>18</c:v>
                </c:pt>
                <c:pt idx="189">
                  <c:v>17.100000000000001</c:v>
                </c:pt>
                <c:pt idx="190">
                  <c:v>18.25</c:v>
                </c:pt>
                <c:pt idx="191">
                  <c:v>16.5</c:v>
                </c:pt>
                <c:pt idx="192">
                  <c:v>15.6</c:v>
                </c:pt>
                <c:pt idx="193">
                  <c:v>16.3</c:v>
                </c:pt>
                <c:pt idx="194">
                  <c:v>20.6</c:v>
                </c:pt>
                <c:pt idx="195">
                  <c:v>23.4</c:v>
                </c:pt>
                <c:pt idx="196">
                  <c:v>20.149999999999999</c:v>
                </c:pt>
                <c:pt idx="197">
                  <c:v>16.55</c:v>
                </c:pt>
                <c:pt idx="198">
                  <c:v>17.399999999999999</c:v>
                </c:pt>
                <c:pt idx="199">
                  <c:v>15.1</c:v>
                </c:pt>
                <c:pt idx="200">
                  <c:v>14.15</c:v>
                </c:pt>
                <c:pt idx="201">
                  <c:v>13.7</c:v>
                </c:pt>
                <c:pt idx="202">
                  <c:v>13.45</c:v>
                </c:pt>
                <c:pt idx="203">
                  <c:v>13.8</c:v>
                </c:pt>
                <c:pt idx="204">
                  <c:v>12.35</c:v>
                </c:pt>
                <c:pt idx="205">
                  <c:v>13.05</c:v>
                </c:pt>
                <c:pt idx="206">
                  <c:v>15.65</c:v>
                </c:pt>
                <c:pt idx="207">
                  <c:v>16.100000000000001</c:v>
                </c:pt>
                <c:pt idx="208">
                  <c:v>17.350000000000001</c:v>
                </c:pt>
                <c:pt idx="209">
                  <c:v>19.55</c:v>
                </c:pt>
                <c:pt idx="210">
                  <c:v>19.25</c:v>
                </c:pt>
                <c:pt idx="211">
                  <c:v>17.25</c:v>
                </c:pt>
                <c:pt idx="212">
                  <c:v>16.5</c:v>
                </c:pt>
                <c:pt idx="213">
                  <c:v>14.9</c:v>
                </c:pt>
                <c:pt idx="214">
                  <c:v>17.399999999999999</c:v>
                </c:pt>
                <c:pt idx="215">
                  <c:v>15.5</c:v>
                </c:pt>
                <c:pt idx="216">
                  <c:v>16.8</c:v>
                </c:pt>
                <c:pt idx="217">
                  <c:v>18.55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E-40CF-930B-1762DA9114DC}"/>
            </c:ext>
          </c:extLst>
        </c:ser>
        <c:ser>
          <c:idx val="3"/>
          <c:order val="1"/>
          <c:tx>
            <c:strRef>
              <c:f>ChartData!$H$1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ChartData!$A$2:$A$219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ChartData!$H$2:$H$219</c:f>
              <c:numCache>
                <c:formatCode>0.00</c:formatCode>
                <c:ptCount val="218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  <c:pt idx="216">
                  <c:v>8.9499999999999993</c:v>
                </c:pt>
                <c:pt idx="217">
                  <c:v>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E-40CF-930B-1762DA9114DC}"/>
            </c:ext>
          </c:extLst>
        </c:ser>
        <c:ser>
          <c:idx val="0"/>
          <c:order val="2"/>
          <c:tx>
            <c:strRef>
              <c:f>ChartData!$V$1</c:f>
              <c:strCache>
                <c:ptCount val="1"/>
                <c:pt idx="0">
                  <c:v>Tub-Damp to Qing freight diff.</c:v>
                </c:pt>
              </c:strCache>
            </c:strRef>
          </c:tx>
          <c:spPr>
            <a:ln>
              <a:solidFill>
                <a:srgbClr val="CF3C5E"/>
              </a:solidFill>
              <a:prstDash val="sysDot"/>
            </a:ln>
          </c:spPr>
          <c:marker>
            <c:symbol val="none"/>
          </c:marker>
          <c:val>
            <c:numRef>
              <c:f>ChartData!$V$2:$V$186</c:f>
              <c:numCache>
                <c:formatCode>_(* #,##0.00_);_(* \(#,##0.00\);_(* "-"??_);_(@_)</c:formatCode>
                <c:ptCount val="185"/>
                <c:pt idx="0">
                  <c:v>7.1</c:v>
                </c:pt>
                <c:pt idx="1">
                  <c:v>7.55</c:v>
                </c:pt>
                <c:pt idx="2">
                  <c:v>6.95</c:v>
                </c:pt>
                <c:pt idx="3">
                  <c:v>7.9499999999999993</c:v>
                </c:pt>
                <c:pt idx="4">
                  <c:v>6.95</c:v>
                </c:pt>
                <c:pt idx="5">
                  <c:v>6.5</c:v>
                </c:pt>
                <c:pt idx="6">
                  <c:v>6.85</c:v>
                </c:pt>
                <c:pt idx="7">
                  <c:v>5.9499999999999993</c:v>
                </c:pt>
                <c:pt idx="8">
                  <c:v>5.5</c:v>
                </c:pt>
                <c:pt idx="9">
                  <c:v>6.1</c:v>
                </c:pt>
                <c:pt idx="10">
                  <c:v>8.25</c:v>
                </c:pt>
                <c:pt idx="11">
                  <c:v>9.75</c:v>
                </c:pt>
                <c:pt idx="12">
                  <c:v>9.25</c:v>
                </c:pt>
                <c:pt idx="13">
                  <c:v>9.65</c:v>
                </c:pt>
                <c:pt idx="14">
                  <c:v>8.2999999999999989</c:v>
                </c:pt>
                <c:pt idx="15">
                  <c:v>8.6999999999999993</c:v>
                </c:pt>
                <c:pt idx="16">
                  <c:v>7.1999999999999993</c:v>
                </c:pt>
                <c:pt idx="17">
                  <c:v>7.75</c:v>
                </c:pt>
                <c:pt idx="18">
                  <c:v>7.5499999999999989</c:v>
                </c:pt>
                <c:pt idx="19">
                  <c:v>8.35</c:v>
                </c:pt>
                <c:pt idx="20">
                  <c:v>8.4500000000000011</c:v>
                </c:pt>
                <c:pt idx="21">
                  <c:v>8.1999999999999993</c:v>
                </c:pt>
                <c:pt idx="22">
                  <c:v>7.9500000000000011</c:v>
                </c:pt>
                <c:pt idx="23">
                  <c:v>7.2999999999999989</c:v>
                </c:pt>
                <c:pt idx="24">
                  <c:v>7.3500000000000005</c:v>
                </c:pt>
                <c:pt idx="25">
                  <c:v>6.5</c:v>
                </c:pt>
                <c:pt idx="26">
                  <c:v>6.5</c:v>
                </c:pt>
                <c:pt idx="27">
                  <c:v>6.4</c:v>
                </c:pt>
                <c:pt idx="28">
                  <c:v>6.85</c:v>
                </c:pt>
                <c:pt idx="29">
                  <c:v>7.5</c:v>
                </c:pt>
                <c:pt idx="30">
                  <c:v>7.6000000000000005</c:v>
                </c:pt>
                <c:pt idx="31">
                  <c:v>7.7</c:v>
                </c:pt>
                <c:pt idx="32">
                  <c:v>8.35</c:v>
                </c:pt>
                <c:pt idx="33">
                  <c:v>9.8500000000000014</c:v>
                </c:pt>
                <c:pt idx="34">
                  <c:v>9.6999999999999993</c:v>
                </c:pt>
                <c:pt idx="35">
                  <c:v>8.9499999999999993</c:v>
                </c:pt>
                <c:pt idx="36">
                  <c:v>9.1999999999999993</c:v>
                </c:pt>
                <c:pt idx="37">
                  <c:v>9.0499999999999989</c:v>
                </c:pt>
                <c:pt idx="38">
                  <c:v>11.100000000000001</c:v>
                </c:pt>
                <c:pt idx="39">
                  <c:v>10.8</c:v>
                </c:pt>
                <c:pt idx="40">
                  <c:v>10.450000000000001</c:v>
                </c:pt>
                <c:pt idx="41">
                  <c:v>9.25</c:v>
                </c:pt>
                <c:pt idx="42">
                  <c:v>9.85</c:v>
                </c:pt>
                <c:pt idx="43">
                  <c:v>9.7499999999999982</c:v>
                </c:pt>
                <c:pt idx="44">
                  <c:v>9.9499999999999993</c:v>
                </c:pt>
                <c:pt idx="45">
                  <c:v>10.900000000000002</c:v>
                </c:pt>
                <c:pt idx="46">
                  <c:v>10.3</c:v>
                </c:pt>
                <c:pt idx="47">
                  <c:v>9.8000000000000007</c:v>
                </c:pt>
                <c:pt idx="48">
                  <c:v>11.049999999999999</c:v>
                </c:pt>
                <c:pt idx="49">
                  <c:v>11.4</c:v>
                </c:pt>
                <c:pt idx="50">
                  <c:v>9.5999999999999979</c:v>
                </c:pt>
                <c:pt idx="51">
                  <c:v>8.8000000000000007</c:v>
                </c:pt>
                <c:pt idx="52">
                  <c:v>10.450000000000001</c:v>
                </c:pt>
                <c:pt idx="53">
                  <c:v>9.8999999999999986</c:v>
                </c:pt>
                <c:pt idx="54">
                  <c:v>8.4</c:v>
                </c:pt>
                <c:pt idx="55">
                  <c:v>7.9999999999999991</c:v>
                </c:pt>
                <c:pt idx="56">
                  <c:v>8.5500000000000007</c:v>
                </c:pt>
                <c:pt idx="57">
                  <c:v>10.050000000000001</c:v>
                </c:pt>
                <c:pt idx="58">
                  <c:v>9.7999999999999989</c:v>
                </c:pt>
                <c:pt idx="59">
                  <c:v>9.5499999999999989</c:v>
                </c:pt>
                <c:pt idx="60">
                  <c:v>9.5500000000000007</c:v>
                </c:pt>
                <c:pt idx="61">
                  <c:v>9.0499999999999989</c:v>
                </c:pt>
                <c:pt idx="62">
                  <c:v>8.9</c:v>
                </c:pt>
                <c:pt idx="63">
                  <c:v>8.6</c:v>
                </c:pt>
                <c:pt idx="64">
                  <c:v>8.35</c:v>
                </c:pt>
                <c:pt idx="65">
                  <c:v>7.5</c:v>
                </c:pt>
                <c:pt idx="66">
                  <c:v>7.1</c:v>
                </c:pt>
                <c:pt idx="67">
                  <c:v>10.85</c:v>
                </c:pt>
                <c:pt idx="68">
                  <c:v>10.8</c:v>
                </c:pt>
                <c:pt idx="69">
                  <c:v>10.749999999999998</c:v>
                </c:pt>
                <c:pt idx="70">
                  <c:v>10.6</c:v>
                </c:pt>
                <c:pt idx="71">
                  <c:v>9.5500000000000007</c:v>
                </c:pt>
                <c:pt idx="72">
                  <c:v>9</c:v>
                </c:pt>
                <c:pt idx="73">
                  <c:v>10.25</c:v>
                </c:pt>
                <c:pt idx="74">
                  <c:v>11.05</c:v>
                </c:pt>
                <c:pt idx="75">
                  <c:v>11.7</c:v>
                </c:pt>
                <c:pt idx="76">
                  <c:v>12.25</c:v>
                </c:pt>
                <c:pt idx="77">
                  <c:v>13.6</c:v>
                </c:pt>
                <c:pt idx="78">
                  <c:v>13.399999999999999</c:v>
                </c:pt>
                <c:pt idx="79">
                  <c:v>13.200000000000001</c:v>
                </c:pt>
                <c:pt idx="80">
                  <c:v>13.3</c:v>
                </c:pt>
                <c:pt idx="81">
                  <c:v>13.500000000000002</c:v>
                </c:pt>
                <c:pt idx="82">
                  <c:v>14.649999999999999</c:v>
                </c:pt>
                <c:pt idx="83">
                  <c:v>14.75</c:v>
                </c:pt>
                <c:pt idx="84">
                  <c:v>14.65</c:v>
                </c:pt>
                <c:pt idx="85">
                  <c:v>13.549999999999999</c:v>
                </c:pt>
                <c:pt idx="86">
                  <c:v>13.499999999999998</c:v>
                </c:pt>
                <c:pt idx="87">
                  <c:v>12.7</c:v>
                </c:pt>
                <c:pt idx="88">
                  <c:v>12.600000000000001</c:v>
                </c:pt>
                <c:pt idx="89">
                  <c:v>12.899999999999999</c:v>
                </c:pt>
                <c:pt idx="90">
                  <c:v>12.700000000000001</c:v>
                </c:pt>
                <c:pt idx="91">
                  <c:v>11.5</c:v>
                </c:pt>
                <c:pt idx="92">
                  <c:v>11.9</c:v>
                </c:pt>
                <c:pt idx="93">
                  <c:v>12.799999999999999</c:v>
                </c:pt>
                <c:pt idx="94">
                  <c:v>12.799999999999999</c:v>
                </c:pt>
                <c:pt idx="95">
                  <c:v>12.249999999999998</c:v>
                </c:pt>
                <c:pt idx="96">
                  <c:v>9.1000000000000014</c:v>
                </c:pt>
                <c:pt idx="97">
                  <c:v>8.6</c:v>
                </c:pt>
                <c:pt idx="98">
                  <c:v>8.75</c:v>
                </c:pt>
                <c:pt idx="99">
                  <c:v>8.35</c:v>
                </c:pt>
                <c:pt idx="100">
                  <c:v>7.25</c:v>
                </c:pt>
                <c:pt idx="101">
                  <c:v>8.4499999999999993</c:v>
                </c:pt>
                <c:pt idx="102">
                  <c:v>10.100000000000001</c:v>
                </c:pt>
                <c:pt idx="103">
                  <c:v>10.100000000000001</c:v>
                </c:pt>
                <c:pt idx="104">
                  <c:v>10.1</c:v>
                </c:pt>
                <c:pt idx="105">
                  <c:v>11.299999999999999</c:v>
                </c:pt>
                <c:pt idx="106">
                  <c:v>10.95</c:v>
                </c:pt>
                <c:pt idx="107">
                  <c:v>10.25</c:v>
                </c:pt>
                <c:pt idx="108">
                  <c:v>8.9500000000000011</c:v>
                </c:pt>
                <c:pt idx="109">
                  <c:v>8.25</c:v>
                </c:pt>
                <c:pt idx="110">
                  <c:v>7.75</c:v>
                </c:pt>
                <c:pt idx="111">
                  <c:v>7.8000000000000007</c:v>
                </c:pt>
                <c:pt idx="112">
                  <c:v>7.6</c:v>
                </c:pt>
                <c:pt idx="113">
                  <c:v>6.75</c:v>
                </c:pt>
                <c:pt idx="114">
                  <c:v>5.7499999999999991</c:v>
                </c:pt>
                <c:pt idx="115">
                  <c:v>6.75</c:v>
                </c:pt>
                <c:pt idx="116">
                  <c:v>7.3</c:v>
                </c:pt>
                <c:pt idx="117">
                  <c:v>8.25</c:v>
                </c:pt>
                <c:pt idx="118">
                  <c:v>7.6499999999999995</c:v>
                </c:pt>
                <c:pt idx="119">
                  <c:v>7.5500000000000007</c:v>
                </c:pt>
                <c:pt idx="120">
                  <c:v>7.4</c:v>
                </c:pt>
                <c:pt idx="121">
                  <c:v>9.0500000000000007</c:v>
                </c:pt>
                <c:pt idx="122">
                  <c:v>9.1499999999999986</c:v>
                </c:pt>
                <c:pt idx="123">
                  <c:v>9.8500000000000014</c:v>
                </c:pt>
                <c:pt idx="124">
                  <c:v>9.4499999999999993</c:v>
                </c:pt>
                <c:pt idx="125">
                  <c:v>9.1999999999999993</c:v>
                </c:pt>
                <c:pt idx="126">
                  <c:v>9.1000000000000014</c:v>
                </c:pt>
                <c:pt idx="127">
                  <c:v>9.8499999999999979</c:v>
                </c:pt>
                <c:pt idx="128">
                  <c:v>10.850000000000001</c:v>
                </c:pt>
                <c:pt idx="129">
                  <c:v>11.2</c:v>
                </c:pt>
                <c:pt idx="130">
                  <c:v>13</c:v>
                </c:pt>
                <c:pt idx="131">
                  <c:v>13.95</c:v>
                </c:pt>
                <c:pt idx="132">
                  <c:v>16.600000000000001</c:v>
                </c:pt>
                <c:pt idx="133">
                  <c:v>13.5</c:v>
                </c:pt>
                <c:pt idx="134">
                  <c:v>12.55</c:v>
                </c:pt>
                <c:pt idx="135">
                  <c:v>12</c:v>
                </c:pt>
                <c:pt idx="136">
                  <c:v>12.05</c:v>
                </c:pt>
                <c:pt idx="137">
                  <c:v>13.450000000000001</c:v>
                </c:pt>
                <c:pt idx="138">
                  <c:v>17.799999999999997</c:v>
                </c:pt>
                <c:pt idx="139">
                  <c:v>16.75</c:v>
                </c:pt>
                <c:pt idx="140">
                  <c:v>14.95</c:v>
                </c:pt>
                <c:pt idx="141">
                  <c:v>14.549999999999999</c:v>
                </c:pt>
                <c:pt idx="142">
                  <c:v>14.3</c:v>
                </c:pt>
                <c:pt idx="143">
                  <c:v>12.85</c:v>
                </c:pt>
                <c:pt idx="144">
                  <c:v>14.55</c:v>
                </c:pt>
                <c:pt idx="145">
                  <c:v>11.85</c:v>
                </c:pt>
                <c:pt idx="146">
                  <c:v>12.2</c:v>
                </c:pt>
                <c:pt idx="147">
                  <c:v>11.299999999999999</c:v>
                </c:pt>
                <c:pt idx="148">
                  <c:v>9.65</c:v>
                </c:pt>
                <c:pt idx="149">
                  <c:v>10.3</c:v>
                </c:pt>
                <c:pt idx="150">
                  <c:v>10.15</c:v>
                </c:pt>
                <c:pt idx="151">
                  <c:v>12.45</c:v>
                </c:pt>
                <c:pt idx="152">
                  <c:v>11.399999999999999</c:v>
                </c:pt>
                <c:pt idx="153">
                  <c:v>10.6</c:v>
                </c:pt>
                <c:pt idx="154">
                  <c:v>11.7</c:v>
                </c:pt>
                <c:pt idx="155">
                  <c:v>11.7</c:v>
                </c:pt>
                <c:pt idx="156">
                  <c:v>11.5</c:v>
                </c:pt>
                <c:pt idx="157">
                  <c:v>11.05</c:v>
                </c:pt>
                <c:pt idx="158">
                  <c:v>11.000000000000002</c:v>
                </c:pt>
                <c:pt idx="159">
                  <c:v>9.75</c:v>
                </c:pt>
                <c:pt idx="160">
                  <c:v>8.9500000000000011</c:v>
                </c:pt>
                <c:pt idx="161">
                  <c:v>7.85</c:v>
                </c:pt>
                <c:pt idx="162">
                  <c:v>7.35</c:v>
                </c:pt>
                <c:pt idx="163">
                  <c:v>7.05</c:v>
                </c:pt>
                <c:pt idx="164">
                  <c:v>7.3999999999999995</c:v>
                </c:pt>
                <c:pt idx="165">
                  <c:v>6.8999999999999995</c:v>
                </c:pt>
                <c:pt idx="166">
                  <c:v>6.1000000000000005</c:v>
                </c:pt>
                <c:pt idx="167">
                  <c:v>5.6499999999999995</c:v>
                </c:pt>
                <c:pt idx="168">
                  <c:v>5.0500000000000007</c:v>
                </c:pt>
                <c:pt idx="169">
                  <c:v>5.7</c:v>
                </c:pt>
                <c:pt idx="170">
                  <c:v>6.4</c:v>
                </c:pt>
                <c:pt idx="171">
                  <c:v>7.1999999999999993</c:v>
                </c:pt>
                <c:pt idx="172">
                  <c:v>6.45</c:v>
                </c:pt>
                <c:pt idx="173">
                  <c:v>5.4500000000000011</c:v>
                </c:pt>
                <c:pt idx="174">
                  <c:v>4.2</c:v>
                </c:pt>
                <c:pt idx="175">
                  <c:v>3.05</c:v>
                </c:pt>
                <c:pt idx="176">
                  <c:v>3.6499999999999995</c:v>
                </c:pt>
                <c:pt idx="177">
                  <c:v>3.8499999999999996</c:v>
                </c:pt>
                <c:pt idx="178">
                  <c:v>5.6</c:v>
                </c:pt>
                <c:pt idx="179">
                  <c:v>8.4</c:v>
                </c:pt>
                <c:pt idx="180">
                  <c:v>11.250000000000002</c:v>
                </c:pt>
                <c:pt idx="181">
                  <c:v>11.7</c:v>
                </c:pt>
                <c:pt idx="182">
                  <c:v>10</c:v>
                </c:pt>
                <c:pt idx="183">
                  <c:v>10.150000000000002</c:v>
                </c:pt>
                <c:pt idx="184">
                  <c:v>10.15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8E-40CF-930B-1762DA91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00136"/>
        <c:axId val="156906560"/>
      </c:lineChart>
      <c:dateAx>
        <c:axId val="99500136"/>
        <c:scaling>
          <c:orientation val="minMax"/>
          <c:min val="43101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6"/>
        <c:majorTimeUnit val="months"/>
      </c:dateAx>
      <c:valAx>
        <c:axId val="1569065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8660003421986483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9500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3.3371641231569001E-3"/>
          <c:w val="1"/>
          <c:h val="0.27865633930711881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rgbClr val="323232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7019980924803929"/>
          <c:y val="0.27173274797800595"/>
          <c:w val="0.66504676167669596"/>
          <c:h val="0.49873243773345027"/>
        </c:manualLayout>
      </c:layout>
      <c:areaChart>
        <c:grouping val="standard"/>
        <c:varyColors val="0"/>
        <c:ser>
          <c:idx val="0"/>
          <c:order val="2"/>
          <c:tx>
            <c:strRef>
              <c:f>ChartData!$W$1</c:f>
              <c:strCache>
                <c:ptCount val="1"/>
                <c:pt idx="0">
                  <c:v>Differential [RHS]</c:v>
                </c:pt>
              </c:strCache>
            </c:strRef>
          </c:tx>
          <c:spPr>
            <a:solidFill>
              <a:srgbClr val="8C8C96"/>
            </a:solidFill>
            <a:ln>
              <a:solidFill>
                <a:srgbClr val="8C8C96"/>
              </a:solidFill>
            </a:ln>
          </c:spPr>
          <c:val>
            <c:numRef>
              <c:f>ChartData!$W$2:$W$186</c:f>
              <c:numCache>
                <c:formatCode>0.00</c:formatCode>
                <c:ptCount val="185"/>
                <c:pt idx="0">
                  <c:v>2.5999999999999996</c:v>
                </c:pt>
                <c:pt idx="1">
                  <c:v>3.1499999999999995</c:v>
                </c:pt>
                <c:pt idx="2">
                  <c:v>3.2</c:v>
                </c:pt>
                <c:pt idx="3">
                  <c:v>3.5999999999999996</c:v>
                </c:pt>
                <c:pt idx="4">
                  <c:v>3.6000000000000005</c:v>
                </c:pt>
                <c:pt idx="5">
                  <c:v>2.8000000000000007</c:v>
                </c:pt>
                <c:pt idx="6">
                  <c:v>2.8</c:v>
                </c:pt>
                <c:pt idx="7">
                  <c:v>2</c:v>
                </c:pt>
                <c:pt idx="8">
                  <c:v>1.3499999999999996</c:v>
                </c:pt>
                <c:pt idx="9">
                  <c:v>1.0999999999999996</c:v>
                </c:pt>
                <c:pt idx="10">
                  <c:v>1.8000000000000007</c:v>
                </c:pt>
                <c:pt idx="11">
                  <c:v>2.5499999999999998</c:v>
                </c:pt>
                <c:pt idx="12">
                  <c:v>2.6500000000000004</c:v>
                </c:pt>
                <c:pt idx="13">
                  <c:v>3.3499999999999996</c:v>
                </c:pt>
                <c:pt idx="14">
                  <c:v>3.0999999999999996</c:v>
                </c:pt>
                <c:pt idx="15">
                  <c:v>3.0999999999999996</c:v>
                </c:pt>
                <c:pt idx="16">
                  <c:v>2.25</c:v>
                </c:pt>
                <c:pt idx="17">
                  <c:v>1.9000000000000004</c:v>
                </c:pt>
                <c:pt idx="18">
                  <c:v>1.8999999999999995</c:v>
                </c:pt>
                <c:pt idx="19">
                  <c:v>1.8500000000000005</c:v>
                </c:pt>
                <c:pt idx="20">
                  <c:v>1.7000000000000002</c:v>
                </c:pt>
                <c:pt idx="21">
                  <c:v>1.7000000000000002</c:v>
                </c:pt>
                <c:pt idx="22">
                  <c:v>1.75</c:v>
                </c:pt>
                <c:pt idx="23">
                  <c:v>1.6499999999999995</c:v>
                </c:pt>
                <c:pt idx="24">
                  <c:v>2.1000000000000005</c:v>
                </c:pt>
                <c:pt idx="25">
                  <c:v>2.25</c:v>
                </c:pt>
                <c:pt idx="26">
                  <c:v>2</c:v>
                </c:pt>
                <c:pt idx="27">
                  <c:v>2.0999999999999996</c:v>
                </c:pt>
                <c:pt idx="28">
                  <c:v>1.5499999999999998</c:v>
                </c:pt>
                <c:pt idx="29">
                  <c:v>1.5499999999999998</c:v>
                </c:pt>
                <c:pt idx="30">
                  <c:v>1.75</c:v>
                </c:pt>
                <c:pt idx="31">
                  <c:v>1.4000000000000004</c:v>
                </c:pt>
                <c:pt idx="32">
                  <c:v>1.75</c:v>
                </c:pt>
                <c:pt idx="33">
                  <c:v>2.4999999999999991</c:v>
                </c:pt>
                <c:pt idx="34">
                  <c:v>2.5</c:v>
                </c:pt>
                <c:pt idx="35">
                  <c:v>2.2999999999999998</c:v>
                </c:pt>
                <c:pt idx="36">
                  <c:v>2.7</c:v>
                </c:pt>
                <c:pt idx="37">
                  <c:v>2.4499999999999993</c:v>
                </c:pt>
                <c:pt idx="38">
                  <c:v>3.6999999999999993</c:v>
                </c:pt>
                <c:pt idx="39">
                  <c:v>3.9999999999999991</c:v>
                </c:pt>
                <c:pt idx="40">
                  <c:v>4.4500000000000011</c:v>
                </c:pt>
                <c:pt idx="41">
                  <c:v>4.5500000000000007</c:v>
                </c:pt>
                <c:pt idx="42">
                  <c:v>4.8000000000000007</c:v>
                </c:pt>
                <c:pt idx="43">
                  <c:v>4.9499999999999993</c:v>
                </c:pt>
                <c:pt idx="44">
                  <c:v>5.0999999999999996</c:v>
                </c:pt>
                <c:pt idx="45">
                  <c:v>5.5</c:v>
                </c:pt>
                <c:pt idx="46">
                  <c:v>5.6000000000000005</c:v>
                </c:pt>
                <c:pt idx="47">
                  <c:v>5.0999999999999996</c:v>
                </c:pt>
                <c:pt idx="48">
                  <c:v>5.8000000000000007</c:v>
                </c:pt>
                <c:pt idx="49">
                  <c:v>6.4500000000000011</c:v>
                </c:pt>
                <c:pt idx="50">
                  <c:v>5.7999999999999989</c:v>
                </c:pt>
                <c:pt idx="51">
                  <c:v>6.0500000000000007</c:v>
                </c:pt>
                <c:pt idx="52">
                  <c:v>7.1999999999999993</c:v>
                </c:pt>
                <c:pt idx="53">
                  <c:v>7.1499999999999995</c:v>
                </c:pt>
                <c:pt idx="54">
                  <c:v>5.9499999999999993</c:v>
                </c:pt>
                <c:pt idx="55">
                  <c:v>4.7499999999999991</c:v>
                </c:pt>
                <c:pt idx="56">
                  <c:v>4.8000000000000007</c:v>
                </c:pt>
                <c:pt idx="57">
                  <c:v>4.95</c:v>
                </c:pt>
                <c:pt idx="58">
                  <c:v>4.6999999999999993</c:v>
                </c:pt>
                <c:pt idx="59">
                  <c:v>4.5999999999999996</c:v>
                </c:pt>
                <c:pt idx="60">
                  <c:v>4.7</c:v>
                </c:pt>
                <c:pt idx="61">
                  <c:v>4.3499999999999996</c:v>
                </c:pt>
                <c:pt idx="62">
                  <c:v>4.0500000000000007</c:v>
                </c:pt>
                <c:pt idx="63">
                  <c:v>3.8499999999999996</c:v>
                </c:pt>
                <c:pt idx="64">
                  <c:v>3.5500000000000007</c:v>
                </c:pt>
                <c:pt idx="65">
                  <c:v>3.1500000000000004</c:v>
                </c:pt>
                <c:pt idx="66">
                  <c:v>2.0999999999999996</c:v>
                </c:pt>
                <c:pt idx="67">
                  <c:v>3</c:v>
                </c:pt>
                <c:pt idx="68">
                  <c:v>3.5999999999999996</c:v>
                </c:pt>
                <c:pt idx="69">
                  <c:v>3.4000000000000004</c:v>
                </c:pt>
                <c:pt idx="70">
                  <c:v>3.4499999999999993</c:v>
                </c:pt>
                <c:pt idx="71">
                  <c:v>3.3999999999999995</c:v>
                </c:pt>
                <c:pt idx="72">
                  <c:v>3.0000000000000009</c:v>
                </c:pt>
                <c:pt idx="73">
                  <c:v>2.5</c:v>
                </c:pt>
                <c:pt idx="74">
                  <c:v>3.05</c:v>
                </c:pt>
                <c:pt idx="75">
                  <c:v>3.4499999999999993</c:v>
                </c:pt>
                <c:pt idx="76">
                  <c:v>3.8499999999999996</c:v>
                </c:pt>
                <c:pt idx="77">
                  <c:v>4.1999999999999993</c:v>
                </c:pt>
                <c:pt idx="78">
                  <c:v>4.1499999999999986</c:v>
                </c:pt>
                <c:pt idx="79">
                  <c:v>4.6999999999999993</c:v>
                </c:pt>
                <c:pt idx="80">
                  <c:v>4.9000000000000004</c:v>
                </c:pt>
                <c:pt idx="81">
                  <c:v>4.4000000000000004</c:v>
                </c:pt>
                <c:pt idx="82">
                  <c:v>4.4000000000000004</c:v>
                </c:pt>
                <c:pt idx="83">
                  <c:v>4.5999999999999996</c:v>
                </c:pt>
                <c:pt idx="84">
                  <c:v>4.1500000000000004</c:v>
                </c:pt>
                <c:pt idx="85">
                  <c:v>3.6500000000000004</c:v>
                </c:pt>
                <c:pt idx="86">
                  <c:v>3.5999999999999996</c:v>
                </c:pt>
                <c:pt idx="87">
                  <c:v>3.3000000000000007</c:v>
                </c:pt>
                <c:pt idx="88">
                  <c:v>3.5</c:v>
                </c:pt>
                <c:pt idx="89">
                  <c:v>3.4499999999999993</c:v>
                </c:pt>
                <c:pt idx="90">
                  <c:v>3.1500000000000004</c:v>
                </c:pt>
                <c:pt idx="91">
                  <c:v>2.25</c:v>
                </c:pt>
                <c:pt idx="92">
                  <c:v>2.0999999999999996</c:v>
                </c:pt>
                <c:pt idx="93">
                  <c:v>2.7999999999999989</c:v>
                </c:pt>
                <c:pt idx="94">
                  <c:v>4.5500000000000007</c:v>
                </c:pt>
                <c:pt idx="95">
                  <c:v>5.2999999999999989</c:v>
                </c:pt>
                <c:pt idx="96">
                  <c:v>5.45</c:v>
                </c:pt>
                <c:pt idx="97">
                  <c:v>4.9000000000000004</c:v>
                </c:pt>
                <c:pt idx="98">
                  <c:v>4.5</c:v>
                </c:pt>
                <c:pt idx="99">
                  <c:v>4.1999999999999993</c:v>
                </c:pt>
                <c:pt idx="100">
                  <c:v>3.5</c:v>
                </c:pt>
                <c:pt idx="101">
                  <c:v>3.5999999999999996</c:v>
                </c:pt>
                <c:pt idx="102">
                  <c:v>6.25</c:v>
                </c:pt>
                <c:pt idx="103">
                  <c:v>6.25</c:v>
                </c:pt>
                <c:pt idx="104">
                  <c:v>5.65</c:v>
                </c:pt>
                <c:pt idx="105">
                  <c:v>5.5</c:v>
                </c:pt>
                <c:pt idx="106">
                  <c:v>5.2</c:v>
                </c:pt>
                <c:pt idx="107">
                  <c:v>5.6499999999999995</c:v>
                </c:pt>
                <c:pt idx="108">
                  <c:v>5.4500000000000011</c:v>
                </c:pt>
                <c:pt idx="109">
                  <c:v>4.9499999999999993</c:v>
                </c:pt>
                <c:pt idx="110">
                  <c:v>4.1999999999999993</c:v>
                </c:pt>
                <c:pt idx="111">
                  <c:v>4.4000000000000004</c:v>
                </c:pt>
                <c:pt idx="112">
                  <c:v>4.1500000000000004</c:v>
                </c:pt>
                <c:pt idx="113">
                  <c:v>3.5500000000000007</c:v>
                </c:pt>
                <c:pt idx="114">
                  <c:v>2.4500000000000002</c:v>
                </c:pt>
                <c:pt idx="115">
                  <c:v>3.4000000000000004</c:v>
                </c:pt>
                <c:pt idx="116">
                  <c:v>3.3999999999999995</c:v>
                </c:pt>
                <c:pt idx="117">
                  <c:v>3.7</c:v>
                </c:pt>
                <c:pt idx="118">
                  <c:v>3.3500000000000005</c:v>
                </c:pt>
                <c:pt idx="119">
                  <c:v>3.1500000000000004</c:v>
                </c:pt>
                <c:pt idx="120">
                  <c:v>2.5500000000000007</c:v>
                </c:pt>
                <c:pt idx="121">
                  <c:v>2.9000000000000004</c:v>
                </c:pt>
                <c:pt idx="122">
                  <c:v>3.3999999999999995</c:v>
                </c:pt>
                <c:pt idx="123">
                  <c:v>3.9000000000000004</c:v>
                </c:pt>
                <c:pt idx="124">
                  <c:v>3.6500000000000004</c:v>
                </c:pt>
                <c:pt idx="125">
                  <c:v>3.5500000000000007</c:v>
                </c:pt>
                <c:pt idx="126">
                  <c:v>3.3499999999999996</c:v>
                </c:pt>
                <c:pt idx="127">
                  <c:v>3.8500000000000005</c:v>
                </c:pt>
                <c:pt idx="128">
                  <c:v>3.8000000000000007</c:v>
                </c:pt>
                <c:pt idx="129">
                  <c:v>4.6499999999999995</c:v>
                </c:pt>
                <c:pt idx="130">
                  <c:v>4.2000000000000011</c:v>
                </c:pt>
                <c:pt idx="131">
                  <c:v>4.5</c:v>
                </c:pt>
                <c:pt idx="132">
                  <c:v>4.9499999999999993</c:v>
                </c:pt>
                <c:pt idx="133">
                  <c:v>5.5500000000000007</c:v>
                </c:pt>
                <c:pt idx="134">
                  <c:v>5.3000000000000007</c:v>
                </c:pt>
                <c:pt idx="135">
                  <c:v>5.25</c:v>
                </c:pt>
                <c:pt idx="136">
                  <c:v>4.4000000000000004</c:v>
                </c:pt>
                <c:pt idx="137">
                  <c:v>4.75</c:v>
                </c:pt>
                <c:pt idx="138">
                  <c:v>5.9</c:v>
                </c:pt>
                <c:pt idx="139">
                  <c:v>6.4499999999999993</c:v>
                </c:pt>
                <c:pt idx="140">
                  <c:v>6.5</c:v>
                </c:pt>
                <c:pt idx="141">
                  <c:v>7.7499999999999982</c:v>
                </c:pt>
                <c:pt idx="142">
                  <c:v>7.25</c:v>
                </c:pt>
                <c:pt idx="143">
                  <c:v>5.5</c:v>
                </c:pt>
                <c:pt idx="144">
                  <c:v>5.6</c:v>
                </c:pt>
                <c:pt idx="145">
                  <c:v>5.15</c:v>
                </c:pt>
                <c:pt idx="146">
                  <c:v>5.1999999999999993</c:v>
                </c:pt>
                <c:pt idx="147">
                  <c:v>5.3000000000000007</c:v>
                </c:pt>
                <c:pt idx="148">
                  <c:v>5.15</c:v>
                </c:pt>
                <c:pt idx="149">
                  <c:v>5.0500000000000007</c:v>
                </c:pt>
                <c:pt idx="150">
                  <c:v>4.8499999999999996</c:v>
                </c:pt>
                <c:pt idx="151">
                  <c:v>5.5</c:v>
                </c:pt>
                <c:pt idx="152">
                  <c:v>5</c:v>
                </c:pt>
                <c:pt idx="153">
                  <c:v>5.75</c:v>
                </c:pt>
                <c:pt idx="156">
                  <c:v>6.6499999999999995</c:v>
                </c:pt>
                <c:pt idx="157">
                  <c:v>5.7</c:v>
                </c:pt>
                <c:pt idx="158">
                  <c:v>5.8000000000000007</c:v>
                </c:pt>
                <c:pt idx="159">
                  <c:v>5.6999999999999993</c:v>
                </c:pt>
                <c:pt idx="160">
                  <c:v>5</c:v>
                </c:pt>
                <c:pt idx="161">
                  <c:v>4.5</c:v>
                </c:pt>
                <c:pt idx="162">
                  <c:v>4.0500000000000007</c:v>
                </c:pt>
                <c:pt idx="163">
                  <c:v>3.55</c:v>
                </c:pt>
                <c:pt idx="164">
                  <c:v>3.7499999999999991</c:v>
                </c:pt>
                <c:pt idx="165">
                  <c:v>3.3999999999999995</c:v>
                </c:pt>
                <c:pt idx="166">
                  <c:v>3.3999999999999995</c:v>
                </c:pt>
                <c:pt idx="167">
                  <c:v>3.3</c:v>
                </c:pt>
                <c:pt idx="168">
                  <c:v>3.0999999999999996</c:v>
                </c:pt>
                <c:pt idx="169">
                  <c:v>2.5499999999999998</c:v>
                </c:pt>
                <c:pt idx="170">
                  <c:v>3.1500000000000004</c:v>
                </c:pt>
                <c:pt idx="171">
                  <c:v>3.5499999999999989</c:v>
                </c:pt>
                <c:pt idx="172">
                  <c:v>4.55</c:v>
                </c:pt>
                <c:pt idx="173">
                  <c:v>3.5500000000000007</c:v>
                </c:pt>
                <c:pt idx="174">
                  <c:v>3.5</c:v>
                </c:pt>
                <c:pt idx="175">
                  <c:v>2.5499999999999998</c:v>
                </c:pt>
                <c:pt idx="176">
                  <c:v>2.1500000000000004</c:v>
                </c:pt>
                <c:pt idx="177">
                  <c:v>2.1499999999999995</c:v>
                </c:pt>
                <c:pt idx="178">
                  <c:v>1.9500000000000002</c:v>
                </c:pt>
                <c:pt idx="179">
                  <c:v>0.25</c:v>
                </c:pt>
                <c:pt idx="180">
                  <c:v>3.0999999999999996</c:v>
                </c:pt>
                <c:pt idx="181">
                  <c:v>2.9000000000000004</c:v>
                </c:pt>
                <c:pt idx="182">
                  <c:v>2.1500000000000004</c:v>
                </c:pt>
                <c:pt idx="183">
                  <c:v>3.3000000000000007</c:v>
                </c:pt>
                <c:pt idx="184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A-4530-B37F-1C435B339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851272"/>
        <c:axId val="862843728"/>
      </c:areaChart>
      <c:lineChart>
        <c:grouping val="standard"/>
        <c:varyColors val="0"/>
        <c:ser>
          <c:idx val="2"/>
          <c:order val="0"/>
          <c:tx>
            <c:strRef>
              <c:f>ChartData!$I$1</c:f>
              <c:strCache>
                <c:ptCount val="1"/>
                <c:pt idx="0">
                  <c:v>Cape Lambert-to-Rotterdam</c:v>
                </c:pt>
              </c:strCache>
            </c:strRef>
          </c:tx>
          <c:spPr>
            <a:ln>
              <a:solidFill>
                <a:srgbClr val="CF3C5E"/>
              </a:solidFill>
            </a:ln>
          </c:spPr>
          <c:marker>
            <c:symbol val="none"/>
          </c:marker>
          <c:cat>
            <c:numRef>
              <c:f>ChartData!$A$2:$A$219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ChartData!$I$2:$I$219</c:f>
              <c:numCache>
                <c:formatCode>0.00</c:formatCode>
                <c:ptCount val="218"/>
                <c:pt idx="0">
                  <c:v>8.75</c:v>
                </c:pt>
                <c:pt idx="1">
                  <c:v>9.1999999999999993</c:v>
                </c:pt>
                <c:pt idx="2">
                  <c:v>8.75</c:v>
                </c:pt>
                <c:pt idx="3">
                  <c:v>9.25</c:v>
                </c:pt>
                <c:pt idx="4">
                  <c:v>8.65</c:v>
                </c:pt>
                <c:pt idx="5">
                  <c:v>7.65</c:v>
                </c:pt>
                <c:pt idx="6">
                  <c:v>7.05</c:v>
                </c:pt>
                <c:pt idx="7">
                  <c:v>6.9</c:v>
                </c:pt>
                <c:pt idx="8">
                  <c:v>7.35</c:v>
                </c:pt>
                <c:pt idx="9">
                  <c:v>7.5</c:v>
                </c:pt>
                <c:pt idx="10">
                  <c:v>8.4</c:v>
                </c:pt>
                <c:pt idx="11">
                  <c:v>9.5</c:v>
                </c:pt>
                <c:pt idx="12">
                  <c:v>9.65</c:v>
                </c:pt>
                <c:pt idx="13">
                  <c:v>9.9499999999999993</c:v>
                </c:pt>
                <c:pt idx="14">
                  <c:v>9.25</c:v>
                </c:pt>
                <c:pt idx="15">
                  <c:v>9.35</c:v>
                </c:pt>
                <c:pt idx="16">
                  <c:v>8.15</c:v>
                </c:pt>
                <c:pt idx="17">
                  <c:v>8</c:v>
                </c:pt>
                <c:pt idx="18">
                  <c:v>7.55</c:v>
                </c:pt>
                <c:pt idx="19">
                  <c:v>7.95</c:v>
                </c:pt>
                <c:pt idx="20">
                  <c:v>7.8</c:v>
                </c:pt>
                <c:pt idx="21">
                  <c:v>7.7</c:v>
                </c:pt>
                <c:pt idx="22">
                  <c:v>7.35</c:v>
                </c:pt>
                <c:pt idx="23">
                  <c:v>7.55</c:v>
                </c:pt>
                <c:pt idx="24">
                  <c:v>7.4</c:v>
                </c:pt>
                <c:pt idx="25">
                  <c:v>6.9</c:v>
                </c:pt>
                <c:pt idx="26">
                  <c:v>7</c:v>
                </c:pt>
                <c:pt idx="27">
                  <c:v>6.5</c:v>
                </c:pt>
                <c:pt idx="28">
                  <c:v>6.7</c:v>
                </c:pt>
                <c:pt idx="29">
                  <c:v>7.05</c:v>
                </c:pt>
                <c:pt idx="30">
                  <c:v>7.05</c:v>
                </c:pt>
                <c:pt idx="31">
                  <c:v>7.7</c:v>
                </c:pt>
                <c:pt idx="32">
                  <c:v>8.65</c:v>
                </c:pt>
                <c:pt idx="33">
                  <c:v>9.9499999999999993</c:v>
                </c:pt>
                <c:pt idx="34">
                  <c:v>9.75</c:v>
                </c:pt>
                <c:pt idx="35">
                  <c:v>9.5</c:v>
                </c:pt>
                <c:pt idx="36">
                  <c:v>10.65</c:v>
                </c:pt>
                <c:pt idx="37">
                  <c:v>10.6</c:v>
                </c:pt>
                <c:pt idx="38">
                  <c:v>11.95</c:v>
                </c:pt>
                <c:pt idx="39">
                  <c:v>11.45</c:v>
                </c:pt>
                <c:pt idx="40">
                  <c:v>12.55</c:v>
                </c:pt>
                <c:pt idx="41">
                  <c:v>12.75</c:v>
                </c:pt>
                <c:pt idx="42">
                  <c:v>12.9</c:v>
                </c:pt>
                <c:pt idx="43">
                  <c:v>13.1</c:v>
                </c:pt>
                <c:pt idx="44">
                  <c:v>12.85</c:v>
                </c:pt>
                <c:pt idx="45">
                  <c:v>13.7</c:v>
                </c:pt>
                <c:pt idx="46">
                  <c:v>13.55</c:v>
                </c:pt>
                <c:pt idx="47">
                  <c:v>14.15</c:v>
                </c:pt>
                <c:pt idx="48">
                  <c:v>15.65</c:v>
                </c:pt>
                <c:pt idx="49">
                  <c:v>16.100000000000001</c:v>
                </c:pt>
                <c:pt idx="50">
                  <c:v>15.6</c:v>
                </c:pt>
                <c:pt idx="51">
                  <c:v>14.5</c:v>
                </c:pt>
                <c:pt idx="52">
                  <c:v>14.1</c:v>
                </c:pt>
                <c:pt idx="53">
                  <c:v>13.2</c:v>
                </c:pt>
                <c:pt idx="54">
                  <c:v>11.6</c:v>
                </c:pt>
                <c:pt idx="55">
                  <c:v>11.7</c:v>
                </c:pt>
                <c:pt idx="56">
                  <c:v>11.05</c:v>
                </c:pt>
                <c:pt idx="57">
                  <c:v>11.75</c:v>
                </c:pt>
                <c:pt idx="58">
                  <c:v>11.1</c:v>
                </c:pt>
                <c:pt idx="59">
                  <c:v>11.75</c:v>
                </c:pt>
                <c:pt idx="60">
                  <c:v>11.25</c:v>
                </c:pt>
                <c:pt idx="61">
                  <c:v>10.75</c:v>
                </c:pt>
                <c:pt idx="62">
                  <c:v>10.15</c:v>
                </c:pt>
                <c:pt idx="63">
                  <c:v>10</c:v>
                </c:pt>
                <c:pt idx="64">
                  <c:v>9.3000000000000007</c:v>
                </c:pt>
                <c:pt idx="65">
                  <c:v>8.4</c:v>
                </c:pt>
                <c:pt idx="66">
                  <c:v>8.5</c:v>
                </c:pt>
                <c:pt idx="67">
                  <c:v>10.1</c:v>
                </c:pt>
                <c:pt idx="68">
                  <c:v>10.85</c:v>
                </c:pt>
                <c:pt idx="69">
                  <c:v>11.05</c:v>
                </c:pt>
                <c:pt idx="70">
                  <c:v>11.85</c:v>
                </c:pt>
                <c:pt idx="71">
                  <c:v>11.1</c:v>
                </c:pt>
                <c:pt idx="72">
                  <c:v>10.050000000000001</c:v>
                </c:pt>
                <c:pt idx="73">
                  <c:v>10</c:v>
                </c:pt>
                <c:pt idx="74">
                  <c:v>11</c:v>
                </c:pt>
                <c:pt idx="75">
                  <c:v>11.45</c:v>
                </c:pt>
                <c:pt idx="76">
                  <c:v>11.1</c:v>
                </c:pt>
                <c:pt idx="77">
                  <c:v>11.35</c:v>
                </c:pt>
                <c:pt idx="78">
                  <c:v>13.2</c:v>
                </c:pt>
                <c:pt idx="79">
                  <c:v>13.6</c:v>
                </c:pt>
                <c:pt idx="80">
                  <c:v>13.85</c:v>
                </c:pt>
                <c:pt idx="81">
                  <c:v>13.75</c:v>
                </c:pt>
                <c:pt idx="82">
                  <c:v>14.4</c:v>
                </c:pt>
                <c:pt idx="83">
                  <c:v>14.1</c:v>
                </c:pt>
                <c:pt idx="84">
                  <c:v>13.75</c:v>
                </c:pt>
                <c:pt idx="85">
                  <c:v>13</c:v>
                </c:pt>
                <c:pt idx="86">
                  <c:v>12.25</c:v>
                </c:pt>
                <c:pt idx="87">
                  <c:v>11.8</c:v>
                </c:pt>
                <c:pt idx="88">
                  <c:v>11</c:v>
                </c:pt>
                <c:pt idx="89">
                  <c:v>10.7</c:v>
                </c:pt>
                <c:pt idx="90">
                  <c:v>11.05</c:v>
                </c:pt>
                <c:pt idx="91">
                  <c:v>11.05</c:v>
                </c:pt>
                <c:pt idx="92">
                  <c:v>11.25</c:v>
                </c:pt>
                <c:pt idx="93">
                  <c:v>11.45</c:v>
                </c:pt>
                <c:pt idx="94">
                  <c:v>13.15</c:v>
                </c:pt>
                <c:pt idx="95">
                  <c:v>13.95</c:v>
                </c:pt>
                <c:pt idx="96">
                  <c:v>12.25</c:v>
                </c:pt>
                <c:pt idx="97">
                  <c:v>11.25</c:v>
                </c:pt>
                <c:pt idx="98">
                  <c:v>11.5</c:v>
                </c:pt>
                <c:pt idx="99">
                  <c:v>11.7</c:v>
                </c:pt>
                <c:pt idx="100">
                  <c:v>12.5</c:v>
                </c:pt>
                <c:pt idx="101">
                  <c:v>12.35</c:v>
                </c:pt>
                <c:pt idx="102">
                  <c:v>12.25</c:v>
                </c:pt>
                <c:pt idx="103">
                  <c:v>12.25</c:v>
                </c:pt>
                <c:pt idx="104">
                  <c:v>12.25</c:v>
                </c:pt>
                <c:pt idx="105">
                  <c:v>11.85</c:v>
                </c:pt>
                <c:pt idx="106">
                  <c:v>12.15</c:v>
                </c:pt>
                <c:pt idx="107">
                  <c:v>11.7</c:v>
                </c:pt>
                <c:pt idx="108">
                  <c:v>10.3</c:v>
                </c:pt>
                <c:pt idx="109">
                  <c:v>9.85</c:v>
                </c:pt>
                <c:pt idx="110">
                  <c:v>9.6999999999999993</c:v>
                </c:pt>
                <c:pt idx="111">
                  <c:v>9.4</c:v>
                </c:pt>
                <c:pt idx="112">
                  <c:v>9</c:v>
                </c:pt>
                <c:pt idx="113">
                  <c:v>8.4</c:v>
                </c:pt>
                <c:pt idx="114">
                  <c:v>8.65</c:v>
                </c:pt>
                <c:pt idx="115">
                  <c:v>8.3000000000000007</c:v>
                </c:pt>
                <c:pt idx="116">
                  <c:v>8.1</c:v>
                </c:pt>
                <c:pt idx="117">
                  <c:v>8.25</c:v>
                </c:pt>
                <c:pt idx="118">
                  <c:v>8.4</c:v>
                </c:pt>
                <c:pt idx="119">
                  <c:v>8.5</c:v>
                </c:pt>
                <c:pt idx="120">
                  <c:v>8.9</c:v>
                </c:pt>
                <c:pt idx="121">
                  <c:v>9.5</c:v>
                </c:pt>
                <c:pt idx="122">
                  <c:v>10.1</c:v>
                </c:pt>
                <c:pt idx="123">
                  <c:v>10.4</c:v>
                </c:pt>
                <c:pt idx="124">
                  <c:v>10.65</c:v>
                </c:pt>
                <c:pt idx="125">
                  <c:v>10.8</c:v>
                </c:pt>
                <c:pt idx="126">
                  <c:v>11.1</c:v>
                </c:pt>
                <c:pt idx="127">
                  <c:v>11.15</c:v>
                </c:pt>
                <c:pt idx="128">
                  <c:v>11.3</c:v>
                </c:pt>
                <c:pt idx="129">
                  <c:v>11.85</c:v>
                </c:pt>
                <c:pt idx="130">
                  <c:v>13.4</c:v>
                </c:pt>
                <c:pt idx="131">
                  <c:v>14</c:v>
                </c:pt>
                <c:pt idx="132">
                  <c:v>15.85</c:v>
                </c:pt>
                <c:pt idx="133">
                  <c:v>15.55</c:v>
                </c:pt>
                <c:pt idx="134">
                  <c:v>14.75</c:v>
                </c:pt>
                <c:pt idx="135">
                  <c:v>14.25</c:v>
                </c:pt>
                <c:pt idx="136">
                  <c:v>14.9</c:v>
                </c:pt>
                <c:pt idx="137">
                  <c:v>15.35</c:v>
                </c:pt>
                <c:pt idx="138">
                  <c:v>16.25</c:v>
                </c:pt>
                <c:pt idx="139">
                  <c:v>17.649999999999999</c:v>
                </c:pt>
                <c:pt idx="140">
                  <c:v>17.45</c:v>
                </c:pt>
                <c:pt idx="141">
                  <c:v>16.899999999999999</c:v>
                </c:pt>
                <c:pt idx="142">
                  <c:v>15.75</c:v>
                </c:pt>
                <c:pt idx="143">
                  <c:v>14.65</c:v>
                </c:pt>
                <c:pt idx="144">
                  <c:v>14.85</c:v>
                </c:pt>
                <c:pt idx="145">
                  <c:v>14.25</c:v>
                </c:pt>
                <c:pt idx="146">
                  <c:v>14.5</c:v>
                </c:pt>
                <c:pt idx="147">
                  <c:v>14.4</c:v>
                </c:pt>
                <c:pt idx="148">
                  <c:v>13.5</c:v>
                </c:pt>
                <c:pt idx="149">
                  <c:v>13.8</c:v>
                </c:pt>
                <c:pt idx="150">
                  <c:v>13.75</c:v>
                </c:pt>
                <c:pt idx="151">
                  <c:v>15.45</c:v>
                </c:pt>
                <c:pt idx="152">
                  <c:v>15.25</c:v>
                </c:pt>
                <c:pt idx="153">
                  <c:v>14.1</c:v>
                </c:pt>
                <c:pt idx="154">
                  <c:v>13.9</c:v>
                </c:pt>
                <c:pt idx="155">
                  <c:v>13.9</c:v>
                </c:pt>
                <c:pt idx="156">
                  <c:v>13.6</c:v>
                </c:pt>
                <c:pt idx="157">
                  <c:v>13.15</c:v>
                </c:pt>
                <c:pt idx="158">
                  <c:v>12.65</c:v>
                </c:pt>
                <c:pt idx="159">
                  <c:v>11.85</c:v>
                </c:pt>
                <c:pt idx="160">
                  <c:v>11.1</c:v>
                </c:pt>
                <c:pt idx="161">
                  <c:v>10.25</c:v>
                </c:pt>
                <c:pt idx="162">
                  <c:v>9.65</c:v>
                </c:pt>
                <c:pt idx="163">
                  <c:v>9.5</c:v>
                </c:pt>
                <c:pt idx="164">
                  <c:v>8.9499999999999993</c:v>
                </c:pt>
                <c:pt idx="165">
                  <c:v>8.35</c:v>
                </c:pt>
                <c:pt idx="166">
                  <c:v>7.85</c:v>
                </c:pt>
                <c:pt idx="167">
                  <c:v>7.6</c:v>
                </c:pt>
                <c:pt idx="168">
                  <c:v>7.35</c:v>
                </c:pt>
                <c:pt idx="169">
                  <c:v>7.5</c:v>
                </c:pt>
                <c:pt idx="170">
                  <c:v>7.75</c:v>
                </c:pt>
                <c:pt idx="171">
                  <c:v>8.4499999999999993</c:v>
                </c:pt>
                <c:pt idx="172">
                  <c:v>8.6</c:v>
                </c:pt>
                <c:pt idx="173">
                  <c:v>7.9</c:v>
                </c:pt>
                <c:pt idx="174">
                  <c:v>7.45</c:v>
                </c:pt>
                <c:pt idx="175">
                  <c:v>6.5</c:v>
                </c:pt>
                <c:pt idx="176">
                  <c:v>6.7</c:v>
                </c:pt>
                <c:pt idx="177">
                  <c:v>6.3</c:v>
                </c:pt>
                <c:pt idx="178">
                  <c:v>7.45</c:v>
                </c:pt>
                <c:pt idx="179">
                  <c:v>6.75</c:v>
                </c:pt>
                <c:pt idx="180">
                  <c:v>11.95</c:v>
                </c:pt>
                <c:pt idx="181">
                  <c:v>12.6</c:v>
                </c:pt>
                <c:pt idx="182">
                  <c:v>12.9</c:v>
                </c:pt>
                <c:pt idx="183">
                  <c:v>12.25</c:v>
                </c:pt>
                <c:pt idx="184">
                  <c:v>11.65</c:v>
                </c:pt>
                <c:pt idx="185">
                  <c:v>8.6999999999999993</c:v>
                </c:pt>
                <c:pt idx="186">
                  <c:v>8.9499999999999993</c:v>
                </c:pt>
                <c:pt idx="187">
                  <c:v>9.25</c:v>
                </c:pt>
                <c:pt idx="188">
                  <c:v>9.1999999999999993</c:v>
                </c:pt>
                <c:pt idx="189">
                  <c:v>8.4499999999999993</c:v>
                </c:pt>
                <c:pt idx="190">
                  <c:v>8.5</c:v>
                </c:pt>
                <c:pt idx="191">
                  <c:v>7.95</c:v>
                </c:pt>
                <c:pt idx="192">
                  <c:v>7.6</c:v>
                </c:pt>
                <c:pt idx="193">
                  <c:v>7.65</c:v>
                </c:pt>
                <c:pt idx="194">
                  <c:v>9.1</c:v>
                </c:pt>
                <c:pt idx="195">
                  <c:v>11.25</c:v>
                </c:pt>
                <c:pt idx="196">
                  <c:v>11.2</c:v>
                </c:pt>
                <c:pt idx="197">
                  <c:v>9.1999999999999993</c:v>
                </c:pt>
                <c:pt idx="198">
                  <c:v>9.1999999999999993</c:v>
                </c:pt>
                <c:pt idx="199">
                  <c:v>8.5</c:v>
                </c:pt>
                <c:pt idx="200">
                  <c:v>8.1</c:v>
                </c:pt>
                <c:pt idx="201">
                  <c:v>7.8</c:v>
                </c:pt>
                <c:pt idx="202">
                  <c:v>7.6</c:v>
                </c:pt>
                <c:pt idx="203">
                  <c:v>7.85</c:v>
                </c:pt>
                <c:pt idx="204">
                  <c:v>7.55</c:v>
                </c:pt>
                <c:pt idx="205">
                  <c:v>7.35</c:v>
                </c:pt>
                <c:pt idx="206">
                  <c:v>8.3000000000000007</c:v>
                </c:pt>
                <c:pt idx="207">
                  <c:v>8.5500000000000007</c:v>
                </c:pt>
                <c:pt idx="208">
                  <c:v>10.15</c:v>
                </c:pt>
                <c:pt idx="209">
                  <c:v>11.6</c:v>
                </c:pt>
                <c:pt idx="210">
                  <c:v>11.75</c:v>
                </c:pt>
                <c:pt idx="211">
                  <c:v>9.3000000000000007</c:v>
                </c:pt>
                <c:pt idx="212">
                  <c:v>8.65</c:v>
                </c:pt>
                <c:pt idx="213">
                  <c:v>8.0500000000000007</c:v>
                </c:pt>
                <c:pt idx="214">
                  <c:v>9.4499999999999993</c:v>
                </c:pt>
                <c:pt idx="215">
                  <c:v>8.9</c:v>
                </c:pt>
                <c:pt idx="216">
                  <c:v>9.4499999999999993</c:v>
                </c:pt>
                <c:pt idx="217">
                  <c:v>10.55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5A-4530-B37F-1C435B339CE9}"/>
            </c:ext>
          </c:extLst>
        </c:ser>
        <c:ser>
          <c:idx val="3"/>
          <c:order val="1"/>
          <c:tx>
            <c:strRef>
              <c:f>ChartData!$H$1</c:f>
              <c:strCache>
                <c:ptCount val="1"/>
                <c:pt idx="0">
                  <c:v>Dampier-to-Qingdao</c:v>
                </c:pt>
              </c:strCache>
            </c:strRef>
          </c:tx>
          <c:spPr>
            <a:ln>
              <a:solidFill>
                <a:srgbClr val="6F0791"/>
              </a:solidFill>
            </a:ln>
          </c:spPr>
          <c:marker>
            <c:symbol val="none"/>
          </c:marker>
          <c:cat>
            <c:numRef>
              <c:f>ChartData!$A$2:$A$219</c:f>
              <c:numCache>
                <c:formatCode>dd/mm/yy;@</c:formatCode>
                <c:ptCount val="218"/>
                <c:pt idx="0">
                  <c:v>42738</c:v>
                </c:pt>
                <c:pt idx="1">
                  <c:v>42744</c:v>
                </c:pt>
                <c:pt idx="2">
                  <c:v>42751</c:v>
                </c:pt>
                <c:pt idx="3">
                  <c:v>42758</c:v>
                </c:pt>
                <c:pt idx="4">
                  <c:v>42765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42793</c:v>
                </c:pt>
                <c:pt idx="9">
                  <c:v>42800</c:v>
                </c:pt>
                <c:pt idx="10">
                  <c:v>42807</c:v>
                </c:pt>
                <c:pt idx="11">
                  <c:v>42814</c:v>
                </c:pt>
                <c:pt idx="12">
                  <c:v>42821</c:v>
                </c:pt>
                <c:pt idx="13">
                  <c:v>42828</c:v>
                </c:pt>
                <c:pt idx="14">
                  <c:v>42835</c:v>
                </c:pt>
                <c:pt idx="15">
                  <c:v>42842</c:v>
                </c:pt>
                <c:pt idx="16">
                  <c:v>42849</c:v>
                </c:pt>
                <c:pt idx="17">
                  <c:v>42856</c:v>
                </c:pt>
                <c:pt idx="18">
                  <c:v>42863</c:v>
                </c:pt>
                <c:pt idx="19">
                  <c:v>42870</c:v>
                </c:pt>
                <c:pt idx="20">
                  <c:v>42877</c:v>
                </c:pt>
                <c:pt idx="21">
                  <c:v>42884</c:v>
                </c:pt>
                <c:pt idx="22">
                  <c:v>42891</c:v>
                </c:pt>
                <c:pt idx="23">
                  <c:v>42898</c:v>
                </c:pt>
                <c:pt idx="24">
                  <c:v>42905</c:v>
                </c:pt>
                <c:pt idx="25">
                  <c:v>42912</c:v>
                </c:pt>
                <c:pt idx="26">
                  <c:v>42919</c:v>
                </c:pt>
                <c:pt idx="27">
                  <c:v>42926</c:v>
                </c:pt>
                <c:pt idx="28">
                  <c:v>42933</c:v>
                </c:pt>
                <c:pt idx="29">
                  <c:v>42940</c:v>
                </c:pt>
                <c:pt idx="30">
                  <c:v>42947</c:v>
                </c:pt>
                <c:pt idx="31">
                  <c:v>42954</c:v>
                </c:pt>
                <c:pt idx="32">
                  <c:v>42961</c:v>
                </c:pt>
                <c:pt idx="33">
                  <c:v>42968</c:v>
                </c:pt>
                <c:pt idx="34">
                  <c:v>42976</c:v>
                </c:pt>
                <c:pt idx="35">
                  <c:v>42982</c:v>
                </c:pt>
                <c:pt idx="36">
                  <c:v>42989</c:v>
                </c:pt>
                <c:pt idx="37">
                  <c:v>42996</c:v>
                </c:pt>
                <c:pt idx="38">
                  <c:v>43003</c:v>
                </c:pt>
                <c:pt idx="39">
                  <c:v>43010</c:v>
                </c:pt>
                <c:pt idx="40">
                  <c:v>43017</c:v>
                </c:pt>
                <c:pt idx="41">
                  <c:v>43024</c:v>
                </c:pt>
                <c:pt idx="42">
                  <c:v>43031</c:v>
                </c:pt>
                <c:pt idx="43">
                  <c:v>43038</c:v>
                </c:pt>
                <c:pt idx="44">
                  <c:v>43045</c:v>
                </c:pt>
                <c:pt idx="45">
                  <c:v>43052</c:v>
                </c:pt>
                <c:pt idx="46">
                  <c:v>43059</c:v>
                </c:pt>
                <c:pt idx="47">
                  <c:v>43066</c:v>
                </c:pt>
                <c:pt idx="48">
                  <c:v>43073</c:v>
                </c:pt>
                <c:pt idx="49">
                  <c:v>43080</c:v>
                </c:pt>
                <c:pt idx="50">
                  <c:v>43087</c:v>
                </c:pt>
                <c:pt idx="51">
                  <c:v>43094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43637</c:v>
                </c:pt>
                <c:pt idx="129">
                  <c:v>43644</c:v>
                </c:pt>
                <c:pt idx="130">
                  <c:v>43651</c:v>
                </c:pt>
                <c:pt idx="131">
                  <c:v>43658</c:v>
                </c:pt>
                <c:pt idx="132">
                  <c:v>43665</c:v>
                </c:pt>
                <c:pt idx="133">
                  <c:v>43672</c:v>
                </c:pt>
                <c:pt idx="134">
                  <c:v>43679</c:v>
                </c:pt>
                <c:pt idx="135">
                  <c:v>43686</c:v>
                </c:pt>
                <c:pt idx="136">
                  <c:v>43693</c:v>
                </c:pt>
                <c:pt idx="137">
                  <c:v>43700</c:v>
                </c:pt>
                <c:pt idx="138">
                  <c:v>43707</c:v>
                </c:pt>
                <c:pt idx="139">
                  <c:v>43714</c:v>
                </c:pt>
                <c:pt idx="140">
                  <c:v>43721</c:v>
                </c:pt>
                <c:pt idx="141">
                  <c:v>43728</c:v>
                </c:pt>
                <c:pt idx="142">
                  <c:v>43735</c:v>
                </c:pt>
                <c:pt idx="143">
                  <c:v>43742</c:v>
                </c:pt>
                <c:pt idx="144">
                  <c:v>43749</c:v>
                </c:pt>
                <c:pt idx="145">
                  <c:v>43756</c:v>
                </c:pt>
                <c:pt idx="146">
                  <c:v>43763</c:v>
                </c:pt>
                <c:pt idx="147">
                  <c:v>43770</c:v>
                </c:pt>
                <c:pt idx="148">
                  <c:v>43777</c:v>
                </c:pt>
                <c:pt idx="149">
                  <c:v>43784</c:v>
                </c:pt>
                <c:pt idx="150">
                  <c:v>43791</c:v>
                </c:pt>
                <c:pt idx="151">
                  <c:v>43798</c:v>
                </c:pt>
                <c:pt idx="152">
                  <c:v>43805</c:v>
                </c:pt>
                <c:pt idx="153">
                  <c:v>43812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43935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  <c:pt idx="181">
                  <c:v>44011</c:v>
                </c:pt>
                <c:pt idx="182">
                  <c:v>44018</c:v>
                </c:pt>
                <c:pt idx="183">
                  <c:v>44025</c:v>
                </c:pt>
                <c:pt idx="184">
                  <c:v>44032</c:v>
                </c:pt>
                <c:pt idx="185">
                  <c:v>44039</c:v>
                </c:pt>
                <c:pt idx="186">
                  <c:v>44046</c:v>
                </c:pt>
                <c:pt idx="187">
                  <c:v>44053</c:v>
                </c:pt>
                <c:pt idx="188">
                  <c:v>44060</c:v>
                </c:pt>
                <c:pt idx="189">
                  <c:v>44067</c:v>
                </c:pt>
                <c:pt idx="190">
                  <c:v>44074</c:v>
                </c:pt>
                <c:pt idx="191">
                  <c:v>44081</c:v>
                </c:pt>
                <c:pt idx="192">
                  <c:v>44088</c:v>
                </c:pt>
                <c:pt idx="193">
                  <c:v>44095</c:v>
                </c:pt>
                <c:pt idx="194">
                  <c:v>44102</c:v>
                </c:pt>
                <c:pt idx="195">
                  <c:v>44109</c:v>
                </c:pt>
                <c:pt idx="196">
                  <c:v>44116</c:v>
                </c:pt>
                <c:pt idx="197">
                  <c:v>44123</c:v>
                </c:pt>
                <c:pt idx="198">
                  <c:v>44130</c:v>
                </c:pt>
                <c:pt idx="199">
                  <c:v>44137</c:v>
                </c:pt>
                <c:pt idx="200">
                  <c:v>44144</c:v>
                </c:pt>
                <c:pt idx="201">
                  <c:v>44151</c:v>
                </c:pt>
                <c:pt idx="202">
                  <c:v>44158</c:v>
                </c:pt>
                <c:pt idx="203">
                  <c:v>44165</c:v>
                </c:pt>
                <c:pt idx="204">
                  <c:v>44172</c:v>
                </c:pt>
                <c:pt idx="205">
                  <c:v>44179</c:v>
                </c:pt>
                <c:pt idx="206">
                  <c:v>44186</c:v>
                </c:pt>
                <c:pt idx="207">
                  <c:v>44194</c:v>
                </c:pt>
                <c:pt idx="208">
                  <c:v>44207</c:v>
                </c:pt>
                <c:pt idx="209">
                  <c:v>44214</c:v>
                </c:pt>
                <c:pt idx="210">
                  <c:v>44221</c:v>
                </c:pt>
                <c:pt idx="211">
                  <c:v>44228</c:v>
                </c:pt>
                <c:pt idx="212">
                  <c:v>44235</c:v>
                </c:pt>
                <c:pt idx="213">
                  <c:v>44242</c:v>
                </c:pt>
                <c:pt idx="214">
                  <c:v>44249</c:v>
                </c:pt>
                <c:pt idx="215">
                  <c:v>44256</c:v>
                </c:pt>
                <c:pt idx="216">
                  <c:v>44263</c:v>
                </c:pt>
                <c:pt idx="217">
                  <c:v>44270</c:v>
                </c:pt>
              </c:numCache>
            </c:numRef>
          </c:cat>
          <c:val>
            <c:numRef>
              <c:f>ChartData!$H$2:$H$219</c:f>
              <c:numCache>
                <c:formatCode>0.00</c:formatCode>
                <c:ptCount val="218"/>
                <c:pt idx="0">
                  <c:v>6.15</c:v>
                </c:pt>
                <c:pt idx="1">
                  <c:v>6.05</c:v>
                </c:pt>
                <c:pt idx="2">
                  <c:v>5.55</c:v>
                </c:pt>
                <c:pt idx="3">
                  <c:v>5.65</c:v>
                </c:pt>
                <c:pt idx="4">
                  <c:v>5.05</c:v>
                </c:pt>
                <c:pt idx="5">
                  <c:v>4.8499999999999996</c:v>
                </c:pt>
                <c:pt idx="6">
                  <c:v>4.25</c:v>
                </c:pt>
                <c:pt idx="7">
                  <c:v>4.9000000000000004</c:v>
                </c:pt>
                <c:pt idx="8">
                  <c:v>6</c:v>
                </c:pt>
                <c:pt idx="9">
                  <c:v>6.4</c:v>
                </c:pt>
                <c:pt idx="10">
                  <c:v>6.6</c:v>
                </c:pt>
                <c:pt idx="11">
                  <c:v>6.95</c:v>
                </c:pt>
                <c:pt idx="12">
                  <c:v>7</c:v>
                </c:pt>
                <c:pt idx="13">
                  <c:v>6.6</c:v>
                </c:pt>
                <c:pt idx="14">
                  <c:v>6.15</c:v>
                </c:pt>
                <c:pt idx="15">
                  <c:v>6.25</c:v>
                </c:pt>
                <c:pt idx="16">
                  <c:v>5.9</c:v>
                </c:pt>
                <c:pt idx="17">
                  <c:v>6.1</c:v>
                </c:pt>
                <c:pt idx="18">
                  <c:v>5.65</c:v>
                </c:pt>
                <c:pt idx="19">
                  <c:v>6.1</c:v>
                </c:pt>
                <c:pt idx="20">
                  <c:v>6.1</c:v>
                </c:pt>
                <c:pt idx="21">
                  <c:v>6</c:v>
                </c:pt>
                <c:pt idx="22">
                  <c:v>5.6</c:v>
                </c:pt>
                <c:pt idx="23">
                  <c:v>5.9</c:v>
                </c:pt>
                <c:pt idx="24">
                  <c:v>5.3</c:v>
                </c:pt>
                <c:pt idx="25">
                  <c:v>4.6500000000000004</c:v>
                </c:pt>
                <c:pt idx="26">
                  <c:v>5</c:v>
                </c:pt>
                <c:pt idx="27">
                  <c:v>4.4000000000000004</c:v>
                </c:pt>
                <c:pt idx="28">
                  <c:v>5.15</c:v>
                </c:pt>
                <c:pt idx="29">
                  <c:v>5.5</c:v>
                </c:pt>
                <c:pt idx="30">
                  <c:v>5.3</c:v>
                </c:pt>
                <c:pt idx="31">
                  <c:v>6.3</c:v>
                </c:pt>
                <c:pt idx="32">
                  <c:v>6.9</c:v>
                </c:pt>
                <c:pt idx="33">
                  <c:v>7.45</c:v>
                </c:pt>
                <c:pt idx="34">
                  <c:v>7.25</c:v>
                </c:pt>
                <c:pt idx="35">
                  <c:v>7.2</c:v>
                </c:pt>
                <c:pt idx="36">
                  <c:v>7.95</c:v>
                </c:pt>
                <c:pt idx="37">
                  <c:v>8.15</c:v>
                </c:pt>
                <c:pt idx="38">
                  <c:v>8.25</c:v>
                </c:pt>
                <c:pt idx="39">
                  <c:v>7.45</c:v>
                </c:pt>
                <c:pt idx="40">
                  <c:v>8.1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8.15</c:v>
                </c:pt>
                <c:pt idx="44">
                  <c:v>7.75</c:v>
                </c:pt>
                <c:pt idx="45">
                  <c:v>8.1999999999999993</c:v>
                </c:pt>
                <c:pt idx="46">
                  <c:v>7.95</c:v>
                </c:pt>
                <c:pt idx="47">
                  <c:v>9.0500000000000007</c:v>
                </c:pt>
                <c:pt idx="48">
                  <c:v>9.85</c:v>
                </c:pt>
                <c:pt idx="49">
                  <c:v>9.65</c:v>
                </c:pt>
                <c:pt idx="50">
                  <c:v>9.8000000000000007</c:v>
                </c:pt>
                <c:pt idx="51">
                  <c:v>8.4499999999999993</c:v>
                </c:pt>
                <c:pt idx="52">
                  <c:v>6.9</c:v>
                </c:pt>
                <c:pt idx="53">
                  <c:v>6.05</c:v>
                </c:pt>
                <c:pt idx="54">
                  <c:v>5.65</c:v>
                </c:pt>
                <c:pt idx="55">
                  <c:v>6.95</c:v>
                </c:pt>
                <c:pt idx="56">
                  <c:v>6.25</c:v>
                </c:pt>
                <c:pt idx="57">
                  <c:v>6.8</c:v>
                </c:pt>
                <c:pt idx="58">
                  <c:v>6.4</c:v>
                </c:pt>
                <c:pt idx="59">
                  <c:v>7.15</c:v>
                </c:pt>
                <c:pt idx="60">
                  <c:v>6.55</c:v>
                </c:pt>
                <c:pt idx="61">
                  <c:v>6.4</c:v>
                </c:pt>
                <c:pt idx="62">
                  <c:v>6.1</c:v>
                </c:pt>
                <c:pt idx="63">
                  <c:v>6.15</c:v>
                </c:pt>
                <c:pt idx="64">
                  <c:v>5.75</c:v>
                </c:pt>
                <c:pt idx="65">
                  <c:v>5.25</c:v>
                </c:pt>
                <c:pt idx="66">
                  <c:v>6.4</c:v>
                </c:pt>
                <c:pt idx="67">
                  <c:v>7.1</c:v>
                </c:pt>
                <c:pt idx="68">
                  <c:v>7.25</c:v>
                </c:pt>
                <c:pt idx="69">
                  <c:v>7.65</c:v>
                </c:pt>
                <c:pt idx="70">
                  <c:v>8.4</c:v>
                </c:pt>
                <c:pt idx="71">
                  <c:v>7.7</c:v>
                </c:pt>
                <c:pt idx="72">
                  <c:v>7.05</c:v>
                </c:pt>
                <c:pt idx="73">
                  <c:v>7.5</c:v>
                </c:pt>
                <c:pt idx="74">
                  <c:v>7.95</c:v>
                </c:pt>
                <c:pt idx="75">
                  <c:v>8</c:v>
                </c:pt>
                <c:pt idx="76">
                  <c:v>7.25</c:v>
                </c:pt>
                <c:pt idx="77">
                  <c:v>7.15</c:v>
                </c:pt>
                <c:pt idx="78">
                  <c:v>9.0500000000000007</c:v>
                </c:pt>
                <c:pt idx="79">
                  <c:v>8.9</c:v>
                </c:pt>
                <c:pt idx="80">
                  <c:v>8.9499999999999993</c:v>
                </c:pt>
                <c:pt idx="81">
                  <c:v>9.35</c:v>
                </c:pt>
                <c:pt idx="82">
                  <c:v>10</c:v>
                </c:pt>
                <c:pt idx="83">
                  <c:v>9.5</c:v>
                </c:pt>
                <c:pt idx="84">
                  <c:v>9.6</c:v>
                </c:pt>
                <c:pt idx="85">
                  <c:v>9.35</c:v>
                </c:pt>
                <c:pt idx="86">
                  <c:v>8.65</c:v>
                </c:pt>
                <c:pt idx="87">
                  <c:v>8.5</c:v>
                </c:pt>
                <c:pt idx="88">
                  <c:v>7.5</c:v>
                </c:pt>
                <c:pt idx="89">
                  <c:v>7.25</c:v>
                </c:pt>
                <c:pt idx="90">
                  <c:v>7.9</c:v>
                </c:pt>
                <c:pt idx="91">
                  <c:v>8.8000000000000007</c:v>
                </c:pt>
                <c:pt idx="92">
                  <c:v>9.15</c:v>
                </c:pt>
                <c:pt idx="93">
                  <c:v>8.65</c:v>
                </c:pt>
                <c:pt idx="94">
                  <c:v>8.6</c:v>
                </c:pt>
                <c:pt idx="95">
                  <c:v>8.65</c:v>
                </c:pt>
                <c:pt idx="96">
                  <c:v>6.8</c:v>
                </c:pt>
                <c:pt idx="97">
                  <c:v>6.35</c:v>
                </c:pt>
                <c:pt idx="98">
                  <c:v>7</c:v>
                </c:pt>
                <c:pt idx="99">
                  <c:v>7.5</c:v>
                </c:pt>
                <c:pt idx="100">
                  <c:v>9</c:v>
                </c:pt>
                <c:pt idx="101">
                  <c:v>8.75</c:v>
                </c:pt>
                <c:pt idx="102">
                  <c:v>6</c:v>
                </c:pt>
                <c:pt idx="103">
                  <c:v>6</c:v>
                </c:pt>
                <c:pt idx="104">
                  <c:v>6.6</c:v>
                </c:pt>
                <c:pt idx="105">
                  <c:v>6.35</c:v>
                </c:pt>
                <c:pt idx="106">
                  <c:v>6.95</c:v>
                </c:pt>
                <c:pt idx="107">
                  <c:v>6.05</c:v>
                </c:pt>
                <c:pt idx="108">
                  <c:v>4.8499999999999996</c:v>
                </c:pt>
                <c:pt idx="109">
                  <c:v>4.9000000000000004</c:v>
                </c:pt>
                <c:pt idx="110">
                  <c:v>5.5</c:v>
                </c:pt>
                <c:pt idx="111">
                  <c:v>5</c:v>
                </c:pt>
                <c:pt idx="112">
                  <c:v>4.8499999999999996</c:v>
                </c:pt>
                <c:pt idx="113">
                  <c:v>4.8499999999999996</c:v>
                </c:pt>
                <c:pt idx="114">
                  <c:v>6.2</c:v>
                </c:pt>
                <c:pt idx="115">
                  <c:v>4.9000000000000004</c:v>
                </c:pt>
                <c:pt idx="116">
                  <c:v>4.7</c:v>
                </c:pt>
                <c:pt idx="117">
                  <c:v>4.55</c:v>
                </c:pt>
                <c:pt idx="118">
                  <c:v>5.05</c:v>
                </c:pt>
                <c:pt idx="119">
                  <c:v>5.35</c:v>
                </c:pt>
                <c:pt idx="120">
                  <c:v>6.35</c:v>
                </c:pt>
                <c:pt idx="121">
                  <c:v>6.6</c:v>
                </c:pt>
                <c:pt idx="122">
                  <c:v>6.7</c:v>
                </c:pt>
                <c:pt idx="123">
                  <c:v>6.5</c:v>
                </c:pt>
                <c:pt idx="124">
                  <c:v>7</c:v>
                </c:pt>
                <c:pt idx="125">
                  <c:v>7.25</c:v>
                </c:pt>
                <c:pt idx="126">
                  <c:v>7.75</c:v>
                </c:pt>
                <c:pt idx="127">
                  <c:v>7.3</c:v>
                </c:pt>
                <c:pt idx="128">
                  <c:v>7.5</c:v>
                </c:pt>
                <c:pt idx="129">
                  <c:v>7.2</c:v>
                </c:pt>
                <c:pt idx="130">
                  <c:v>9.1999999999999993</c:v>
                </c:pt>
                <c:pt idx="131">
                  <c:v>9.5</c:v>
                </c:pt>
                <c:pt idx="132">
                  <c:v>10.9</c:v>
                </c:pt>
                <c:pt idx="133">
                  <c:v>10</c:v>
                </c:pt>
                <c:pt idx="134">
                  <c:v>9.4499999999999993</c:v>
                </c:pt>
                <c:pt idx="135">
                  <c:v>9</c:v>
                </c:pt>
                <c:pt idx="136">
                  <c:v>10.5</c:v>
                </c:pt>
                <c:pt idx="137">
                  <c:v>10.6</c:v>
                </c:pt>
                <c:pt idx="138">
                  <c:v>10.35</c:v>
                </c:pt>
                <c:pt idx="139">
                  <c:v>11.2</c:v>
                </c:pt>
                <c:pt idx="140">
                  <c:v>10.95</c:v>
                </c:pt>
                <c:pt idx="141">
                  <c:v>9.15</c:v>
                </c:pt>
                <c:pt idx="142">
                  <c:v>8.5</c:v>
                </c:pt>
                <c:pt idx="143">
                  <c:v>9.15</c:v>
                </c:pt>
                <c:pt idx="144">
                  <c:v>9.25</c:v>
                </c:pt>
                <c:pt idx="145">
                  <c:v>9.1</c:v>
                </c:pt>
                <c:pt idx="146">
                  <c:v>9.3000000000000007</c:v>
                </c:pt>
                <c:pt idx="147">
                  <c:v>9.1</c:v>
                </c:pt>
                <c:pt idx="148">
                  <c:v>8.35</c:v>
                </c:pt>
                <c:pt idx="149">
                  <c:v>8.75</c:v>
                </c:pt>
                <c:pt idx="150">
                  <c:v>8.9</c:v>
                </c:pt>
                <c:pt idx="151">
                  <c:v>9.9499999999999993</c:v>
                </c:pt>
                <c:pt idx="152">
                  <c:v>10.25</c:v>
                </c:pt>
                <c:pt idx="153">
                  <c:v>8.35</c:v>
                </c:pt>
                <c:pt idx="154">
                  <c:v>7.2</c:v>
                </c:pt>
                <c:pt idx="155">
                  <c:v>7.2</c:v>
                </c:pt>
                <c:pt idx="156">
                  <c:v>6.95</c:v>
                </c:pt>
                <c:pt idx="157">
                  <c:v>7.45</c:v>
                </c:pt>
                <c:pt idx="158">
                  <c:v>6.85</c:v>
                </c:pt>
                <c:pt idx="159">
                  <c:v>6.15</c:v>
                </c:pt>
                <c:pt idx="160">
                  <c:v>6.1</c:v>
                </c:pt>
                <c:pt idx="161">
                  <c:v>5.75</c:v>
                </c:pt>
                <c:pt idx="162">
                  <c:v>5.6</c:v>
                </c:pt>
                <c:pt idx="163">
                  <c:v>5.95</c:v>
                </c:pt>
                <c:pt idx="164">
                  <c:v>5.2</c:v>
                </c:pt>
                <c:pt idx="165">
                  <c:v>4.95</c:v>
                </c:pt>
                <c:pt idx="166">
                  <c:v>4.45</c:v>
                </c:pt>
                <c:pt idx="167">
                  <c:v>4.3</c:v>
                </c:pt>
                <c:pt idx="168">
                  <c:v>4.25</c:v>
                </c:pt>
                <c:pt idx="169">
                  <c:v>4.95</c:v>
                </c:pt>
                <c:pt idx="170">
                  <c:v>4.5999999999999996</c:v>
                </c:pt>
                <c:pt idx="171">
                  <c:v>4.9000000000000004</c:v>
                </c:pt>
                <c:pt idx="172">
                  <c:v>4.05</c:v>
                </c:pt>
                <c:pt idx="173">
                  <c:v>4.3499999999999996</c:v>
                </c:pt>
                <c:pt idx="174">
                  <c:v>3.95</c:v>
                </c:pt>
                <c:pt idx="175">
                  <c:v>3.95</c:v>
                </c:pt>
                <c:pt idx="176">
                  <c:v>4.55</c:v>
                </c:pt>
                <c:pt idx="177">
                  <c:v>4.1500000000000004</c:v>
                </c:pt>
                <c:pt idx="178">
                  <c:v>5.5</c:v>
                </c:pt>
                <c:pt idx="179">
                  <c:v>6.5</c:v>
                </c:pt>
                <c:pt idx="180">
                  <c:v>8.85</c:v>
                </c:pt>
                <c:pt idx="181">
                  <c:v>9.6999999999999993</c:v>
                </c:pt>
                <c:pt idx="182">
                  <c:v>10.75</c:v>
                </c:pt>
                <c:pt idx="183">
                  <c:v>8.9499999999999993</c:v>
                </c:pt>
                <c:pt idx="184">
                  <c:v>8.15</c:v>
                </c:pt>
                <c:pt idx="185">
                  <c:v>6</c:v>
                </c:pt>
                <c:pt idx="186">
                  <c:v>7.2</c:v>
                </c:pt>
                <c:pt idx="187">
                  <c:v>8.5</c:v>
                </c:pt>
                <c:pt idx="188">
                  <c:v>8.4499999999999993</c:v>
                </c:pt>
                <c:pt idx="189">
                  <c:v>7.25</c:v>
                </c:pt>
                <c:pt idx="190">
                  <c:v>8.1</c:v>
                </c:pt>
                <c:pt idx="191">
                  <c:v>7.15</c:v>
                </c:pt>
                <c:pt idx="192">
                  <c:v>7</c:v>
                </c:pt>
                <c:pt idx="193">
                  <c:v>7.15</c:v>
                </c:pt>
                <c:pt idx="194">
                  <c:v>8.6999999999999993</c:v>
                </c:pt>
                <c:pt idx="195">
                  <c:v>9.8000000000000007</c:v>
                </c:pt>
                <c:pt idx="196">
                  <c:v>9.6999999999999993</c:v>
                </c:pt>
                <c:pt idx="197">
                  <c:v>7.65</c:v>
                </c:pt>
                <c:pt idx="198">
                  <c:v>7.85</c:v>
                </c:pt>
                <c:pt idx="199">
                  <c:v>7.1</c:v>
                </c:pt>
                <c:pt idx="200">
                  <c:v>6.85</c:v>
                </c:pt>
                <c:pt idx="201">
                  <c:v>6.56</c:v>
                </c:pt>
                <c:pt idx="202">
                  <c:v>6.95</c:v>
                </c:pt>
                <c:pt idx="203">
                  <c:v>7.1</c:v>
                </c:pt>
                <c:pt idx="204">
                  <c:v>7.8</c:v>
                </c:pt>
                <c:pt idx="205">
                  <c:v>7</c:v>
                </c:pt>
                <c:pt idx="206">
                  <c:v>7.25</c:v>
                </c:pt>
                <c:pt idx="207">
                  <c:v>8.15</c:v>
                </c:pt>
                <c:pt idx="208">
                  <c:v>9.35</c:v>
                </c:pt>
                <c:pt idx="209">
                  <c:v>8.8000000000000007</c:v>
                </c:pt>
                <c:pt idx="210">
                  <c:v>7.9</c:v>
                </c:pt>
                <c:pt idx="211">
                  <c:v>6.15</c:v>
                </c:pt>
                <c:pt idx="212">
                  <c:v>6</c:v>
                </c:pt>
                <c:pt idx="213">
                  <c:v>5.8</c:v>
                </c:pt>
                <c:pt idx="214">
                  <c:v>7.05</c:v>
                </c:pt>
                <c:pt idx="215">
                  <c:v>7.15</c:v>
                </c:pt>
                <c:pt idx="216">
                  <c:v>8.9499999999999993</c:v>
                </c:pt>
                <c:pt idx="217">
                  <c:v>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5A-4530-B37F-1C435B339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00136"/>
        <c:axId val="156906560"/>
      </c:lineChart>
      <c:dateAx>
        <c:axId val="99500136"/>
        <c:scaling>
          <c:orientation val="minMax"/>
          <c:min val="43647"/>
        </c:scaling>
        <c:delete val="0"/>
        <c:axPos val="b"/>
        <c:numFmt formatCode="mmm\ \ \ \ \ \ \ \ \ \ \ \ \ \ \ \ \ \ \ \ \ \ \ \ \ \ \ \ \ \ \ \ \ \ \ \ \ \ \ \ \ \ \ \ \ \ \ \ \ \ \ \ \ \ \ \ \ \ \ \ \ \ \ \ \ \ \ \ \ \ \ \ \ \ \ \ \ \ yy" sourceLinked="0"/>
        <c:majorTickMark val="out"/>
        <c:minorTickMark val="none"/>
        <c:tickLblPos val="low"/>
        <c:spPr>
          <a:noFill/>
          <a:ln>
            <a:solidFill>
              <a:srgbClr val="8C8C8C"/>
            </a:solidFill>
            <a:prstDash val="solid"/>
          </a:ln>
        </c:spPr>
        <c:txPr>
          <a:bodyPr rot="0" vert="horz"/>
          <a:lstStyle/>
          <a:p>
            <a:pPr>
              <a:defRPr sz="900">
                <a:solidFill>
                  <a:srgbClr val="32323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906560"/>
        <c:crosses val="autoZero"/>
        <c:auto val="1"/>
        <c:lblOffset val="100"/>
        <c:baseTimeUnit val="days"/>
        <c:majorUnit val="2"/>
        <c:majorTimeUnit val="months"/>
      </c:dateAx>
      <c:valAx>
        <c:axId val="156906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>
                    <a:latin typeface="Arial" panose="020B0604020202020204" pitchFamily="34" charset="0"/>
                  </a:defRPr>
                </a:pPr>
                <a:r>
                  <a:rPr lang="en-GB" sz="900">
                    <a:latin typeface="Arial" panose="020B0604020202020204" pitchFamily="34" charset="0"/>
                  </a:rPr>
                  <a:t>$ per tonne</a:t>
                </a:r>
              </a:p>
            </c:rich>
          </c:tx>
          <c:layout>
            <c:manualLayout>
              <c:xMode val="edge"/>
              <c:yMode val="edge"/>
              <c:x val="0"/>
              <c:y val="0.35049887717103956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8C8C8C"/>
            </a:solidFill>
            <a:prstDash val="solid"/>
          </a:ln>
        </c:spPr>
        <c:txPr>
          <a:bodyPr rot="0" vert="horz"/>
          <a:lstStyle/>
          <a:p>
            <a:pPr>
              <a:defRPr sz="900">
                <a:solidFill>
                  <a:srgbClr val="32323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500136"/>
        <c:crosses val="autoZero"/>
        <c:crossBetween val="between"/>
      </c:valAx>
      <c:valAx>
        <c:axId val="8628437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 per tonne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8C8C8C"/>
            </a:solidFill>
            <a:prstDash val="solid"/>
          </a:ln>
        </c:spPr>
        <c:txPr>
          <a:bodyPr/>
          <a:lstStyle/>
          <a:p>
            <a:pPr>
              <a:defRPr sz="900">
                <a:solidFill>
                  <a:srgbClr val="32323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851272"/>
        <c:crosses val="max"/>
        <c:crossBetween val="between"/>
        <c:majorUnit val="2"/>
      </c:valAx>
      <c:catAx>
        <c:axId val="862851272"/>
        <c:scaling>
          <c:orientation val="minMax"/>
        </c:scaling>
        <c:delete val="1"/>
        <c:axPos val="b"/>
        <c:majorTickMark val="out"/>
        <c:minorTickMark val="none"/>
        <c:tickLblPos val="nextTo"/>
        <c:crossAx val="86284372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13028430287202702"/>
          <c:y val="2.1660649819494584E-2"/>
          <c:w val="0.79359000820481684"/>
          <c:h val="0.25522442366184372"/>
        </c:manualLayout>
      </c:layout>
      <c:overlay val="0"/>
      <c:txPr>
        <a:bodyPr/>
        <a:lstStyle/>
        <a:p>
          <a:pPr>
            <a:defRPr sz="900" b="0">
              <a:solidFill>
                <a:srgbClr val="323232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900" b="0" i="0" u="none" strike="noStrike" baseline="0">
          <a:solidFill>
            <a:schemeClr val="tx1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 Atlantic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Sheet2!$A$54:$A$217</c:f>
              <c:numCache>
                <c:formatCode>mm\-yyyy</c:formatCode>
                <c:ptCount val="164"/>
                <c:pt idx="0">
                  <c:v>42009</c:v>
                </c:pt>
                <c:pt idx="1">
                  <c:v>42016</c:v>
                </c:pt>
                <c:pt idx="2">
                  <c:v>42023</c:v>
                </c:pt>
                <c:pt idx="3">
                  <c:v>42030</c:v>
                </c:pt>
                <c:pt idx="4">
                  <c:v>42037</c:v>
                </c:pt>
                <c:pt idx="5">
                  <c:v>42044</c:v>
                </c:pt>
                <c:pt idx="6">
                  <c:v>42051</c:v>
                </c:pt>
                <c:pt idx="7">
                  <c:v>42058</c:v>
                </c:pt>
                <c:pt idx="8">
                  <c:v>42065</c:v>
                </c:pt>
                <c:pt idx="9">
                  <c:v>42072</c:v>
                </c:pt>
                <c:pt idx="10">
                  <c:v>42079</c:v>
                </c:pt>
                <c:pt idx="11">
                  <c:v>42086</c:v>
                </c:pt>
                <c:pt idx="12">
                  <c:v>42093</c:v>
                </c:pt>
                <c:pt idx="13">
                  <c:v>42101</c:v>
                </c:pt>
                <c:pt idx="14">
                  <c:v>42108</c:v>
                </c:pt>
                <c:pt idx="15">
                  <c:v>42115</c:v>
                </c:pt>
                <c:pt idx="16">
                  <c:v>42122</c:v>
                </c:pt>
                <c:pt idx="17">
                  <c:v>42129</c:v>
                </c:pt>
                <c:pt idx="18">
                  <c:v>42136</c:v>
                </c:pt>
                <c:pt idx="19">
                  <c:v>42143</c:v>
                </c:pt>
                <c:pt idx="20">
                  <c:v>42150</c:v>
                </c:pt>
                <c:pt idx="21">
                  <c:v>42157</c:v>
                </c:pt>
                <c:pt idx="22">
                  <c:v>42164</c:v>
                </c:pt>
                <c:pt idx="23">
                  <c:v>42171</c:v>
                </c:pt>
                <c:pt idx="24">
                  <c:v>42178</c:v>
                </c:pt>
                <c:pt idx="25">
                  <c:v>42185</c:v>
                </c:pt>
                <c:pt idx="26">
                  <c:v>42192</c:v>
                </c:pt>
                <c:pt idx="27">
                  <c:v>42199</c:v>
                </c:pt>
                <c:pt idx="28">
                  <c:v>42206</c:v>
                </c:pt>
                <c:pt idx="29">
                  <c:v>42213</c:v>
                </c:pt>
                <c:pt idx="30">
                  <c:v>42220</c:v>
                </c:pt>
                <c:pt idx="31">
                  <c:v>42227</c:v>
                </c:pt>
                <c:pt idx="32">
                  <c:v>42234</c:v>
                </c:pt>
                <c:pt idx="33">
                  <c:v>42241</c:v>
                </c:pt>
                <c:pt idx="34">
                  <c:v>42248</c:v>
                </c:pt>
                <c:pt idx="35">
                  <c:v>42255</c:v>
                </c:pt>
                <c:pt idx="36">
                  <c:v>42262</c:v>
                </c:pt>
                <c:pt idx="37">
                  <c:v>42269</c:v>
                </c:pt>
                <c:pt idx="38">
                  <c:v>42276</c:v>
                </c:pt>
                <c:pt idx="39">
                  <c:v>42283</c:v>
                </c:pt>
                <c:pt idx="40">
                  <c:v>42290</c:v>
                </c:pt>
                <c:pt idx="41">
                  <c:v>42297</c:v>
                </c:pt>
                <c:pt idx="42">
                  <c:v>42304</c:v>
                </c:pt>
                <c:pt idx="43">
                  <c:v>42311</c:v>
                </c:pt>
                <c:pt idx="44">
                  <c:v>42318</c:v>
                </c:pt>
                <c:pt idx="45">
                  <c:v>42325</c:v>
                </c:pt>
                <c:pt idx="46">
                  <c:v>42332</c:v>
                </c:pt>
                <c:pt idx="47">
                  <c:v>42339</c:v>
                </c:pt>
                <c:pt idx="48">
                  <c:v>42346</c:v>
                </c:pt>
                <c:pt idx="49">
                  <c:v>42353</c:v>
                </c:pt>
                <c:pt idx="50">
                  <c:v>42360</c:v>
                </c:pt>
                <c:pt idx="51">
                  <c:v>42367</c:v>
                </c:pt>
                <c:pt idx="52">
                  <c:v>42374</c:v>
                </c:pt>
                <c:pt idx="53">
                  <c:v>42381</c:v>
                </c:pt>
                <c:pt idx="54">
                  <c:v>42388</c:v>
                </c:pt>
                <c:pt idx="55">
                  <c:v>42395</c:v>
                </c:pt>
                <c:pt idx="56">
                  <c:v>42402</c:v>
                </c:pt>
                <c:pt idx="57">
                  <c:v>42409</c:v>
                </c:pt>
                <c:pt idx="58">
                  <c:v>42416</c:v>
                </c:pt>
                <c:pt idx="59">
                  <c:v>42423</c:v>
                </c:pt>
                <c:pt idx="60">
                  <c:v>42430</c:v>
                </c:pt>
                <c:pt idx="61">
                  <c:v>42437</c:v>
                </c:pt>
                <c:pt idx="62">
                  <c:v>42444</c:v>
                </c:pt>
                <c:pt idx="63">
                  <c:v>42451</c:v>
                </c:pt>
                <c:pt idx="64">
                  <c:v>42458</c:v>
                </c:pt>
                <c:pt idx="65">
                  <c:v>42465</c:v>
                </c:pt>
                <c:pt idx="66">
                  <c:v>42472</c:v>
                </c:pt>
                <c:pt idx="67">
                  <c:v>42479</c:v>
                </c:pt>
                <c:pt idx="68">
                  <c:v>42486</c:v>
                </c:pt>
                <c:pt idx="69">
                  <c:v>42493</c:v>
                </c:pt>
                <c:pt idx="70">
                  <c:v>42500</c:v>
                </c:pt>
                <c:pt idx="71">
                  <c:v>42507</c:v>
                </c:pt>
                <c:pt idx="72">
                  <c:v>42514</c:v>
                </c:pt>
                <c:pt idx="73">
                  <c:v>42521</c:v>
                </c:pt>
                <c:pt idx="74">
                  <c:v>42528</c:v>
                </c:pt>
                <c:pt idx="75">
                  <c:v>42535</c:v>
                </c:pt>
                <c:pt idx="76">
                  <c:v>42542</c:v>
                </c:pt>
                <c:pt idx="77">
                  <c:v>42549</c:v>
                </c:pt>
                <c:pt idx="78">
                  <c:v>42556</c:v>
                </c:pt>
                <c:pt idx="79">
                  <c:v>42563</c:v>
                </c:pt>
                <c:pt idx="80">
                  <c:v>42570</c:v>
                </c:pt>
                <c:pt idx="81">
                  <c:v>42577</c:v>
                </c:pt>
                <c:pt idx="82">
                  <c:v>42584</c:v>
                </c:pt>
                <c:pt idx="83">
                  <c:v>42591</c:v>
                </c:pt>
                <c:pt idx="84">
                  <c:v>42598</c:v>
                </c:pt>
                <c:pt idx="85">
                  <c:v>42605</c:v>
                </c:pt>
                <c:pt idx="86">
                  <c:v>42612</c:v>
                </c:pt>
                <c:pt idx="87">
                  <c:v>42619</c:v>
                </c:pt>
                <c:pt idx="88">
                  <c:v>42626</c:v>
                </c:pt>
                <c:pt idx="89">
                  <c:v>42633</c:v>
                </c:pt>
                <c:pt idx="90">
                  <c:v>42640</c:v>
                </c:pt>
                <c:pt idx="91">
                  <c:v>42647</c:v>
                </c:pt>
                <c:pt idx="92">
                  <c:v>42654</c:v>
                </c:pt>
                <c:pt idx="93">
                  <c:v>42661</c:v>
                </c:pt>
                <c:pt idx="94">
                  <c:v>42668</c:v>
                </c:pt>
                <c:pt idx="95">
                  <c:v>42675</c:v>
                </c:pt>
                <c:pt idx="96">
                  <c:v>42682</c:v>
                </c:pt>
                <c:pt idx="97">
                  <c:v>42689</c:v>
                </c:pt>
                <c:pt idx="98">
                  <c:v>42696</c:v>
                </c:pt>
                <c:pt idx="99">
                  <c:v>42703</c:v>
                </c:pt>
                <c:pt idx="100">
                  <c:v>42710</c:v>
                </c:pt>
                <c:pt idx="101">
                  <c:v>42717</c:v>
                </c:pt>
                <c:pt idx="102">
                  <c:v>42724</c:v>
                </c:pt>
                <c:pt idx="103">
                  <c:v>42731</c:v>
                </c:pt>
                <c:pt idx="104">
                  <c:v>42738</c:v>
                </c:pt>
                <c:pt idx="105">
                  <c:v>42744</c:v>
                </c:pt>
                <c:pt idx="106">
                  <c:v>42751</c:v>
                </c:pt>
                <c:pt idx="107">
                  <c:v>42758</c:v>
                </c:pt>
                <c:pt idx="108">
                  <c:v>42765</c:v>
                </c:pt>
                <c:pt idx="109">
                  <c:v>42772</c:v>
                </c:pt>
                <c:pt idx="110">
                  <c:v>42779</c:v>
                </c:pt>
                <c:pt idx="111">
                  <c:v>42786</c:v>
                </c:pt>
                <c:pt idx="112">
                  <c:v>42793</c:v>
                </c:pt>
                <c:pt idx="113">
                  <c:v>42800</c:v>
                </c:pt>
                <c:pt idx="114">
                  <c:v>42807</c:v>
                </c:pt>
                <c:pt idx="115">
                  <c:v>42814</c:v>
                </c:pt>
                <c:pt idx="116">
                  <c:v>42821</c:v>
                </c:pt>
                <c:pt idx="117">
                  <c:v>42828</c:v>
                </c:pt>
                <c:pt idx="118">
                  <c:v>42835</c:v>
                </c:pt>
                <c:pt idx="119">
                  <c:v>42842</c:v>
                </c:pt>
                <c:pt idx="120">
                  <c:v>42849</c:v>
                </c:pt>
                <c:pt idx="121">
                  <c:v>42856</c:v>
                </c:pt>
                <c:pt idx="122">
                  <c:v>42863</c:v>
                </c:pt>
                <c:pt idx="123">
                  <c:v>42870</c:v>
                </c:pt>
                <c:pt idx="124">
                  <c:v>42877</c:v>
                </c:pt>
                <c:pt idx="125">
                  <c:v>42884</c:v>
                </c:pt>
                <c:pt idx="126">
                  <c:v>42891</c:v>
                </c:pt>
                <c:pt idx="127">
                  <c:v>42898</c:v>
                </c:pt>
                <c:pt idx="128">
                  <c:v>42905</c:v>
                </c:pt>
                <c:pt idx="129">
                  <c:v>42912</c:v>
                </c:pt>
                <c:pt idx="130">
                  <c:v>42919</c:v>
                </c:pt>
                <c:pt idx="131">
                  <c:v>42926</c:v>
                </c:pt>
                <c:pt idx="132">
                  <c:v>42933</c:v>
                </c:pt>
                <c:pt idx="133">
                  <c:v>42940</c:v>
                </c:pt>
                <c:pt idx="134">
                  <c:v>42947</c:v>
                </c:pt>
                <c:pt idx="135">
                  <c:v>42954</c:v>
                </c:pt>
                <c:pt idx="136">
                  <c:v>42961</c:v>
                </c:pt>
                <c:pt idx="137">
                  <c:v>42968</c:v>
                </c:pt>
                <c:pt idx="138">
                  <c:v>42976</c:v>
                </c:pt>
                <c:pt idx="139">
                  <c:v>42982</c:v>
                </c:pt>
                <c:pt idx="140">
                  <c:v>42989</c:v>
                </c:pt>
                <c:pt idx="141">
                  <c:v>42996</c:v>
                </c:pt>
                <c:pt idx="142">
                  <c:v>43003</c:v>
                </c:pt>
                <c:pt idx="143">
                  <c:v>43010</c:v>
                </c:pt>
                <c:pt idx="144">
                  <c:v>43017</c:v>
                </c:pt>
                <c:pt idx="145">
                  <c:v>43024</c:v>
                </c:pt>
                <c:pt idx="146">
                  <c:v>43031</c:v>
                </c:pt>
                <c:pt idx="147">
                  <c:v>43038</c:v>
                </c:pt>
                <c:pt idx="148">
                  <c:v>43045</c:v>
                </c:pt>
                <c:pt idx="149">
                  <c:v>43052</c:v>
                </c:pt>
                <c:pt idx="150">
                  <c:v>43059</c:v>
                </c:pt>
                <c:pt idx="151">
                  <c:v>43066</c:v>
                </c:pt>
                <c:pt idx="152">
                  <c:v>43073</c:v>
                </c:pt>
                <c:pt idx="153">
                  <c:v>43080</c:v>
                </c:pt>
                <c:pt idx="154">
                  <c:v>43087</c:v>
                </c:pt>
                <c:pt idx="155">
                  <c:v>43094</c:v>
                </c:pt>
                <c:pt idx="156">
                  <c:v>43108</c:v>
                </c:pt>
                <c:pt idx="157">
                  <c:v>43115</c:v>
                </c:pt>
                <c:pt idx="158">
                  <c:v>43122</c:v>
                </c:pt>
                <c:pt idx="159">
                  <c:v>43129</c:v>
                </c:pt>
                <c:pt idx="160">
                  <c:v>43136</c:v>
                </c:pt>
                <c:pt idx="161">
                  <c:v>43143</c:v>
                </c:pt>
                <c:pt idx="162">
                  <c:v>43150</c:v>
                </c:pt>
                <c:pt idx="163">
                  <c:v>43157</c:v>
                </c:pt>
              </c:numCache>
            </c:numRef>
          </c:cat>
          <c:val>
            <c:numRef>
              <c:f>Sheet2!$B$54:$B$217</c:f>
              <c:numCache>
                <c:formatCode>_(* #,##0_);_(* \(#,##0\);_(* "-"??_);_(@_)</c:formatCode>
                <c:ptCount val="164"/>
                <c:pt idx="0">
                  <c:v>3636</c:v>
                </c:pt>
                <c:pt idx="1">
                  <c:v>3209</c:v>
                </c:pt>
                <c:pt idx="2">
                  <c:v>4054</c:v>
                </c:pt>
                <c:pt idx="3">
                  <c:v>4416</c:v>
                </c:pt>
                <c:pt idx="4">
                  <c:v>4071</c:v>
                </c:pt>
                <c:pt idx="5">
                  <c:v>4087</c:v>
                </c:pt>
                <c:pt idx="6">
                  <c:v>3777</c:v>
                </c:pt>
                <c:pt idx="7">
                  <c:v>3645</c:v>
                </c:pt>
                <c:pt idx="8">
                  <c:v>3607</c:v>
                </c:pt>
                <c:pt idx="9">
                  <c:v>3429</c:v>
                </c:pt>
                <c:pt idx="10">
                  <c:v>3237</c:v>
                </c:pt>
                <c:pt idx="11">
                  <c:v>3250</c:v>
                </c:pt>
                <c:pt idx="12">
                  <c:v>3230</c:v>
                </c:pt>
                <c:pt idx="13">
                  <c:v>3186</c:v>
                </c:pt>
                <c:pt idx="14">
                  <c:v>3330</c:v>
                </c:pt>
                <c:pt idx="15">
                  <c:v>3431</c:v>
                </c:pt>
                <c:pt idx="16">
                  <c:v>3404</c:v>
                </c:pt>
                <c:pt idx="17">
                  <c:v>3475</c:v>
                </c:pt>
                <c:pt idx="18">
                  <c:v>3694</c:v>
                </c:pt>
                <c:pt idx="19">
                  <c:v>4230</c:v>
                </c:pt>
                <c:pt idx="20">
                  <c:v>3816</c:v>
                </c:pt>
                <c:pt idx="21">
                  <c:v>3763</c:v>
                </c:pt>
                <c:pt idx="22">
                  <c:v>3776</c:v>
                </c:pt>
                <c:pt idx="23">
                  <c:v>3728</c:v>
                </c:pt>
                <c:pt idx="24">
                  <c:v>4477</c:v>
                </c:pt>
                <c:pt idx="25">
                  <c:v>4750</c:v>
                </c:pt>
                <c:pt idx="26">
                  <c:v>4500</c:v>
                </c:pt>
                <c:pt idx="27">
                  <c:v>4596</c:v>
                </c:pt>
                <c:pt idx="28">
                  <c:v>6823</c:v>
                </c:pt>
                <c:pt idx="29">
                  <c:v>6864</c:v>
                </c:pt>
                <c:pt idx="30">
                  <c:v>7880</c:v>
                </c:pt>
                <c:pt idx="31">
                  <c:v>7989</c:v>
                </c:pt>
                <c:pt idx="32">
                  <c:v>6589</c:v>
                </c:pt>
                <c:pt idx="33">
                  <c:v>6193</c:v>
                </c:pt>
                <c:pt idx="34">
                  <c:v>4616</c:v>
                </c:pt>
                <c:pt idx="35">
                  <c:v>5219</c:v>
                </c:pt>
                <c:pt idx="36">
                  <c:v>4932</c:v>
                </c:pt>
                <c:pt idx="37">
                  <c:v>6673</c:v>
                </c:pt>
                <c:pt idx="38">
                  <c:v>6520</c:v>
                </c:pt>
                <c:pt idx="39">
                  <c:v>6147</c:v>
                </c:pt>
                <c:pt idx="40">
                  <c:v>5270</c:v>
                </c:pt>
                <c:pt idx="41">
                  <c:v>5008</c:v>
                </c:pt>
                <c:pt idx="42">
                  <c:v>5389</c:v>
                </c:pt>
                <c:pt idx="43">
                  <c:v>4924</c:v>
                </c:pt>
                <c:pt idx="44">
                  <c:v>4302</c:v>
                </c:pt>
                <c:pt idx="45">
                  <c:v>3894</c:v>
                </c:pt>
                <c:pt idx="46">
                  <c:v>3593</c:v>
                </c:pt>
                <c:pt idx="47">
                  <c:v>4318</c:v>
                </c:pt>
                <c:pt idx="48">
                  <c:v>4195</c:v>
                </c:pt>
                <c:pt idx="49">
                  <c:v>4088</c:v>
                </c:pt>
                <c:pt idx="50">
                  <c:v>3530</c:v>
                </c:pt>
                <c:pt idx="51">
                  <c:v>3530</c:v>
                </c:pt>
                <c:pt idx="52">
                  <c:v>3344</c:v>
                </c:pt>
                <c:pt idx="53">
                  <c:v>2726</c:v>
                </c:pt>
                <c:pt idx="54">
                  <c:v>2468</c:v>
                </c:pt>
                <c:pt idx="55">
                  <c:v>2505</c:v>
                </c:pt>
                <c:pt idx="56">
                  <c:v>2567</c:v>
                </c:pt>
                <c:pt idx="57">
                  <c:v>2672</c:v>
                </c:pt>
                <c:pt idx="58">
                  <c:v>2596</c:v>
                </c:pt>
                <c:pt idx="59">
                  <c:v>2568</c:v>
                </c:pt>
                <c:pt idx="60">
                  <c:v>2531</c:v>
                </c:pt>
                <c:pt idx="61">
                  <c:v>2419</c:v>
                </c:pt>
                <c:pt idx="62">
                  <c:v>2469</c:v>
                </c:pt>
                <c:pt idx="63">
                  <c:v>2590</c:v>
                </c:pt>
                <c:pt idx="64">
                  <c:v>2593</c:v>
                </c:pt>
                <c:pt idx="65">
                  <c:v>2850</c:v>
                </c:pt>
                <c:pt idx="66">
                  <c:v>3323</c:v>
                </c:pt>
                <c:pt idx="67">
                  <c:v>3956</c:v>
                </c:pt>
                <c:pt idx="68">
                  <c:v>4194</c:v>
                </c:pt>
                <c:pt idx="69">
                  <c:v>4220</c:v>
                </c:pt>
                <c:pt idx="70">
                  <c:v>3962</c:v>
                </c:pt>
                <c:pt idx="71">
                  <c:v>3883</c:v>
                </c:pt>
                <c:pt idx="72">
                  <c:v>3991</c:v>
                </c:pt>
                <c:pt idx="73">
                  <c:v>3789</c:v>
                </c:pt>
                <c:pt idx="74">
                  <c:v>3822</c:v>
                </c:pt>
                <c:pt idx="75">
                  <c:v>3902</c:v>
                </c:pt>
                <c:pt idx="76">
                  <c:v>3684</c:v>
                </c:pt>
                <c:pt idx="77">
                  <c:v>3791</c:v>
                </c:pt>
                <c:pt idx="78">
                  <c:v>4030</c:v>
                </c:pt>
                <c:pt idx="79">
                  <c:v>4068</c:v>
                </c:pt>
                <c:pt idx="80">
                  <c:v>4105</c:v>
                </c:pt>
                <c:pt idx="81">
                  <c:v>3929</c:v>
                </c:pt>
                <c:pt idx="82">
                  <c:v>3749</c:v>
                </c:pt>
                <c:pt idx="83">
                  <c:v>3800</c:v>
                </c:pt>
                <c:pt idx="84">
                  <c:v>3773</c:v>
                </c:pt>
                <c:pt idx="85">
                  <c:v>3779</c:v>
                </c:pt>
                <c:pt idx="86">
                  <c:v>4043</c:v>
                </c:pt>
                <c:pt idx="87">
                  <c:v>4169</c:v>
                </c:pt>
                <c:pt idx="88">
                  <c:v>4942</c:v>
                </c:pt>
                <c:pt idx="89">
                  <c:v>5060</c:v>
                </c:pt>
                <c:pt idx="90">
                  <c:v>5060</c:v>
                </c:pt>
                <c:pt idx="91">
                  <c:v>5502</c:v>
                </c:pt>
                <c:pt idx="92">
                  <c:v>5985</c:v>
                </c:pt>
                <c:pt idx="93">
                  <c:v>5606</c:v>
                </c:pt>
                <c:pt idx="94">
                  <c:v>4951</c:v>
                </c:pt>
                <c:pt idx="95">
                  <c:v>4913</c:v>
                </c:pt>
                <c:pt idx="96">
                  <c:v>5104</c:v>
                </c:pt>
                <c:pt idx="97">
                  <c:v>6741</c:v>
                </c:pt>
                <c:pt idx="98">
                  <c:v>7291</c:v>
                </c:pt>
                <c:pt idx="99">
                  <c:v>6344</c:v>
                </c:pt>
                <c:pt idx="100">
                  <c:v>5830</c:v>
                </c:pt>
                <c:pt idx="101">
                  <c:v>5165</c:v>
                </c:pt>
                <c:pt idx="102">
                  <c:v>4748</c:v>
                </c:pt>
                <c:pt idx="103">
                  <c:v>5890</c:v>
                </c:pt>
                <c:pt idx="104">
                  <c:v>6086</c:v>
                </c:pt>
                <c:pt idx="105">
                  <c:v>6178</c:v>
                </c:pt>
                <c:pt idx="106">
                  <c:v>5764</c:v>
                </c:pt>
                <c:pt idx="107">
                  <c:v>6228</c:v>
                </c:pt>
                <c:pt idx="108">
                  <c:v>5443</c:v>
                </c:pt>
                <c:pt idx="109">
                  <c:v>4938</c:v>
                </c:pt>
                <c:pt idx="110">
                  <c:v>4516</c:v>
                </c:pt>
                <c:pt idx="111">
                  <c:v>4503</c:v>
                </c:pt>
                <c:pt idx="112">
                  <c:v>5026</c:v>
                </c:pt>
                <c:pt idx="113">
                  <c:v>5082</c:v>
                </c:pt>
                <c:pt idx="114">
                  <c:v>6150</c:v>
                </c:pt>
                <c:pt idx="115">
                  <c:v>7245</c:v>
                </c:pt>
                <c:pt idx="116">
                  <c:v>7268</c:v>
                </c:pt>
                <c:pt idx="117">
                  <c:v>7453</c:v>
                </c:pt>
                <c:pt idx="118">
                  <c:v>6679</c:v>
                </c:pt>
                <c:pt idx="119">
                  <c:v>6913</c:v>
                </c:pt>
                <c:pt idx="120">
                  <c:v>6126</c:v>
                </c:pt>
                <c:pt idx="121">
                  <c:v>6055</c:v>
                </c:pt>
                <c:pt idx="122">
                  <c:v>5697</c:v>
                </c:pt>
                <c:pt idx="123">
                  <c:v>6035</c:v>
                </c:pt>
                <c:pt idx="124">
                  <c:v>5885</c:v>
                </c:pt>
                <c:pt idx="125">
                  <c:v>5752</c:v>
                </c:pt>
                <c:pt idx="126">
                  <c:v>5363</c:v>
                </c:pt>
                <c:pt idx="127">
                  <c:v>5498</c:v>
                </c:pt>
                <c:pt idx="128">
                  <c:v>5229</c:v>
                </c:pt>
                <c:pt idx="129">
                  <c:v>4757</c:v>
                </c:pt>
                <c:pt idx="130">
                  <c:v>4899</c:v>
                </c:pt>
                <c:pt idx="131">
                  <c:v>4447</c:v>
                </c:pt>
                <c:pt idx="132">
                  <c:v>4798</c:v>
                </c:pt>
                <c:pt idx="133">
                  <c:v>5172</c:v>
                </c:pt>
                <c:pt idx="134">
                  <c:v>5186</c:v>
                </c:pt>
                <c:pt idx="135">
                  <c:v>6151</c:v>
                </c:pt>
                <c:pt idx="136">
                  <c:v>6874</c:v>
                </c:pt>
                <c:pt idx="137">
                  <c:v>7585</c:v>
                </c:pt>
                <c:pt idx="138">
                  <c:v>7324</c:v>
                </c:pt>
                <c:pt idx="139">
                  <c:v>6998</c:v>
                </c:pt>
                <c:pt idx="140">
                  <c:v>7734</c:v>
                </c:pt>
                <c:pt idx="141">
                  <c:v>7588</c:v>
                </c:pt>
                <c:pt idx="142">
                  <c:v>8408</c:v>
                </c:pt>
                <c:pt idx="143">
                  <c:v>7716</c:v>
                </c:pt>
                <c:pt idx="144">
                  <c:v>8060</c:v>
                </c:pt>
                <c:pt idx="145">
                  <c:v>7893</c:v>
                </c:pt>
                <c:pt idx="146">
                  <c:v>8345</c:v>
                </c:pt>
                <c:pt idx="147">
                  <c:v>8452</c:v>
                </c:pt>
                <c:pt idx="148">
                  <c:v>8277</c:v>
                </c:pt>
                <c:pt idx="149">
                  <c:v>8894</c:v>
                </c:pt>
                <c:pt idx="150">
                  <c:v>8596</c:v>
                </c:pt>
                <c:pt idx="151">
                  <c:v>8967</c:v>
                </c:pt>
                <c:pt idx="152">
                  <c:v>10020</c:v>
                </c:pt>
                <c:pt idx="153">
                  <c:v>10579</c:v>
                </c:pt>
                <c:pt idx="154">
                  <c:v>9373</c:v>
                </c:pt>
                <c:pt idx="155">
                  <c:v>8236</c:v>
                </c:pt>
                <c:pt idx="156">
                  <c:v>8574</c:v>
                </c:pt>
                <c:pt idx="157">
                  <c:v>7973</c:v>
                </c:pt>
                <c:pt idx="158">
                  <c:v>6697</c:v>
                </c:pt>
                <c:pt idx="159">
                  <c:v>6825</c:v>
                </c:pt>
                <c:pt idx="160">
                  <c:v>6338</c:v>
                </c:pt>
                <c:pt idx="161">
                  <c:v>7164</c:v>
                </c:pt>
                <c:pt idx="162">
                  <c:v>6691</c:v>
                </c:pt>
                <c:pt idx="163">
                  <c:v>6818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E-46C1-BB4B-A8632C7EB1B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 Pacific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Sheet2!$A$54:$A$217</c:f>
              <c:numCache>
                <c:formatCode>mm\-yyyy</c:formatCode>
                <c:ptCount val="164"/>
                <c:pt idx="0">
                  <c:v>42009</c:v>
                </c:pt>
                <c:pt idx="1">
                  <c:v>42016</c:v>
                </c:pt>
                <c:pt idx="2">
                  <c:v>42023</c:v>
                </c:pt>
                <c:pt idx="3">
                  <c:v>42030</c:v>
                </c:pt>
                <c:pt idx="4">
                  <c:v>42037</c:v>
                </c:pt>
                <c:pt idx="5">
                  <c:v>42044</c:v>
                </c:pt>
                <c:pt idx="6">
                  <c:v>42051</c:v>
                </c:pt>
                <c:pt idx="7">
                  <c:v>42058</c:v>
                </c:pt>
                <c:pt idx="8">
                  <c:v>42065</c:v>
                </c:pt>
                <c:pt idx="9">
                  <c:v>42072</c:v>
                </c:pt>
                <c:pt idx="10">
                  <c:v>42079</c:v>
                </c:pt>
                <c:pt idx="11">
                  <c:v>42086</c:v>
                </c:pt>
                <c:pt idx="12">
                  <c:v>42093</c:v>
                </c:pt>
                <c:pt idx="13">
                  <c:v>42101</c:v>
                </c:pt>
                <c:pt idx="14">
                  <c:v>42108</c:v>
                </c:pt>
                <c:pt idx="15">
                  <c:v>42115</c:v>
                </c:pt>
                <c:pt idx="16">
                  <c:v>42122</c:v>
                </c:pt>
                <c:pt idx="17">
                  <c:v>42129</c:v>
                </c:pt>
                <c:pt idx="18">
                  <c:v>42136</c:v>
                </c:pt>
                <c:pt idx="19">
                  <c:v>42143</c:v>
                </c:pt>
                <c:pt idx="20">
                  <c:v>42150</c:v>
                </c:pt>
                <c:pt idx="21">
                  <c:v>42157</c:v>
                </c:pt>
                <c:pt idx="22">
                  <c:v>42164</c:v>
                </c:pt>
                <c:pt idx="23">
                  <c:v>42171</c:v>
                </c:pt>
                <c:pt idx="24">
                  <c:v>42178</c:v>
                </c:pt>
                <c:pt idx="25">
                  <c:v>42185</c:v>
                </c:pt>
                <c:pt idx="26">
                  <c:v>42192</c:v>
                </c:pt>
                <c:pt idx="27">
                  <c:v>42199</c:v>
                </c:pt>
                <c:pt idx="28">
                  <c:v>42206</c:v>
                </c:pt>
                <c:pt idx="29">
                  <c:v>42213</c:v>
                </c:pt>
                <c:pt idx="30">
                  <c:v>42220</c:v>
                </c:pt>
                <c:pt idx="31">
                  <c:v>42227</c:v>
                </c:pt>
                <c:pt idx="32">
                  <c:v>42234</c:v>
                </c:pt>
                <c:pt idx="33">
                  <c:v>42241</c:v>
                </c:pt>
                <c:pt idx="34">
                  <c:v>42248</c:v>
                </c:pt>
                <c:pt idx="35">
                  <c:v>42255</c:v>
                </c:pt>
                <c:pt idx="36">
                  <c:v>42262</c:v>
                </c:pt>
                <c:pt idx="37">
                  <c:v>42269</c:v>
                </c:pt>
                <c:pt idx="38">
                  <c:v>42276</c:v>
                </c:pt>
                <c:pt idx="39">
                  <c:v>42283</c:v>
                </c:pt>
                <c:pt idx="40">
                  <c:v>42290</c:v>
                </c:pt>
                <c:pt idx="41">
                  <c:v>42297</c:v>
                </c:pt>
                <c:pt idx="42">
                  <c:v>42304</c:v>
                </c:pt>
                <c:pt idx="43">
                  <c:v>42311</c:v>
                </c:pt>
                <c:pt idx="44">
                  <c:v>42318</c:v>
                </c:pt>
                <c:pt idx="45">
                  <c:v>42325</c:v>
                </c:pt>
                <c:pt idx="46">
                  <c:v>42332</c:v>
                </c:pt>
                <c:pt idx="47">
                  <c:v>42339</c:v>
                </c:pt>
                <c:pt idx="48">
                  <c:v>42346</c:v>
                </c:pt>
                <c:pt idx="49">
                  <c:v>42353</c:v>
                </c:pt>
                <c:pt idx="50">
                  <c:v>42360</c:v>
                </c:pt>
                <c:pt idx="51">
                  <c:v>42367</c:v>
                </c:pt>
                <c:pt idx="52">
                  <c:v>42374</c:v>
                </c:pt>
                <c:pt idx="53">
                  <c:v>42381</c:v>
                </c:pt>
                <c:pt idx="54">
                  <c:v>42388</c:v>
                </c:pt>
                <c:pt idx="55">
                  <c:v>42395</c:v>
                </c:pt>
                <c:pt idx="56">
                  <c:v>42402</c:v>
                </c:pt>
                <c:pt idx="57">
                  <c:v>42409</c:v>
                </c:pt>
                <c:pt idx="58">
                  <c:v>42416</c:v>
                </c:pt>
                <c:pt idx="59">
                  <c:v>42423</c:v>
                </c:pt>
                <c:pt idx="60">
                  <c:v>42430</c:v>
                </c:pt>
                <c:pt idx="61">
                  <c:v>42437</c:v>
                </c:pt>
                <c:pt idx="62">
                  <c:v>42444</c:v>
                </c:pt>
                <c:pt idx="63">
                  <c:v>42451</c:v>
                </c:pt>
                <c:pt idx="64">
                  <c:v>42458</c:v>
                </c:pt>
                <c:pt idx="65">
                  <c:v>42465</c:v>
                </c:pt>
                <c:pt idx="66">
                  <c:v>42472</c:v>
                </c:pt>
                <c:pt idx="67">
                  <c:v>42479</c:v>
                </c:pt>
                <c:pt idx="68">
                  <c:v>42486</c:v>
                </c:pt>
                <c:pt idx="69">
                  <c:v>42493</c:v>
                </c:pt>
                <c:pt idx="70">
                  <c:v>42500</c:v>
                </c:pt>
                <c:pt idx="71">
                  <c:v>42507</c:v>
                </c:pt>
                <c:pt idx="72">
                  <c:v>42514</c:v>
                </c:pt>
                <c:pt idx="73">
                  <c:v>42521</c:v>
                </c:pt>
                <c:pt idx="74">
                  <c:v>42528</c:v>
                </c:pt>
                <c:pt idx="75">
                  <c:v>42535</c:v>
                </c:pt>
                <c:pt idx="76">
                  <c:v>42542</c:v>
                </c:pt>
                <c:pt idx="77">
                  <c:v>42549</c:v>
                </c:pt>
                <c:pt idx="78">
                  <c:v>42556</c:v>
                </c:pt>
                <c:pt idx="79">
                  <c:v>42563</c:v>
                </c:pt>
                <c:pt idx="80">
                  <c:v>42570</c:v>
                </c:pt>
                <c:pt idx="81">
                  <c:v>42577</c:v>
                </c:pt>
                <c:pt idx="82">
                  <c:v>42584</c:v>
                </c:pt>
                <c:pt idx="83">
                  <c:v>42591</c:v>
                </c:pt>
                <c:pt idx="84">
                  <c:v>42598</c:v>
                </c:pt>
                <c:pt idx="85">
                  <c:v>42605</c:v>
                </c:pt>
                <c:pt idx="86">
                  <c:v>42612</c:v>
                </c:pt>
                <c:pt idx="87">
                  <c:v>42619</c:v>
                </c:pt>
                <c:pt idx="88">
                  <c:v>42626</c:v>
                </c:pt>
                <c:pt idx="89">
                  <c:v>42633</c:v>
                </c:pt>
                <c:pt idx="90">
                  <c:v>42640</c:v>
                </c:pt>
                <c:pt idx="91">
                  <c:v>42647</c:v>
                </c:pt>
                <c:pt idx="92">
                  <c:v>42654</c:v>
                </c:pt>
                <c:pt idx="93">
                  <c:v>42661</c:v>
                </c:pt>
                <c:pt idx="94">
                  <c:v>42668</c:v>
                </c:pt>
                <c:pt idx="95">
                  <c:v>42675</c:v>
                </c:pt>
                <c:pt idx="96">
                  <c:v>42682</c:v>
                </c:pt>
                <c:pt idx="97">
                  <c:v>42689</c:v>
                </c:pt>
                <c:pt idx="98">
                  <c:v>42696</c:v>
                </c:pt>
                <c:pt idx="99">
                  <c:v>42703</c:v>
                </c:pt>
                <c:pt idx="100">
                  <c:v>42710</c:v>
                </c:pt>
                <c:pt idx="101">
                  <c:v>42717</c:v>
                </c:pt>
                <c:pt idx="102">
                  <c:v>42724</c:v>
                </c:pt>
                <c:pt idx="103">
                  <c:v>42731</c:v>
                </c:pt>
                <c:pt idx="104">
                  <c:v>42738</c:v>
                </c:pt>
                <c:pt idx="105">
                  <c:v>42744</c:v>
                </c:pt>
                <c:pt idx="106">
                  <c:v>42751</c:v>
                </c:pt>
                <c:pt idx="107">
                  <c:v>42758</c:v>
                </c:pt>
                <c:pt idx="108">
                  <c:v>42765</c:v>
                </c:pt>
                <c:pt idx="109">
                  <c:v>42772</c:v>
                </c:pt>
                <c:pt idx="110">
                  <c:v>42779</c:v>
                </c:pt>
                <c:pt idx="111">
                  <c:v>42786</c:v>
                </c:pt>
                <c:pt idx="112">
                  <c:v>42793</c:v>
                </c:pt>
                <c:pt idx="113">
                  <c:v>42800</c:v>
                </c:pt>
                <c:pt idx="114">
                  <c:v>42807</c:v>
                </c:pt>
                <c:pt idx="115">
                  <c:v>42814</c:v>
                </c:pt>
                <c:pt idx="116">
                  <c:v>42821</c:v>
                </c:pt>
                <c:pt idx="117">
                  <c:v>42828</c:v>
                </c:pt>
                <c:pt idx="118">
                  <c:v>42835</c:v>
                </c:pt>
                <c:pt idx="119">
                  <c:v>42842</c:v>
                </c:pt>
                <c:pt idx="120">
                  <c:v>42849</c:v>
                </c:pt>
                <c:pt idx="121">
                  <c:v>42856</c:v>
                </c:pt>
                <c:pt idx="122">
                  <c:v>42863</c:v>
                </c:pt>
                <c:pt idx="123">
                  <c:v>42870</c:v>
                </c:pt>
                <c:pt idx="124">
                  <c:v>42877</c:v>
                </c:pt>
                <c:pt idx="125">
                  <c:v>42884</c:v>
                </c:pt>
                <c:pt idx="126">
                  <c:v>42891</c:v>
                </c:pt>
                <c:pt idx="127">
                  <c:v>42898</c:v>
                </c:pt>
                <c:pt idx="128">
                  <c:v>42905</c:v>
                </c:pt>
                <c:pt idx="129">
                  <c:v>42912</c:v>
                </c:pt>
                <c:pt idx="130">
                  <c:v>42919</c:v>
                </c:pt>
                <c:pt idx="131">
                  <c:v>42926</c:v>
                </c:pt>
                <c:pt idx="132">
                  <c:v>42933</c:v>
                </c:pt>
                <c:pt idx="133">
                  <c:v>42940</c:v>
                </c:pt>
                <c:pt idx="134">
                  <c:v>42947</c:v>
                </c:pt>
                <c:pt idx="135">
                  <c:v>42954</c:v>
                </c:pt>
                <c:pt idx="136">
                  <c:v>42961</c:v>
                </c:pt>
                <c:pt idx="137">
                  <c:v>42968</c:v>
                </c:pt>
                <c:pt idx="138">
                  <c:v>42976</c:v>
                </c:pt>
                <c:pt idx="139">
                  <c:v>42982</c:v>
                </c:pt>
                <c:pt idx="140">
                  <c:v>42989</c:v>
                </c:pt>
                <c:pt idx="141">
                  <c:v>42996</c:v>
                </c:pt>
                <c:pt idx="142">
                  <c:v>43003</c:v>
                </c:pt>
                <c:pt idx="143">
                  <c:v>43010</c:v>
                </c:pt>
                <c:pt idx="144">
                  <c:v>43017</c:v>
                </c:pt>
                <c:pt idx="145">
                  <c:v>43024</c:v>
                </c:pt>
                <c:pt idx="146">
                  <c:v>43031</c:v>
                </c:pt>
                <c:pt idx="147">
                  <c:v>43038</c:v>
                </c:pt>
                <c:pt idx="148">
                  <c:v>43045</c:v>
                </c:pt>
                <c:pt idx="149">
                  <c:v>43052</c:v>
                </c:pt>
                <c:pt idx="150">
                  <c:v>43059</c:v>
                </c:pt>
                <c:pt idx="151">
                  <c:v>43066</c:v>
                </c:pt>
                <c:pt idx="152">
                  <c:v>43073</c:v>
                </c:pt>
                <c:pt idx="153">
                  <c:v>43080</c:v>
                </c:pt>
                <c:pt idx="154">
                  <c:v>43087</c:v>
                </c:pt>
                <c:pt idx="155">
                  <c:v>43094</c:v>
                </c:pt>
                <c:pt idx="156">
                  <c:v>43108</c:v>
                </c:pt>
                <c:pt idx="157">
                  <c:v>43115</c:v>
                </c:pt>
                <c:pt idx="158">
                  <c:v>43122</c:v>
                </c:pt>
                <c:pt idx="159">
                  <c:v>43129</c:v>
                </c:pt>
                <c:pt idx="160">
                  <c:v>43136</c:v>
                </c:pt>
                <c:pt idx="161">
                  <c:v>43143</c:v>
                </c:pt>
                <c:pt idx="162">
                  <c:v>43150</c:v>
                </c:pt>
                <c:pt idx="163">
                  <c:v>43157</c:v>
                </c:pt>
              </c:numCache>
            </c:numRef>
          </c:cat>
          <c:val>
            <c:numRef>
              <c:f>Sheet2!$C$54:$C$217</c:f>
              <c:numCache>
                <c:formatCode>_(* #,##0_);_(* \(#,##0\);_(* "-"??_);_(@_)</c:formatCode>
                <c:ptCount val="164"/>
                <c:pt idx="0">
                  <c:v>2996</c:v>
                </c:pt>
                <c:pt idx="1">
                  <c:v>2730</c:v>
                </c:pt>
                <c:pt idx="2">
                  <c:v>2895</c:v>
                </c:pt>
                <c:pt idx="3">
                  <c:v>3019</c:v>
                </c:pt>
                <c:pt idx="4">
                  <c:v>2824</c:v>
                </c:pt>
                <c:pt idx="5">
                  <c:v>2913</c:v>
                </c:pt>
                <c:pt idx="6">
                  <c:v>2801</c:v>
                </c:pt>
                <c:pt idx="7">
                  <c:v>2726</c:v>
                </c:pt>
                <c:pt idx="8">
                  <c:v>2673</c:v>
                </c:pt>
                <c:pt idx="9">
                  <c:v>2694</c:v>
                </c:pt>
                <c:pt idx="10">
                  <c:v>2563</c:v>
                </c:pt>
                <c:pt idx="11">
                  <c:v>2511</c:v>
                </c:pt>
                <c:pt idx="12">
                  <c:v>2504</c:v>
                </c:pt>
                <c:pt idx="13">
                  <c:v>2527</c:v>
                </c:pt>
                <c:pt idx="14">
                  <c:v>2491</c:v>
                </c:pt>
                <c:pt idx="15">
                  <c:v>2717</c:v>
                </c:pt>
                <c:pt idx="16">
                  <c:v>2685</c:v>
                </c:pt>
                <c:pt idx="17">
                  <c:v>2699</c:v>
                </c:pt>
                <c:pt idx="18">
                  <c:v>2792</c:v>
                </c:pt>
                <c:pt idx="19">
                  <c:v>2976</c:v>
                </c:pt>
                <c:pt idx="20">
                  <c:v>2917</c:v>
                </c:pt>
                <c:pt idx="21">
                  <c:v>2939</c:v>
                </c:pt>
                <c:pt idx="22">
                  <c:v>2928</c:v>
                </c:pt>
                <c:pt idx="23">
                  <c:v>2884</c:v>
                </c:pt>
                <c:pt idx="24">
                  <c:v>3169</c:v>
                </c:pt>
                <c:pt idx="25">
                  <c:v>3248</c:v>
                </c:pt>
                <c:pt idx="26">
                  <c:v>3074</c:v>
                </c:pt>
                <c:pt idx="27">
                  <c:v>3119</c:v>
                </c:pt>
                <c:pt idx="28">
                  <c:v>3977</c:v>
                </c:pt>
                <c:pt idx="29">
                  <c:v>3974</c:v>
                </c:pt>
                <c:pt idx="30">
                  <c:v>4424</c:v>
                </c:pt>
                <c:pt idx="31">
                  <c:v>4821</c:v>
                </c:pt>
                <c:pt idx="32">
                  <c:v>4200</c:v>
                </c:pt>
                <c:pt idx="33">
                  <c:v>3897</c:v>
                </c:pt>
                <c:pt idx="34">
                  <c:v>2801</c:v>
                </c:pt>
                <c:pt idx="35">
                  <c:v>3097</c:v>
                </c:pt>
                <c:pt idx="36">
                  <c:v>3080</c:v>
                </c:pt>
                <c:pt idx="37">
                  <c:v>3779</c:v>
                </c:pt>
                <c:pt idx="38">
                  <c:v>3764</c:v>
                </c:pt>
                <c:pt idx="39">
                  <c:v>3964</c:v>
                </c:pt>
                <c:pt idx="40">
                  <c:v>3466</c:v>
                </c:pt>
                <c:pt idx="41">
                  <c:v>3132</c:v>
                </c:pt>
                <c:pt idx="42">
                  <c:v>3305</c:v>
                </c:pt>
                <c:pt idx="43">
                  <c:v>3088</c:v>
                </c:pt>
                <c:pt idx="44">
                  <c:v>2954</c:v>
                </c:pt>
                <c:pt idx="45">
                  <c:v>2672</c:v>
                </c:pt>
                <c:pt idx="46">
                  <c:v>2432</c:v>
                </c:pt>
                <c:pt idx="47">
                  <c:v>2611</c:v>
                </c:pt>
                <c:pt idx="48">
                  <c:v>2670</c:v>
                </c:pt>
                <c:pt idx="49">
                  <c:v>2510</c:v>
                </c:pt>
                <c:pt idx="50">
                  <c:v>2099</c:v>
                </c:pt>
                <c:pt idx="51">
                  <c:v>2099</c:v>
                </c:pt>
                <c:pt idx="52">
                  <c:v>2030</c:v>
                </c:pt>
                <c:pt idx="53">
                  <c:v>1738</c:v>
                </c:pt>
                <c:pt idx="54">
                  <c:v>1594</c:v>
                </c:pt>
                <c:pt idx="55">
                  <c:v>1617</c:v>
                </c:pt>
                <c:pt idx="56">
                  <c:v>1657</c:v>
                </c:pt>
                <c:pt idx="57">
                  <c:v>1629</c:v>
                </c:pt>
                <c:pt idx="58">
                  <c:v>1621</c:v>
                </c:pt>
                <c:pt idx="59">
                  <c:v>1664</c:v>
                </c:pt>
                <c:pt idx="60">
                  <c:v>1633</c:v>
                </c:pt>
                <c:pt idx="61">
                  <c:v>1620</c:v>
                </c:pt>
                <c:pt idx="62">
                  <c:v>1652</c:v>
                </c:pt>
                <c:pt idx="63">
                  <c:v>1821</c:v>
                </c:pt>
                <c:pt idx="64">
                  <c:v>1786</c:v>
                </c:pt>
                <c:pt idx="65">
                  <c:v>1892</c:v>
                </c:pt>
                <c:pt idx="66">
                  <c:v>2170</c:v>
                </c:pt>
                <c:pt idx="67">
                  <c:v>2526</c:v>
                </c:pt>
                <c:pt idx="68">
                  <c:v>2681</c:v>
                </c:pt>
                <c:pt idx="69">
                  <c:v>2582</c:v>
                </c:pt>
                <c:pt idx="70">
                  <c:v>2387</c:v>
                </c:pt>
                <c:pt idx="71">
                  <c:v>2295</c:v>
                </c:pt>
                <c:pt idx="72">
                  <c:v>2481</c:v>
                </c:pt>
                <c:pt idx="73">
                  <c:v>2417</c:v>
                </c:pt>
                <c:pt idx="74">
                  <c:v>2488</c:v>
                </c:pt>
                <c:pt idx="75">
                  <c:v>2700</c:v>
                </c:pt>
                <c:pt idx="76">
                  <c:v>2592</c:v>
                </c:pt>
                <c:pt idx="77">
                  <c:v>2612</c:v>
                </c:pt>
                <c:pt idx="78">
                  <c:v>2777</c:v>
                </c:pt>
                <c:pt idx="79">
                  <c:v>2729</c:v>
                </c:pt>
                <c:pt idx="80">
                  <c:v>2707</c:v>
                </c:pt>
                <c:pt idx="81">
                  <c:v>2616</c:v>
                </c:pt>
                <c:pt idx="82">
                  <c:v>2445</c:v>
                </c:pt>
                <c:pt idx="83">
                  <c:v>2360</c:v>
                </c:pt>
                <c:pt idx="84">
                  <c:v>2716</c:v>
                </c:pt>
                <c:pt idx="85">
                  <c:v>2667</c:v>
                </c:pt>
                <c:pt idx="86">
                  <c:v>2912</c:v>
                </c:pt>
                <c:pt idx="87">
                  <c:v>3000</c:v>
                </c:pt>
                <c:pt idx="88">
                  <c:v>3542</c:v>
                </c:pt>
                <c:pt idx="89">
                  <c:v>3689</c:v>
                </c:pt>
                <c:pt idx="90">
                  <c:v>3689</c:v>
                </c:pt>
                <c:pt idx="91">
                  <c:v>3844</c:v>
                </c:pt>
                <c:pt idx="92">
                  <c:v>4121</c:v>
                </c:pt>
                <c:pt idx="93">
                  <c:v>3937</c:v>
                </c:pt>
                <c:pt idx="94">
                  <c:v>3441</c:v>
                </c:pt>
                <c:pt idx="95">
                  <c:v>3319</c:v>
                </c:pt>
                <c:pt idx="96">
                  <c:v>3613</c:v>
                </c:pt>
                <c:pt idx="97">
                  <c:v>4396</c:v>
                </c:pt>
                <c:pt idx="98">
                  <c:v>4905</c:v>
                </c:pt>
                <c:pt idx="99">
                  <c:v>4352</c:v>
                </c:pt>
                <c:pt idx="100">
                  <c:v>4663</c:v>
                </c:pt>
                <c:pt idx="101">
                  <c:v>3543</c:v>
                </c:pt>
                <c:pt idx="102">
                  <c:v>3191</c:v>
                </c:pt>
                <c:pt idx="103">
                  <c:v>3595</c:v>
                </c:pt>
                <c:pt idx="104">
                  <c:v>3853</c:v>
                </c:pt>
                <c:pt idx="105">
                  <c:v>3967</c:v>
                </c:pt>
                <c:pt idx="106">
                  <c:v>3692</c:v>
                </c:pt>
                <c:pt idx="107">
                  <c:v>3871</c:v>
                </c:pt>
                <c:pt idx="108">
                  <c:v>3447</c:v>
                </c:pt>
                <c:pt idx="109">
                  <c:v>3129</c:v>
                </c:pt>
                <c:pt idx="110">
                  <c:v>2804</c:v>
                </c:pt>
                <c:pt idx="111">
                  <c:v>2941</c:v>
                </c:pt>
                <c:pt idx="112">
                  <c:v>3411</c:v>
                </c:pt>
                <c:pt idx="113">
                  <c:v>3552</c:v>
                </c:pt>
                <c:pt idx="114">
                  <c:v>4323</c:v>
                </c:pt>
                <c:pt idx="115">
                  <c:v>4925</c:v>
                </c:pt>
                <c:pt idx="116">
                  <c:v>4909</c:v>
                </c:pt>
                <c:pt idx="117">
                  <c:v>4897</c:v>
                </c:pt>
                <c:pt idx="118">
                  <c:v>4374</c:v>
                </c:pt>
                <c:pt idx="119">
                  <c:v>4474</c:v>
                </c:pt>
                <c:pt idx="120">
                  <c:v>3970</c:v>
                </c:pt>
                <c:pt idx="121">
                  <c:v>4008</c:v>
                </c:pt>
                <c:pt idx="122">
                  <c:v>3734</c:v>
                </c:pt>
                <c:pt idx="123">
                  <c:v>4048</c:v>
                </c:pt>
                <c:pt idx="124">
                  <c:v>4048</c:v>
                </c:pt>
                <c:pt idx="125">
                  <c:v>3923</c:v>
                </c:pt>
                <c:pt idx="126">
                  <c:v>3657</c:v>
                </c:pt>
                <c:pt idx="127">
                  <c:v>3740</c:v>
                </c:pt>
                <c:pt idx="128">
                  <c:v>3474</c:v>
                </c:pt>
                <c:pt idx="129">
                  <c:v>3057</c:v>
                </c:pt>
                <c:pt idx="130">
                  <c:v>3203</c:v>
                </c:pt>
                <c:pt idx="131">
                  <c:v>2874</c:v>
                </c:pt>
                <c:pt idx="132">
                  <c:v>3194</c:v>
                </c:pt>
                <c:pt idx="133">
                  <c:v>3492</c:v>
                </c:pt>
                <c:pt idx="134">
                  <c:v>3503</c:v>
                </c:pt>
                <c:pt idx="135">
                  <c:v>4046</c:v>
                </c:pt>
                <c:pt idx="136">
                  <c:v>4457</c:v>
                </c:pt>
                <c:pt idx="137">
                  <c:v>5105</c:v>
                </c:pt>
                <c:pt idx="138">
                  <c:v>4917</c:v>
                </c:pt>
                <c:pt idx="139">
                  <c:v>4800</c:v>
                </c:pt>
                <c:pt idx="140">
                  <c:v>5381</c:v>
                </c:pt>
                <c:pt idx="141">
                  <c:v>5379</c:v>
                </c:pt>
                <c:pt idx="142">
                  <c:v>5948</c:v>
                </c:pt>
                <c:pt idx="143">
                  <c:v>5343</c:v>
                </c:pt>
                <c:pt idx="144">
                  <c:v>5703</c:v>
                </c:pt>
                <c:pt idx="145">
                  <c:v>5696</c:v>
                </c:pt>
                <c:pt idx="146">
                  <c:v>5729</c:v>
                </c:pt>
                <c:pt idx="147">
                  <c:v>5903</c:v>
                </c:pt>
                <c:pt idx="148">
                  <c:v>5674</c:v>
                </c:pt>
                <c:pt idx="149">
                  <c:v>6066</c:v>
                </c:pt>
                <c:pt idx="150">
                  <c:v>5830</c:v>
                </c:pt>
                <c:pt idx="151">
                  <c:v>6209</c:v>
                </c:pt>
                <c:pt idx="152">
                  <c:v>6907</c:v>
                </c:pt>
                <c:pt idx="153">
                  <c:v>6996</c:v>
                </c:pt>
                <c:pt idx="154">
                  <c:v>6687</c:v>
                </c:pt>
                <c:pt idx="155">
                  <c:v>5938</c:v>
                </c:pt>
                <c:pt idx="156">
                  <c:v>5379</c:v>
                </c:pt>
                <c:pt idx="157">
                  <c:v>4783</c:v>
                </c:pt>
                <c:pt idx="158">
                  <c:v>3955</c:v>
                </c:pt>
                <c:pt idx="159">
                  <c:v>4387</c:v>
                </c:pt>
                <c:pt idx="160">
                  <c:v>4072</c:v>
                </c:pt>
                <c:pt idx="161">
                  <c:v>4674</c:v>
                </c:pt>
                <c:pt idx="162">
                  <c:v>4374</c:v>
                </c:pt>
                <c:pt idx="163">
                  <c:v>4652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CE-46C1-BB4B-A8632C7EB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315248"/>
        <c:axId val="286314856"/>
      </c:lineChart>
      <c:dateAx>
        <c:axId val="286315248"/>
        <c:scaling>
          <c:orientation val="minMax"/>
        </c:scaling>
        <c:delete val="0"/>
        <c:axPos val="b"/>
        <c:numFmt formatCode="mm\-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14856"/>
        <c:crosses val="autoZero"/>
        <c:auto val="1"/>
        <c:lblOffset val="100"/>
        <c:baseTimeUnit val="days"/>
        <c:minorUnit val="6"/>
        <c:minorTimeUnit val="months"/>
      </c:dateAx>
      <c:valAx>
        <c:axId val="28631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1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90384615384615"/>
          <c:y val="0.21999322283101877"/>
          <c:w val="0.68085769230769233"/>
          <c:h val="0.53827320031703374"/>
        </c:manualLayout>
      </c:layout>
      <c:lineChart>
        <c:grouping val="standard"/>
        <c:varyColors val="0"/>
        <c:ser>
          <c:idx val="0"/>
          <c:order val="0"/>
          <c:tx>
            <c:strRef>
              <c:f>'FOB premium chart'!$N$18</c:f>
              <c:strCache>
                <c:ptCount val="1"/>
                <c:pt idx="0">
                  <c:v>Australian 62% Fe fines fob price</c:v>
                </c:pt>
              </c:strCache>
            </c:strRef>
          </c:tx>
          <c:spPr>
            <a:ln>
              <a:solidFill>
                <a:srgbClr val="02518A"/>
              </a:solidFill>
            </a:ln>
          </c:spPr>
          <c:marker>
            <c:symbol val="none"/>
          </c:marker>
          <c:cat>
            <c:numRef>
              <c:f>'FOB premium chart'!$M$19:$M$63</c:f>
              <c:numCache>
                <c:formatCode>mmm\-yy</c:formatCode>
                <c:ptCount val="45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42839</c:v>
                </c:pt>
                <c:pt idx="15">
                  <c:v>42846</c:v>
                </c:pt>
                <c:pt idx="16">
                  <c:v>42853</c:v>
                </c:pt>
                <c:pt idx="17">
                  <c:v>42860</c:v>
                </c:pt>
                <c:pt idx="18">
                  <c:v>42867</c:v>
                </c:pt>
                <c:pt idx="19">
                  <c:v>42874</c:v>
                </c:pt>
                <c:pt idx="20">
                  <c:v>42881</c:v>
                </c:pt>
                <c:pt idx="21">
                  <c:v>42888</c:v>
                </c:pt>
                <c:pt idx="22">
                  <c:v>42895</c:v>
                </c:pt>
                <c:pt idx="23">
                  <c:v>42902</c:v>
                </c:pt>
                <c:pt idx="24">
                  <c:v>42909</c:v>
                </c:pt>
                <c:pt idx="25">
                  <c:v>42916</c:v>
                </c:pt>
                <c:pt idx="26">
                  <c:v>42923</c:v>
                </c:pt>
                <c:pt idx="27">
                  <c:v>42930</c:v>
                </c:pt>
                <c:pt idx="28">
                  <c:v>42937</c:v>
                </c:pt>
                <c:pt idx="29">
                  <c:v>42944</c:v>
                </c:pt>
                <c:pt idx="30">
                  <c:v>42951</c:v>
                </c:pt>
                <c:pt idx="31">
                  <c:v>42958</c:v>
                </c:pt>
                <c:pt idx="32">
                  <c:v>42965</c:v>
                </c:pt>
                <c:pt idx="33">
                  <c:v>42972</c:v>
                </c:pt>
                <c:pt idx="34">
                  <c:v>42979</c:v>
                </c:pt>
                <c:pt idx="35">
                  <c:v>42986</c:v>
                </c:pt>
                <c:pt idx="36">
                  <c:v>42993</c:v>
                </c:pt>
                <c:pt idx="37">
                  <c:v>43000</c:v>
                </c:pt>
                <c:pt idx="38">
                  <c:v>43007</c:v>
                </c:pt>
                <c:pt idx="39">
                  <c:v>43014</c:v>
                </c:pt>
                <c:pt idx="40">
                  <c:v>43021</c:v>
                </c:pt>
                <c:pt idx="41">
                  <c:v>43028</c:v>
                </c:pt>
                <c:pt idx="42">
                  <c:v>43035</c:v>
                </c:pt>
                <c:pt idx="43">
                  <c:v>43042</c:v>
                </c:pt>
                <c:pt idx="44">
                  <c:v>43042</c:v>
                </c:pt>
              </c:numCache>
            </c:numRef>
          </c:cat>
          <c:val>
            <c:numRef>
              <c:f>'FOB premium chart'!$N$19:$N$63</c:f>
              <c:numCache>
                <c:formatCode>General</c:formatCode>
                <c:ptCount val="45"/>
                <c:pt idx="0">
                  <c:v>71.535000000000011</c:v>
                </c:pt>
                <c:pt idx="1">
                  <c:v>74.27000000000001</c:v>
                </c:pt>
                <c:pt idx="2">
                  <c:v>76.079999999999984</c:v>
                </c:pt>
                <c:pt idx="3">
                  <c:v>77.548000000000002</c:v>
                </c:pt>
                <c:pt idx="4">
                  <c:v>78.260000000000005</c:v>
                </c:pt>
                <c:pt idx="5">
                  <c:v>79.325999999999993</c:v>
                </c:pt>
                <c:pt idx="6">
                  <c:v>86.183999999999997</c:v>
                </c:pt>
                <c:pt idx="7">
                  <c:v>86.668000000000006</c:v>
                </c:pt>
                <c:pt idx="8">
                  <c:v>85.307999999999993</c:v>
                </c:pt>
                <c:pt idx="9">
                  <c:v>81.446000000000012</c:v>
                </c:pt>
                <c:pt idx="10">
                  <c:v>83.577999999999989</c:v>
                </c:pt>
                <c:pt idx="11">
                  <c:v>80.097999999999999</c:v>
                </c:pt>
                <c:pt idx="12">
                  <c:v>75</c:v>
                </c:pt>
                <c:pt idx="13">
                  <c:v>73.194000000000003</c:v>
                </c:pt>
                <c:pt idx="14">
                  <c:v>64.647999999999996</c:v>
                </c:pt>
                <c:pt idx="15">
                  <c:v>59.625999999999998</c:v>
                </c:pt>
                <c:pt idx="16">
                  <c:v>60.788000000000004</c:v>
                </c:pt>
                <c:pt idx="17">
                  <c:v>60.432500000000012</c:v>
                </c:pt>
                <c:pt idx="18">
                  <c:v>54.564999999999998</c:v>
                </c:pt>
                <c:pt idx="19">
                  <c:v>55.592000000000006</c:v>
                </c:pt>
                <c:pt idx="20">
                  <c:v>54.772000000000006</c:v>
                </c:pt>
                <c:pt idx="21">
                  <c:v>51.956000000000003</c:v>
                </c:pt>
                <c:pt idx="22">
                  <c:v>49.526000000000003</c:v>
                </c:pt>
                <c:pt idx="23">
                  <c:v>49.427999999999997</c:v>
                </c:pt>
                <c:pt idx="24">
                  <c:v>51.920000000000009</c:v>
                </c:pt>
                <c:pt idx="25">
                  <c:v>57.922499999999999</c:v>
                </c:pt>
                <c:pt idx="26">
                  <c:v>58.712000000000003</c:v>
                </c:pt>
                <c:pt idx="27">
                  <c:v>59.88</c:v>
                </c:pt>
                <c:pt idx="28">
                  <c:v>62.715999999999994</c:v>
                </c:pt>
                <c:pt idx="29">
                  <c:v>64.040000000000006</c:v>
                </c:pt>
                <c:pt idx="30">
                  <c:v>67.022000000000006</c:v>
                </c:pt>
                <c:pt idx="31">
                  <c:v>68.974999999999994</c:v>
                </c:pt>
                <c:pt idx="32">
                  <c:v>67.49199999999999</c:v>
                </c:pt>
                <c:pt idx="33">
                  <c:v>71.337999999999994</c:v>
                </c:pt>
                <c:pt idx="34">
                  <c:v>69.924999999999997</c:v>
                </c:pt>
                <c:pt idx="35">
                  <c:v>68.658000000000001</c:v>
                </c:pt>
                <c:pt idx="36">
                  <c:v>66.557999999999993</c:v>
                </c:pt>
                <c:pt idx="37">
                  <c:v>58.911666666666676</c:v>
                </c:pt>
                <c:pt idx="38">
                  <c:v>55.97</c:v>
                </c:pt>
                <c:pt idx="39">
                  <c:v>53.873999999999988</c:v>
                </c:pt>
                <c:pt idx="40">
                  <c:v>52.990000000000009</c:v>
                </c:pt>
                <c:pt idx="41">
                  <c:v>54.15</c:v>
                </c:pt>
                <c:pt idx="42">
                  <c:v>53.491999999999997</c:v>
                </c:pt>
                <c:pt idx="43">
                  <c:v>51.508000000000003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488-42FC-95E1-4BF9123C0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120440"/>
        <c:axId val="287120832"/>
      </c:lineChart>
      <c:lineChart>
        <c:grouping val="standard"/>
        <c:varyColors val="0"/>
        <c:ser>
          <c:idx val="2"/>
          <c:order val="1"/>
          <c:tx>
            <c:strRef>
              <c:f>'FOB premium chart'!$O$18</c:f>
              <c:strCache>
                <c:ptCount val="1"/>
                <c:pt idx="0">
                  <c:v>Brazilian 65% Fe fines fob Premium</c:v>
                </c:pt>
              </c:strCache>
            </c:strRef>
          </c:tx>
          <c:spPr>
            <a:ln>
              <a:solidFill>
                <a:srgbClr val="A7D5F6"/>
              </a:solidFill>
            </a:ln>
          </c:spPr>
          <c:marker>
            <c:symbol val="none"/>
          </c:marker>
          <c:cat>
            <c:numRef>
              <c:f>'FOB premium chart'!$M$19:$M$63</c:f>
              <c:numCache>
                <c:formatCode>mmm\-yy</c:formatCode>
                <c:ptCount val="45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42839</c:v>
                </c:pt>
                <c:pt idx="15">
                  <c:v>42846</c:v>
                </c:pt>
                <c:pt idx="16">
                  <c:v>42853</c:v>
                </c:pt>
                <c:pt idx="17">
                  <c:v>42860</c:v>
                </c:pt>
                <c:pt idx="18">
                  <c:v>42867</c:v>
                </c:pt>
                <c:pt idx="19">
                  <c:v>42874</c:v>
                </c:pt>
                <c:pt idx="20">
                  <c:v>42881</c:v>
                </c:pt>
                <c:pt idx="21">
                  <c:v>42888</c:v>
                </c:pt>
                <c:pt idx="22">
                  <c:v>42895</c:v>
                </c:pt>
                <c:pt idx="23">
                  <c:v>42902</c:v>
                </c:pt>
                <c:pt idx="24">
                  <c:v>42909</c:v>
                </c:pt>
                <c:pt idx="25">
                  <c:v>42916</c:v>
                </c:pt>
                <c:pt idx="26">
                  <c:v>42923</c:v>
                </c:pt>
                <c:pt idx="27">
                  <c:v>42930</c:v>
                </c:pt>
                <c:pt idx="28">
                  <c:v>42937</c:v>
                </c:pt>
                <c:pt idx="29">
                  <c:v>42944</c:v>
                </c:pt>
                <c:pt idx="30">
                  <c:v>42951</c:v>
                </c:pt>
                <c:pt idx="31">
                  <c:v>42958</c:v>
                </c:pt>
                <c:pt idx="32">
                  <c:v>42965</c:v>
                </c:pt>
                <c:pt idx="33">
                  <c:v>42972</c:v>
                </c:pt>
                <c:pt idx="34">
                  <c:v>42979</c:v>
                </c:pt>
                <c:pt idx="35">
                  <c:v>42986</c:v>
                </c:pt>
                <c:pt idx="36">
                  <c:v>42993</c:v>
                </c:pt>
                <c:pt idx="37">
                  <c:v>43000</c:v>
                </c:pt>
                <c:pt idx="38">
                  <c:v>43007</c:v>
                </c:pt>
                <c:pt idx="39">
                  <c:v>43014</c:v>
                </c:pt>
                <c:pt idx="40">
                  <c:v>43021</c:v>
                </c:pt>
                <c:pt idx="41">
                  <c:v>43028</c:v>
                </c:pt>
                <c:pt idx="42">
                  <c:v>43035</c:v>
                </c:pt>
                <c:pt idx="43">
                  <c:v>43042</c:v>
                </c:pt>
                <c:pt idx="44">
                  <c:v>43042</c:v>
                </c:pt>
              </c:numCache>
            </c:numRef>
          </c:cat>
          <c:val>
            <c:numRef>
              <c:f>'FOB premium chart'!$O$19:$O$63</c:f>
              <c:numCache>
                <c:formatCode>General</c:formatCode>
                <c:ptCount val="45"/>
                <c:pt idx="0">
                  <c:v>5.4249999999999829</c:v>
                </c:pt>
                <c:pt idx="1">
                  <c:v>5.5699999999999932</c:v>
                </c:pt>
                <c:pt idx="2">
                  <c:v>5.2200000000000273</c:v>
                </c:pt>
                <c:pt idx="3">
                  <c:v>6.2920000000000016</c:v>
                </c:pt>
                <c:pt idx="4">
                  <c:v>7.1400000000000006</c:v>
                </c:pt>
                <c:pt idx="5">
                  <c:v>6.554000000000002</c:v>
                </c:pt>
                <c:pt idx="6">
                  <c:v>6.9860000000000184</c:v>
                </c:pt>
                <c:pt idx="7">
                  <c:v>7.0919999999999845</c:v>
                </c:pt>
                <c:pt idx="8">
                  <c:v>8.0720000000000027</c:v>
                </c:pt>
                <c:pt idx="9">
                  <c:v>6.6639999999999873</c:v>
                </c:pt>
                <c:pt idx="10">
                  <c:v>4.402000000000001</c:v>
                </c:pt>
                <c:pt idx="11">
                  <c:v>5.092000000000013</c:v>
                </c:pt>
                <c:pt idx="12">
                  <c:v>3.4499999999999886</c:v>
                </c:pt>
                <c:pt idx="13">
                  <c:v>6.3559999999999945</c:v>
                </c:pt>
                <c:pt idx="14">
                  <c:v>6.3769999999999953</c:v>
                </c:pt>
                <c:pt idx="15">
                  <c:v>5.4540000000000148</c:v>
                </c:pt>
                <c:pt idx="16">
                  <c:v>4.8820000000000121</c:v>
                </c:pt>
                <c:pt idx="17">
                  <c:v>4.3674999999999855</c:v>
                </c:pt>
                <c:pt idx="18">
                  <c:v>2.7349999999999994</c:v>
                </c:pt>
                <c:pt idx="19">
                  <c:v>3.0380000000000038</c:v>
                </c:pt>
                <c:pt idx="20">
                  <c:v>3.9879999999999995</c:v>
                </c:pt>
                <c:pt idx="21">
                  <c:v>5.6140000000000043</c:v>
                </c:pt>
                <c:pt idx="22">
                  <c:v>8.294000000000004</c:v>
                </c:pt>
                <c:pt idx="23">
                  <c:v>8.9620000000000104</c:v>
                </c:pt>
                <c:pt idx="24">
                  <c:v>8.8699999999999903</c:v>
                </c:pt>
                <c:pt idx="25">
                  <c:v>8.9375</c:v>
                </c:pt>
                <c:pt idx="26">
                  <c:v>10.587999999999994</c:v>
                </c:pt>
                <c:pt idx="27">
                  <c:v>9.9799999999999969</c:v>
                </c:pt>
                <c:pt idx="28">
                  <c:v>9.0840000000000032</c:v>
                </c:pt>
                <c:pt idx="29">
                  <c:v>8.3799999999999812</c:v>
                </c:pt>
                <c:pt idx="30">
                  <c:v>8.9980000000000047</c:v>
                </c:pt>
                <c:pt idx="31">
                  <c:v>9.8250000000000028</c:v>
                </c:pt>
                <c:pt idx="32">
                  <c:v>9.8280000000000172</c:v>
                </c:pt>
                <c:pt idx="33">
                  <c:v>12.771999999999991</c:v>
                </c:pt>
                <c:pt idx="34">
                  <c:v>14.125000000000014</c:v>
                </c:pt>
                <c:pt idx="35">
                  <c:v>14.012000000000015</c:v>
                </c:pt>
                <c:pt idx="36">
                  <c:v>14.801999999999992</c:v>
                </c:pt>
                <c:pt idx="37">
                  <c:v>13.578333333333305</c:v>
                </c:pt>
                <c:pt idx="38">
                  <c:v>13.460000000000008</c:v>
                </c:pt>
                <c:pt idx="39">
                  <c:v>13.576000000000015</c:v>
                </c:pt>
                <c:pt idx="40">
                  <c:v>14.919999999999973</c:v>
                </c:pt>
                <c:pt idx="41">
                  <c:v>13.024999999999999</c:v>
                </c:pt>
                <c:pt idx="42">
                  <c:v>11.648000000000017</c:v>
                </c:pt>
                <c:pt idx="43">
                  <c:v>10.832000000000001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488-42FC-95E1-4BF9123C0086}"/>
            </c:ext>
          </c:extLst>
        </c:ser>
        <c:ser>
          <c:idx val="1"/>
          <c:order val="2"/>
          <c:tx>
            <c:strRef>
              <c:f>'FOB premium chart'!$P$18</c:f>
              <c:strCache>
                <c:ptCount val="1"/>
                <c:pt idx="0">
                  <c:v>Average premium</c:v>
                </c:pt>
              </c:strCache>
            </c:strRef>
          </c:tx>
          <c:spPr>
            <a:ln>
              <a:solidFill>
                <a:srgbClr val="2E92CE"/>
              </a:solidFill>
              <a:prstDash val="sysDot"/>
            </a:ln>
          </c:spPr>
          <c:marker>
            <c:symbol val="none"/>
          </c:marker>
          <c:cat>
            <c:numRef>
              <c:f>'FOB premium chart'!$M$19:$M$63</c:f>
              <c:numCache>
                <c:formatCode>mmm\-yy</c:formatCode>
                <c:ptCount val="45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42839</c:v>
                </c:pt>
                <c:pt idx="15">
                  <c:v>42846</c:v>
                </c:pt>
                <c:pt idx="16">
                  <c:v>42853</c:v>
                </c:pt>
                <c:pt idx="17">
                  <c:v>42860</c:v>
                </c:pt>
                <c:pt idx="18">
                  <c:v>42867</c:v>
                </c:pt>
                <c:pt idx="19">
                  <c:v>42874</c:v>
                </c:pt>
                <c:pt idx="20">
                  <c:v>42881</c:v>
                </c:pt>
                <c:pt idx="21">
                  <c:v>42888</c:v>
                </c:pt>
                <c:pt idx="22">
                  <c:v>42895</c:v>
                </c:pt>
                <c:pt idx="23">
                  <c:v>42902</c:v>
                </c:pt>
                <c:pt idx="24">
                  <c:v>42909</c:v>
                </c:pt>
                <c:pt idx="25">
                  <c:v>42916</c:v>
                </c:pt>
                <c:pt idx="26">
                  <c:v>42923</c:v>
                </c:pt>
                <c:pt idx="27">
                  <c:v>42930</c:v>
                </c:pt>
                <c:pt idx="28">
                  <c:v>42937</c:v>
                </c:pt>
                <c:pt idx="29">
                  <c:v>42944</c:v>
                </c:pt>
                <c:pt idx="30">
                  <c:v>42951</c:v>
                </c:pt>
                <c:pt idx="31">
                  <c:v>42958</c:v>
                </c:pt>
                <c:pt idx="32">
                  <c:v>42965</c:v>
                </c:pt>
                <c:pt idx="33">
                  <c:v>42972</c:v>
                </c:pt>
                <c:pt idx="34">
                  <c:v>42979</c:v>
                </c:pt>
                <c:pt idx="35">
                  <c:v>42986</c:v>
                </c:pt>
                <c:pt idx="36">
                  <c:v>42993</c:v>
                </c:pt>
                <c:pt idx="37">
                  <c:v>43000</c:v>
                </c:pt>
                <c:pt idx="38">
                  <c:v>43007</c:v>
                </c:pt>
                <c:pt idx="39">
                  <c:v>43014</c:v>
                </c:pt>
                <c:pt idx="40">
                  <c:v>43021</c:v>
                </c:pt>
                <c:pt idx="41">
                  <c:v>43028</c:v>
                </c:pt>
                <c:pt idx="42">
                  <c:v>43035</c:v>
                </c:pt>
                <c:pt idx="43">
                  <c:v>43042</c:v>
                </c:pt>
                <c:pt idx="44">
                  <c:v>43042</c:v>
                </c:pt>
              </c:numCache>
            </c:numRef>
          </c:cat>
          <c:val>
            <c:numRef>
              <c:f>'FOB premium chart'!$P$19:$P$63</c:f>
              <c:numCache>
                <c:formatCode>General</c:formatCode>
                <c:ptCount val="45"/>
                <c:pt idx="0">
                  <c:v>8.3924393939393909</c:v>
                </c:pt>
                <c:pt idx="1">
                  <c:v>8.3924393939393909</c:v>
                </c:pt>
                <c:pt idx="2">
                  <c:v>8.3924393939393909</c:v>
                </c:pt>
                <c:pt idx="3">
                  <c:v>8.3924393939393909</c:v>
                </c:pt>
                <c:pt idx="4">
                  <c:v>8.3924393939393909</c:v>
                </c:pt>
                <c:pt idx="5">
                  <c:v>8.3924393939393909</c:v>
                </c:pt>
                <c:pt idx="6">
                  <c:v>8.3924393939393909</c:v>
                </c:pt>
                <c:pt idx="7">
                  <c:v>8.3924393939393909</c:v>
                </c:pt>
                <c:pt idx="8">
                  <c:v>8.3924393939393909</c:v>
                </c:pt>
                <c:pt idx="9">
                  <c:v>8.3924393939393909</c:v>
                </c:pt>
                <c:pt idx="10">
                  <c:v>8.3924393939393909</c:v>
                </c:pt>
                <c:pt idx="11">
                  <c:v>8.3924393939393909</c:v>
                </c:pt>
                <c:pt idx="12">
                  <c:v>8.3924393939393909</c:v>
                </c:pt>
                <c:pt idx="13">
                  <c:v>8.3924393939393909</c:v>
                </c:pt>
                <c:pt idx="14">
                  <c:v>8.3924393939393909</c:v>
                </c:pt>
                <c:pt idx="15">
                  <c:v>8.3924393939393909</c:v>
                </c:pt>
                <c:pt idx="16">
                  <c:v>8.3924393939393909</c:v>
                </c:pt>
                <c:pt idx="17">
                  <c:v>8.3924393939393909</c:v>
                </c:pt>
                <c:pt idx="18">
                  <c:v>8.3924393939393909</c:v>
                </c:pt>
                <c:pt idx="19">
                  <c:v>8.3924393939393909</c:v>
                </c:pt>
                <c:pt idx="20">
                  <c:v>8.3924393939393909</c:v>
                </c:pt>
                <c:pt idx="21">
                  <c:v>8.3924393939393909</c:v>
                </c:pt>
                <c:pt idx="22">
                  <c:v>8.3924393939393909</c:v>
                </c:pt>
                <c:pt idx="23">
                  <c:v>8.3924393939393909</c:v>
                </c:pt>
                <c:pt idx="24">
                  <c:v>8.3924393939393909</c:v>
                </c:pt>
                <c:pt idx="25">
                  <c:v>8.3924393939393909</c:v>
                </c:pt>
                <c:pt idx="26">
                  <c:v>8.3924393939393909</c:v>
                </c:pt>
                <c:pt idx="27">
                  <c:v>8.3924393939393909</c:v>
                </c:pt>
                <c:pt idx="28">
                  <c:v>8.3924393939393909</c:v>
                </c:pt>
                <c:pt idx="29">
                  <c:v>8.3924393939393909</c:v>
                </c:pt>
                <c:pt idx="30">
                  <c:v>8.3924393939393909</c:v>
                </c:pt>
                <c:pt idx="31">
                  <c:v>8.3924393939393909</c:v>
                </c:pt>
                <c:pt idx="32">
                  <c:v>8.3924393939393909</c:v>
                </c:pt>
                <c:pt idx="33">
                  <c:v>8.3924393939393909</c:v>
                </c:pt>
                <c:pt idx="34">
                  <c:v>8.3924393939393909</c:v>
                </c:pt>
                <c:pt idx="35">
                  <c:v>8.3924393939393909</c:v>
                </c:pt>
                <c:pt idx="36">
                  <c:v>8.3924393939393909</c:v>
                </c:pt>
                <c:pt idx="37">
                  <c:v>8.3924393939393909</c:v>
                </c:pt>
                <c:pt idx="38">
                  <c:v>8.3924393939393909</c:v>
                </c:pt>
                <c:pt idx="39">
                  <c:v>8.3924393939393909</c:v>
                </c:pt>
                <c:pt idx="40">
                  <c:v>8.3924393939393909</c:v>
                </c:pt>
                <c:pt idx="41">
                  <c:v>8.3924393939393909</c:v>
                </c:pt>
                <c:pt idx="42">
                  <c:v>8.3924393939393909</c:v>
                </c:pt>
                <c:pt idx="43">
                  <c:v>8.3924393939393909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88-42FC-95E1-4BF9123C0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121616"/>
        <c:axId val="287121224"/>
      </c:lineChart>
      <c:dateAx>
        <c:axId val="287120440"/>
        <c:scaling>
          <c:orientation val="minMax"/>
        </c:scaling>
        <c:delete val="0"/>
        <c:axPos val="b"/>
        <c:numFmt formatCode="[$-409]mmm\-yy;@" sourceLinked="0"/>
        <c:majorTickMark val="out"/>
        <c:minorTickMark val="out"/>
        <c:tickLblPos val="low"/>
        <c:spPr>
          <a:noFill/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ysClr val="windowText" lastClr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87120832"/>
        <c:crosses val="autoZero"/>
        <c:auto val="1"/>
        <c:lblOffset val="100"/>
        <c:baseTimeUnit val="days"/>
        <c:majorUnit val="60"/>
        <c:majorTimeUnit val="days"/>
      </c:dateAx>
      <c:valAx>
        <c:axId val="287120832"/>
        <c:scaling>
          <c:orientation val="minMax"/>
        </c:scaling>
        <c:delete val="0"/>
        <c:axPos val="l"/>
        <c:majorGridlines>
          <c:spPr>
            <a:ln>
              <a:solidFill>
                <a:srgbClr val="D5D5D5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$/t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noFill/>
        </c:spPr>
        <c:txPr>
          <a:bodyPr rot="0" vert="horz"/>
          <a:lstStyle/>
          <a:p>
            <a:pPr>
              <a:defRPr sz="800" b="0" i="0" u="none" strike="noStrike" baseline="0">
                <a:solidFill>
                  <a:sysClr val="windowText" lastClr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87120440"/>
        <c:crosses val="autoZero"/>
        <c:crossBetween val="between"/>
      </c:valAx>
      <c:valAx>
        <c:axId val="2871212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$/t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7121616"/>
        <c:crosses val="max"/>
        <c:crossBetween val="between"/>
      </c:valAx>
      <c:dateAx>
        <c:axId val="28712161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87121224"/>
        <c:crosses val="autoZero"/>
        <c:auto val="1"/>
        <c:lblOffset val="100"/>
        <c:baseTimeUnit val="days"/>
      </c:date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7.0555555555555552E-2"/>
          <c:y val="3.046854359787265E-3"/>
          <c:w val="0.92248760683760689"/>
          <c:h val="0.20185051173369173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18" Type="http://schemas.openxmlformats.org/officeDocument/2006/relationships/chart" Target="../charts/chart26.xml"/><Relationship Id="rId26" Type="http://schemas.openxmlformats.org/officeDocument/2006/relationships/chart" Target="../charts/chart34.xml"/><Relationship Id="rId3" Type="http://schemas.openxmlformats.org/officeDocument/2006/relationships/chart" Target="../charts/chart11.xml"/><Relationship Id="rId21" Type="http://schemas.openxmlformats.org/officeDocument/2006/relationships/chart" Target="../charts/chart29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17" Type="http://schemas.openxmlformats.org/officeDocument/2006/relationships/chart" Target="../charts/chart25.xml"/><Relationship Id="rId25" Type="http://schemas.openxmlformats.org/officeDocument/2006/relationships/chart" Target="../charts/chart33.xml"/><Relationship Id="rId2" Type="http://schemas.openxmlformats.org/officeDocument/2006/relationships/chart" Target="../charts/chart10.xml"/><Relationship Id="rId16" Type="http://schemas.openxmlformats.org/officeDocument/2006/relationships/chart" Target="../charts/chart24.xml"/><Relationship Id="rId20" Type="http://schemas.openxmlformats.org/officeDocument/2006/relationships/chart" Target="../charts/chart28.xml"/><Relationship Id="rId29" Type="http://schemas.openxmlformats.org/officeDocument/2006/relationships/chart" Target="../charts/chart37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24" Type="http://schemas.openxmlformats.org/officeDocument/2006/relationships/chart" Target="../charts/chart32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23" Type="http://schemas.openxmlformats.org/officeDocument/2006/relationships/chart" Target="../charts/chart31.xml"/><Relationship Id="rId28" Type="http://schemas.openxmlformats.org/officeDocument/2006/relationships/chart" Target="../charts/chart36.xml"/><Relationship Id="rId10" Type="http://schemas.openxmlformats.org/officeDocument/2006/relationships/chart" Target="../charts/chart18.xml"/><Relationship Id="rId19" Type="http://schemas.openxmlformats.org/officeDocument/2006/relationships/chart" Target="../charts/chart27.xml"/><Relationship Id="rId31" Type="http://schemas.openxmlformats.org/officeDocument/2006/relationships/chart" Target="../charts/chart39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Relationship Id="rId22" Type="http://schemas.openxmlformats.org/officeDocument/2006/relationships/chart" Target="../charts/chart30.xml"/><Relationship Id="rId27" Type="http://schemas.openxmlformats.org/officeDocument/2006/relationships/chart" Target="../charts/chart35.xml"/><Relationship Id="rId30" Type="http://schemas.openxmlformats.org/officeDocument/2006/relationships/chart" Target="../charts/chart3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79</xdr:col>
      <xdr:colOff>41846</xdr:colOff>
      <xdr:row>213</xdr:row>
      <xdr:rowOff>69530</xdr:rowOff>
    </xdr:from>
    <xdr:to>
      <xdr:col>82</xdr:col>
      <xdr:colOff>573937</xdr:colOff>
      <xdr:row>222</xdr:row>
      <xdr:rowOff>81044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1719E4-F035-4B0C-BD6B-9B0AC8EE45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93</xdr:col>
      <xdr:colOff>391702</xdr:colOff>
      <xdr:row>276</xdr:row>
      <xdr:rowOff>136341</xdr:rowOff>
    </xdr:from>
    <xdr:to>
      <xdr:col>97</xdr:col>
      <xdr:colOff>394560</xdr:colOff>
      <xdr:row>285</xdr:row>
      <xdr:rowOff>112658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E8C6D1-EFBB-438F-B143-E9797D0861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93</xdr:col>
      <xdr:colOff>315258</xdr:colOff>
      <xdr:row>289</xdr:row>
      <xdr:rowOff>183610</xdr:rowOff>
    </xdr:from>
    <xdr:to>
      <xdr:col>97</xdr:col>
      <xdr:colOff>192273</xdr:colOff>
      <xdr:row>298</xdr:row>
      <xdr:rowOff>92381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33992A-A261-4334-ACF0-FF4D22A089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167390</xdr:colOff>
      <xdr:row>9</xdr:row>
      <xdr:rowOff>71455</xdr:rowOff>
    </xdr:from>
    <xdr:to>
      <xdr:col>18</xdr:col>
      <xdr:colOff>519521</xdr:colOff>
      <xdr:row>18</xdr:row>
      <xdr:rowOff>91582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592977</xdr:colOff>
      <xdr:row>6</xdr:row>
      <xdr:rowOff>167396</xdr:rowOff>
    </xdr:from>
    <xdr:to>
      <xdr:col>10</xdr:col>
      <xdr:colOff>332881</xdr:colOff>
      <xdr:row>16</xdr:row>
      <xdr:rowOff>12351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583639</xdr:colOff>
      <xdr:row>21</xdr:row>
      <xdr:rowOff>70037</xdr:rowOff>
    </xdr:from>
    <xdr:to>
      <xdr:col>10</xdr:col>
      <xdr:colOff>323543</xdr:colOff>
      <xdr:row>29</xdr:row>
      <xdr:rowOff>90738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42022</xdr:colOff>
      <xdr:row>21</xdr:row>
      <xdr:rowOff>79375</xdr:rowOff>
    </xdr:from>
    <xdr:to>
      <xdr:col>11</xdr:col>
      <xdr:colOff>2220326</xdr:colOff>
      <xdr:row>29</xdr:row>
      <xdr:rowOff>100076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70036</xdr:colOff>
      <xdr:row>8</xdr:row>
      <xdr:rowOff>14008</xdr:rowOff>
    </xdr:from>
    <xdr:to>
      <xdr:col>4</xdr:col>
      <xdr:colOff>966507</xdr:colOff>
      <xdr:row>14</xdr:row>
      <xdr:rowOff>32684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861360" y="1648199"/>
          <a:ext cx="896471" cy="11112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First two charts for SSMF, all four charts for SRM.</a:t>
          </a:r>
        </a:p>
      </xdr:txBody>
    </xdr:sp>
    <xdr:clientData/>
  </xdr:twoCellAnchor>
  <xdr:twoCellAnchor editAs="absolute">
    <xdr:from>
      <xdr:col>11</xdr:col>
      <xdr:colOff>0</xdr:colOff>
      <xdr:row>7</xdr:row>
      <xdr:rowOff>0</xdr:rowOff>
    </xdr:from>
    <xdr:to>
      <xdr:col>11</xdr:col>
      <xdr:colOff>2174800</xdr:colOff>
      <xdr:row>16</xdr:row>
      <xdr:rowOff>28886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C1218D-7D69-4D99-A7E1-F749D93846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41</xdr:col>
      <xdr:colOff>767508</xdr:colOff>
      <xdr:row>52</xdr:row>
      <xdr:rowOff>141183</xdr:rowOff>
    </xdr:from>
    <xdr:to>
      <xdr:col>43</xdr:col>
      <xdr:colOff>697252</xdr:colOff>
      <xdr:row>59</xdr:row>
      <xdr:rowOff>62530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40</xdr:col>
      <xdr:colOff>910344</xdr:colOff>
      <xdr:row>77</xdr:row>
      <xdr:rowOff>63763</xdr:rowOff>
    </xdr:from>
    <xdr:to>
      <xdr:col>42</xdr:col>
      <xdr:colOff>302793</xdr:colOff>
      <xdr:row>83</xdr:row>
      <xdr:rowOff>200329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40</xdr:col>
      <xdr:colOff>1253346</xdr:colOff>
      <xdr:row>90</xdr:row>
      <xdr:rowOff>77143</xdr:rowOff>
    </xdr:from>
    <xdr:to>
      <xdr:col>42</xdr:col>
      <xdr:colOff>457560</xdr:colOff>
      <xdr:row>97</xdr:row>
      <xdr:rowOff>5538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40</xdr:col>
      <xdr:colOff>1796688</xdr:colOff>
      <xdr:row>103</xdr:row>
      <xdr:rowOff>227394</xdr:rowOff>
    </xdr:from>
    <xdr:to>
      <xdr:col>42</xdr:col>
      <xdr:colOff>1002802</xdr:colOff>
      <xdr:row>110</xdr:row>
      <xdr:rowOff>118118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41</xdr:col>
      <xdr:colOff>589136</xdr:colOff>
      <xdr:row>113</xdr:row>
      <xdr:rowOff>148311</xdr:rowOff>
    </xdr:from>
    <xdr:to>
      <xdr:col>43</xdr:col>
      <xdr:colOff>631153</xdr:colOff>
      <xdr:row>120</xdr:row>
      <xdr:rowOff>18884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41</xdr:col>
      <xdr:colOff>449974</xdr:colOff>
      <xdr:row>120</xdr:row>
      <xdr:rowOff>159317</xdr:rowOff>
    </xdr:from>
    <xdr:to>
      <xdr:col>43</xdr:col>
      <xdr:colOff>306262</xdr:colOff>
      <xdr:row>127</xdr:row>
      <xdr:rowOff>104350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45</xdr:col>
      <xdr:colOff>1129783</xdr:colOff>
      <xdr:row>148</xdr:row>
      <xdr:rowOff>60144</xdr:rowOff>
    </xdr:from>
    <xdr:to>
      <xdr:col>48</xdr:col>
      <xdr:colOff>278366</xdr:colOff>
      <xdr:row>154</xdr:row>
      <xdr:rowOff>206103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45</xdr:col>
      <xdr:colOff>608375</xdr:colOff>
      <xdr:row>153</xdr:row>
      <xdr:rowOff>113426</xdr:rowOff>
    </xdr:from>
    <xdr:to>
      <xdr:col>47</xdr:col>
      <xdr:colOff>432189</xdr:colOff>
      <xdr:row>160</xdr:row>
      <xdr:rowOff>75574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41</xdr:col>
      <xdr:colOff>1013899</xdr:colOff>
      <xdr:row>138</xdr:row>
      <xdr:rowOff>133813</xdr:rowOff>
    </xdr:from>
    <xdr:to>
      <xdr:col>43</xdr:col>
      <xdr:colOff>938043</xdr:colOff>
      <xdr:row>145</xdr:row>
      <xdr:rowOff>103641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45</xdr:col>
      <xdr:colOff>589271</xdr:colOff>
      <xdr:row>174</xdr:row>
      <xdr:rowOff>245146</xdr:rowOff>
    </xdr:from>
    <xdr:to>
      <xdr:col>47</xdr:col>
      <xdr:colOff>508758</xdr:colOff>
      <xdr:row>181</xdr:row>
      <xdr:rowOff>183989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41</xdr:col>
      <xdr:colOff>391778</xdr:colOff>
      <xdr:row>39</xdr:row>
      <xdr:rowOff>76017</xdr:rowOff>
    </xdr:from>
    <xdr:to>
      <xdr:col>43</xdr:col>
      <xdr:colOff>300240</xdr:colOff>
      <xdr:row>45</xdr:row>
      <xdr:rowOff>254847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45</xdr:col>
      <xdr:colOff>454336</xdr:colOff>
      <xdr:row>160</xdr:row>
      <xdr:rowOff>73475</xdr:rowOff>
    </xdr:from>
    <xdr:to>
      <xdr:col>47</xdr:col>
      <xdr:colOff>246392</xdr:colOff>
      <xdr:row>166</xdr:row>
      <xdr:rowOff>250362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45</xdr:col>
      <xdr:colOff>703550</xdr:colOff>
      <xdr:row>181</xdr:row>
      <xdr:rowOff>234984</xdr:rowOff>
    </xdr:from>
    <xdr:to>
      <xdr:col>48</xdr:col>
      <xdr:colOff>44899</xdr:colOff>
      <xdr:row>188</xdr:row>
      <xdr:rowOff>170592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41</xdr:col>
      <xdr:colOff>466461</xdr:colOff>
      <xdr:row>65</xdr:row>
      <xdr:rowOff>102853</xdr:rowOff>
    </xdr:from>
    <xdr:to>
      <xdr:col>43</xdr:col>
      <xdr:colOff>381469</xdr:colOff>
      <xdr:row>72</xdr:row>
      <xdr:rowOff>23991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41</xdr:col>
      <xdr:colOff>1128376</xdr:colOff>
      <xdr:row>211</xdr:row>
      <xdr:rowOff>78164</xdr:rowOff>
    </xdr:from>
    <xdr:to>
      <xdr:col>43</xdr:col>
      <xdr:colOff>1029121</xdr:colOff>
      <xdr:row>217</xdr:row>
      <xdr:rowOff>202989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41</xdr:col>
      <xdr:colOff>752700</xdr:colOff>
      <xdr:row>129</xdr:row>
      <xdr:rowOff>32103</xdr:rowOff>
    </xdr:from>
    <xdr:to>
      <xdr:col>43</xdr:col>
      <xdr:colOff>795770</xdr:colOff>
      <xdr:row>135</xdr:row>
      <xdr:rowOff>175027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45</xdr:col>
      <xdr:colOff>1361824</xdr:colOff>
      <xdr:row>197</xdr:row>
      <xdr:rowOff>178358</xdr:rowOff>
    </xdr:from>
    <xdr:to>
      <xdr:col>50</xdr:col>
      <xdr:colOff>3726</xdr:colOff>
      <xdr:row>204</xdr:row>
      <xdr:rowOff>119088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absolute">
    <xdr:from>
      <xdr:col>45</xdr:col>
      <xdr:colOff>1117988</xdr:colOff>
      <xdr:row>204</xdr:row>
      <xdr:rowOff>123106</xdr:rowOff>
    </xdr:from>
    <xdr:to>
      <xdr:col>49</xdr:col>
      <xdr:colOff>514985</xdr:colOff>
      <xdr:row>212</xdr:row>
      <xdr:rowOff>44444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56</xdr:col>
      <xdr:colOff>192331</xdr:colOff>
      <xdr:row>184</xdr:row>
      <xdr:rowOff>38860</xdr:rowOff>
    </xdr:from>
    <xdr:to>
      <xdr:col>60</xdr:col>
      <xdr:colOff>89252</xdr:colOff>
      <xdr:row>190</xdr:row>
      <xdr:rowOff>210360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absolute">
    <xdr:from>
      <xdr:col>58</xdr:col>
      <xdr:colOff>86264</xdr:colOff>
      <xdr:row>163</xdr:row>
      <xdr:rowOff>130257</xdr:rowOff>
    </xdr:from>
    <xdr:to>
      <xdr:col>61</xdr:col>
      <xdr:colOff>603436</xdr:colOff>
      <xdr:row>170</xdr:row>
      <xdr:rowOff>76081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26</xdr:col>
      <xdr:colOff>190500</xdr:colOff>
      <xdr:row>167</xdr:row>
      <xdr:rowOff>76200</xdr:rowOff>
    </xdr:from>
    <xdr:to>
      <xdr:col>30</xdr:col>
      <xdr:colOff>276250</xdr:colOff>
      <xdr:row>173</xdr:row>
      <xdr:rowOff>238950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absolute">
    <xdr:from>
      <xdr:col>39</xdr:col>
      <xdr:colOff>646485</xdr:colOff>
      <xdr:row>209</xdr:row>
      <xdr:rowOff>260350</xdr:rowOff>
    </xdr:from>
    <xdr:to>
      <xdr:col>41</xdr:col>
      <xdr:colOff>864226</xdr:colOff>
      <xdr:row>220</xdr:row>
      <xdr:rowOff>50800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absolute">
    <xdr:from>
      <xdr:col>46</xdr:col>
      <xdr:colOff>300792</xdr:colOff>
      <xdr:row>190</xdr:row>
      <xdr:rowOff>138185</xdr:rowOff>
    </xdr:from>
    <xdr:to>
      <xdr:col>50</xdr:col>
      <xdr:colOff>348994</xdr:colOff>
      <xdr:row>197</xdr:row>
      <xdr:rowOff>76203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absolute">
    <xdr:from>
      <xdr:col>45</xdr:col>
      <xdr:colOff>502036</xdr:colOff>
      <xdr:row>190</xdr:row>
      <xdr:rowOff>39688</xdr:rowOff>
    </xdr:from>
    <xdr:to>
      <xdr:col>47</xdr:col>
      <xdr:colOff>435882</xdr:colOff>
      <xdr:row>196</xdr:row>
      <xdr:rowOff>186014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57</xdr:col>
      <xdr:colOff>0</xdr:colOff>
      <xdr:row>193</xdr:row>
      <xdr:rowOff>0</xdr:rowOff>
    </xdr:from>
    <xdr:to>
      <xdr:col>60</xdr:col>
      <xdr:colOff>508403</xdr:colOff>
      <xdr:row>199</xdr:row>
      <xdr:rowOff>171500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57</xdr:col>
      <xdr:colOff>284655</xdr:colOff>
      <xdr:row>201</xdr:row>
      <xdr:rowOff>51091</xdr:rowOff>
    </xdr:from>
    <xdr:to>
      <xdr:col>61</xdr:col>
      <xdr:colOff>177780</xdr:colOff>
      <xdr:row>207</xdr:row>
      <xdr:rowOff>240299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absolute">
    <xdr:from>
      <xdr:col>26</xdr:col>
      <xdr:colOff>574795</xdr:colOff>
      <xdr:row>212</xdr:row>
      <xdr:rowOff>0</xdr:rowOff>
    </xdr:from>
    <xdr:to>
      <xdr:col>31</xdr:col>
      <xdr:colOff>270692</xdr:colOff>
      <xdr:row>218</xdr:row>
      <xdr:rowOff>226530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absolute">
    <xdr:from>
      <xdr:col>33</xdr:col>
      <xdr:colOff>1052842</xdr:colOff>
      <xdr:row>213</xdr:row>
      <xdr:rowOff>37041</xdr:rowOff>
    </xdr:from>
    <xdr:to>
      <xdr:col>36</xdr:col>
      <xdr:colOff>573936</xdr:colOff>
      <xdr:row>219</xdr:row>
      <xdr:rowOff>179965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absolute">
    <xdr:from>
      <xdr:col>44</xdr:col>
      <xdr:colOff>702993</xdr:colOff>
      <xdr:row>210</xdr:row>
      <xdr:rowOff>0</xdr:rowOff>
    </xdr:from>
    <xdr:to>
      <xdr:col>45</xdr:col>
      <xdr:colOff>1345988</xdr:colOff>
      <xdr:row>216</xdr:row>
      <xdr:rowOff>180712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23</xdr:col>
      <xdr:colOff>110226</xdr:colOff>
      <xdr:row>168</xdr:row>
      <xdr:rowOff>102080</xdr:rowOff>
    </xdr:from>
    <xdr:to>
      <xdr:col>30</xdr:col>
      <xdr:colOff>21566</xdr:colOff>
      <xdr:row>178</xdr:row>
      <xdr:rowOff>209431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absolute">
    <xdr:from>
      <xdr:col>23</xdr:col>
      <xdr:colOff>0</xdr:colOff>
      <xdr:row>219</xdr:row>
      <xdr:rowOff>0</xdr:rowOff>
    </xdr:from>
    <xdr:to>
      <xdr:col>25</xdr:col>
      <xdr:colOff>389351</xdr:colOff>
      <xdr:row>225</xdr:row>
      <xdr:rowOff>94860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192331</xdr:colOff>
      <xdr:row>184</xdr:row>
      <xdr:rowOff>38860</xdr:rowOff>
    </xdr:from>
    <xdr:to>
      <xdr:col>53</xdr:col>
      <xdr:colOff>89252</xdr:colOff>
      <xdr:row>190</xdr:row>
      <xdr:rowOff>210360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33</xdr:col>
      <xdr:colOff>597597</xdr:colOff>
      <xdr:row>163</xdr:row>
      <xdr:rowOff>130257</xdr:rowOff>
    </xdr:from>
    <xdr:to>
      <xdr:col>34</xdr:col>
      <xdr:colOff>951406</xdr:colOff>
      <xdr:row>170</xdr:row>
      <xdr:rowOff>76081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0</xdr:colOff>
      <xdr:row>193</xdr:row>
      <xdr:rowOff>0</xdr:rowOff>
    </xdr:from>
    <xdr:to>
      <xdr:col>53</xdr:col>
      <xdr:colOff>508403</xdr:colOff>
      <xdr:row>199</xdr:row>
      <xdr:rowOff>171500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284655</xdr:colOff>
      <xdr:row>201</xdr:row>
      <xdr:rowOff>51091</xdr:rowOff>
    </xdr:from>
    <xdr:to>
      <xdr:col>54</xdr:col>
      <xdr:colOff>177780</xdr:colOff>
      <xdr:row>207</xdr:row>
      <xdr:rowOff>240299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52</xdr:col>
      <xdr:colOff>321785</xdr:colOff>
      <xdr:row>218</xdr:row>
      <xdr:rowOff>68984</xdr:rowOff>
    </xdr:from>
    <xdr:to>
      <xdr:col>56</xdr:col>
      <xdr:colOff>324642</xdr:colOff>
      <xdr:row>224</xdr:row>
      <xdr:rowOff>245544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38</xdr:col>
      <xdr:colOff>1359766</xdr:colOff>
      <xdr:row>220</xdr:row>
      <xdr:rowOff>246672</xdr:rowOff>
    </xdr:from>
    <xdr:to>
      <xdr:col>41</xdr:col>
      <xdr:colOff>591142</xdr:colOff>
      <xdr:row>227</xdr:row>
      <xdr:rowOff>84243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196</xdr:row>
      <xdr:rowOff>34290</xdr:rowOff>
    </xdr:from>
    <xdr:to>
      <xdr:col>10</xdr:col>
      <xdr:colOff>259080</xdr:colOff>
      <xdr:row>210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164123</xdr:colOff>
      <xdr:row>4</xdr:row>
      <xdr:rowOff>152399</xdr:rowOff>
    </xdr:from>
    <xdr:to>
      <xdr:col>9</xdr:col>
      <xdr:colOff>65723</xdr:colOff>
      <xdr:row>13</xdr:row>
      <xdr:rowOff>125699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BR/STRM/FREIGH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BR/STRM/bulk_freight_rat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BR/STRM/Iron/Iron%20ore/swap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BR/STEEL/SSMF/Prices/SSMF&amp;SRM%20prices%20downlo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tables"/>
      <sheetName val="SRM Feed"/>
      <sheetName val="Weekly capesize"/>
      <sheetName val="PIVOTmly"/>
      <sheetName val="Baltic Indices"/>
      <sheetName val="JEHMA"/>
      <sheetName val="BHMI"/>
      <sheetName val="Jehma routes"/>
      <sheetName val="JEHSI"/>
      <sheetName val="Ispat"/>
      <sheetName val="Jehsup routes"/>
      <sheetName val="Charts"/>
      <sheetName val="Baltic Indices Daily"/>
      <sheetName val="Sources for copy"/>
      <sheetName val="Monthly"/>
      <sheetName val="Table"/>
      <sheetName val="Input"/>
      <sheetName val="PAM"/>
      <sheetName val="New Monthly Handysize"/>
      <sheetName val="Monthly Handysize"/>
      <sheetName val="FFA Contract Prices"/>
      <sheetName val="Historical"/>
      <sheetName val="Sheet1"/>
      <sheetName val="FREIGHT"/>
    </sheetNames>
    <sheetDataSet>
      <sheetData sheetId="0"/>
      <sheetData sheetId="1">
        <row r="4">
          <cell r="D4">
            <v>1465</v>
          </cell>
        </row>
      </sheetData>
      <sheetData sheetId="2">
        <row r="1">
          <cell r="A1" t="str">
            <v>Freight rate indices weekly</v>
          </cell>
        </row>
        <row r="784">
          <cell r="A784">
            <v>42738</v>
          </cell>
          <cell r="B784">
            <v>6086</v>
          </cell>
          <cell r="C784">
            <v>3853</v>
          </cell>
          <cell r="I784">
            <v>6.15</v>
          </cell>
          <cell r="J784">
            <v>9.6999999999999993</v>
          </cell>
          <cell r="L784">
            <v>8.75</v>
          </cell>
          <cell r="N784">
            <v>9.25</v>
          </cell>
          <cell r="S784">
            <v>7.45</v>
          </cell>
          <cell r="T784">
            <v>6.9</v>
          </cell>
          <cell r="U784">
            <v>9.5500000000000007</v>
          </cell>
          <cell r="V784">
            <v>8.25</v>
          </cell>
          <cell r="Y784">
            <v>13.65</v>
          </cell>
          <cell r="Z784">
            <v>13.25</v>
          </cell>
        </row>
        <row r="785">
          <cell r="A785">
            <v>42744</v>
          </cell>
          <cell r="B785">
            <v>6178</v>
          </cell>
          <cell r="C785">
            <v>3967</v>
          </cell>
          <cell r="I785">
            <v>6.05</v>
          </cell>
          <cell r="J785">
            <v>10.050000000000001</v>
          </cell>
          <cell r="L785">
            <v>9.1999999999999993</v>
          </cell>
          <cell r="N785">
            <v>9.75</v>
          </cell>
          <cell r="S785">
            <v>7.75</v>
          </cell>
          <cell r="T785">
            <v>7.25</v>
          </cell>
          <cell r="U785">
            <v>9.15</v>
          </cell>
          <cell r="V785">
            <v>7.85</v>
          </cell>
          <cell r="Y785">
            <v>14</v>
          </cell>
          <cell r="Z785">
            <v>13.6</v>
          </cell>
        </row>
        <row r="786">
          <cell r="A786">
            <v>42751</v>
          </cell>
          <cell r="B786">
            <v>5764</v>
          </cell>
          <cell r="C786">
            <v>3692</v>
          </cell>
          <cell r="I786">
            <v>5.55</v>
          </cell>
          <cell r="J786">
            <v>9.4</v>
          </cell>
          <cell r="L786">
            <v>8.75</v>
          </cell>
          <cell r="N786">
            <v>9.25</v>
          </cell>
          <cell r="S786">
            <v>7.3</v>
          </cell>
          <cell r="T786">
            <v>6.75</v>
          </cell>
          <cell r="U786">
            <v>8.9</v>
          </cell>
          <cell r="V786">
            <v>7.65</v>
          </cell>
          <cell r="Y786">
            <v>12.9</v>
          </cell>
          <cell r="Z786">
            <v>12.5</v>
          </cell>
        </row>
        <row r="787">
          <cell r="A787">
            <v>42758</v>
          </cell>
          <cell r="B787">
            <v>6228</v>
          </cell>
          <cell r="C787">
            <v>3871</v>
          </cell>
          <cell r="I787">
            <v>5.65</v>
          </cell>
          <cell r="J787">
            <v>10</v>
          </cell>
          <cell r="L787">
            <v>9.25</v>
          </cell>
          <cell r="N787">
            <v>9.75</v>
          </cell>
          <cell r="S787">
            <v>8</v>
          </cell>
          <cell r="T787">
            <v>7.25</v>
          </cell>
          <cell r="U787">
            <v>9.4499999999999993</v>
          </cell>
          <cell r="V787">
            <v>8.15</v>
          </cell>
          <cell r="Y787">
            <v>13.95</v>
          </cell>
          <cell r="Z787">
            <v>13.6</v>
          </cell>
        </row>
        <row r="788">
          <cell r="A788">
            <v>42765</v>
          </cell>
          <cell r="B788">
            <v>5443</v>
          </cell>
          <cell r="C788">
            <v>3447</v>
          </cell>
          <cell r="I788">
            <v>5.05</v>
          </cell>
          <cell r="J788">
            <v>8.75</v>
          </cell>
          <cell r="L788">
            <v>8.65</v>
          </cell>
          <cell r="N788">
            <v>9.0500000000000007</v>
          </cell>
          <cell r="S788">
            <v>6.85</v>
          </cell>
          <cell r="T788">
            <v>6.65</v>
          </cell>
          <cell r="U788">
            <v>8.3000000000000007</v>
          </cell>
          <cell r="V788">
            <v>7</v>
          </cell>
          <cell r="Y788">
            <v>12.35</v>
          </cell>
          <cell r="Z788">
            <v>12</v>
          </cell>
        </row>
        <row r="789">
          <cell r="A789">
            <v>42772</v>
          </cell>
          <cell r="B789">
            <v>4938</v>
          </cell>
          <cell r="C789">
            <v>3129</v>
          </cell>
          <cell r="I789">
            <v>4.8499999999999996</v>
          </cell>
          <cell r="J789">
            <v>8</v>
          </cell>
          <cell r="L789">
            <v>7.65</v>
          </cell>
          <cell r="N789">
            <v>7.95</v>
          </cell>
          <cell r="S789">
            <v>6</v>
          </cell>
          <cell r="T789">
            <v>5.65</v>
          </cell>
          <cell r="U789">
            <v>7.8</v>
          </cell>
          <cell r="V789">
            <v>6.5</v>
          </cell>
          <cell r="Y789">
            <v>12.1</v>
          </cell>
          <cell r="Z789">
            <v>11.35</v>
          </cell>
        </row>
        <row r="790">
          <cell r="A790">
            <v>42779</v>
          </cell>
          <cell r="B790">
            <v>4516</v>
          </cell>
          <cell r="C790">
            <v>2804</v>
          </cell>
          <cell r="I790">
            <v>4.25</v>
          </cell>
          <cell r="J790">
            <v>7.3</v>
          </cell>
          <cell r="L790">
            <v>7.05</v>
          </cell>
          <cell r="N790">
            <v>7.25</v>
          </cell>
          <cell r="S790">
            <v>5.35</v>
          </cell>
          <cell r="T790">
            <v>5.05</v>
          </cell>
          <cell r="U790">
            <v>7.05</v>
          </cell>
          <cell r="V790">
            <v>5.75</v>
          </cell>
          <cell r="Y790">
            <v>11.8</v>
          </cell>
          <cell r="Z790">
            <v>11.1</v>
          </cell>
        </row>
        <row r="791">
          <cell r="A791">
            <v>42786</v>
          </cell>
          <cell r="B791">
            <v>4503</v>
          </cell>
          <cell r="C791">
            <v>2941</v>
          </cell>
          <cell r="I791">
            <v>4.9000000000000004</v>
          </cell>
          <cell r="J791">
            <v>7.65</v>
          </cell>
          <cell r="L791">
            <v>6.9</v>
          </cell>
          <cell r="N791">
            <v>7.1</v>
          </cell>
          <cell r="S791">
            <v>5.3</v>
          </cell>
          <cell r="T791">
            <v>4.9000000000000004</v>
          </cell>
          <cell r="U791">
            <v>7.2</v>
          </cell>
          <cell r="V791">
            <v>5.9</v>
          </cell>
          <cell r="Y791">
            <v>11.55</v>
          </cell>
          <cell r="Z791">
            <v>10.85</v>
          </cell>
        </row>
        <row r="792">
          <cell r="A792">
            <v>42793</v>
          </cell>
          <cell r="B792">
            <v>5026</v>
          </cell>
          <cell r="C792">
            <v>3411</v>
          </cell>
          <cell r="I792">
            <v>6</v>
          </cell>
          <cell r="J792">
            <v>8.4499999999999993</v>
          </cell>
          <cell r="L792">
            <v>7.35</v>
          </cell>
          <cell r="N792">
            <v>7.85</v>
          </cell>
          <cell r="S792">
            <v>6</v>
          </cell>
          <cell r="T792">
            <v>5.35</v>
          </cell>
          <cell r="U792">
            <v>8.1</v>
          </cell>
          <cell r="V792">
            <v>6.75</v>
          </cell>
          <cell r="Y792">
            <v>12.2</v>
          </cell>
          <cell r="Z792">
            <v>11.5</v>
          </cell>
        </row>
        <row r="793">
          <cell r="A793">
            <v>42800</v>
          </cell>
          <cell r="B793">
            <v>5082</v>
          </cell>
          <cell r="C793">
            <v>3552</v>
          </cell>
          <cell r="I793">
            <v>6.4</v>
          </cell>
          <cell r="J793">
            <v>8.6</v>
          </cell>
          <cell r="L793">
            <v>7.5</v>
          </cell>
          <cell r="N793">
            <v>8.1</v>
          </cell>
          <cell r="S793">
            <v>5.85</v>
          </cell>
          <cell r="T793">
            <v>5.5</v>
          </cell>
          <cell r="U793">
            <v>7.45</v>
          </cell>
          <cell r="V793">
            <v>6.1</v>
          </cell>
          <cell r="Y793">
            <v>13.5</v>
          </cell>
          <cell r="Z793">
            <v>12.5</v>
          </cell>
        </row>
        <row r="794">
          <cell r="A794">
            <v>42807</v>
          </cell>
          <cell r="B794">
            <v>6150</v>
          </cell>
          <cell r="C794">
            <v>4323</v>
          </cell>
          <cell r="I794">
            <v>6.6</v>
          </cell>
          <cell r="J794">
            <v>11.4</v>
          </cell>
          <cell r="L794">
            <v>8.4</v>
          </cell>
          <cell r="N794">
            <v>9.9499999999999993</v>
          </cell>
          <cell r="S794">
            <v>6.95</v>
          </cell>
          <cell r="T794">
            <v>6.65</v>
          </cell>
          <cell r="U794">
            <v>8.35</v>
          </cell>
          <cell r="V794">
            <v>7</v>
          </cell>
          <cell r="Y794">
            <v>15.25</v>
          </cell>
          <cell r="Z794">
            <v>14.85</v>
          </cell>
        </row>
        <row r="795">
          <cell r="A795">
            <v>42814</v>
          </cell>
          <cell r="B795">
            <v>7245</v>
          </cell>
          <cell r="C795">
            <v>4925</v>
          </cell>
          <cell r="I795">
            <v>6.95</v>
          </cell>
          <cell r="J795">
            <v>12.65</v>
          </cell>
          <cell r="L795">
            <v>9.5</v>
          </cell>
          <cell r="N795">
            <v>11.15</v>
          </cell>
          <cell r="S795">
            <v>8.1999999999999993</v>
          </cell>
          <cell r="T795">
            <v>7.75</v>
          </cell>
          <cell r="U795">
            <v>10.1</v>
          </cell>
          <cell r="V795">
            <v>8.6999999999999993</v>
          </cell>
          <cell r="Y795">
            <v>17.100000000000001</v>
          </cell>
          <cell r="Z795">
            <v>16.7</v>
          </cell>
        </row>
        <row r="796">
          <cell r="A796">
            <v>42821</v>
          </cell>
          <cell r="B796">
            <v>7268</v>
          </cell>
          <cell r="C796">
            <v>4909</v>
          </cell>
          <cell r="I796">
            <v>7</v>
          </cell>
          <cell r="J796">
            <v>12.2</v>
          </cell>
          <cell r="L796">
            <v>9.65</v>
          </cell>
          <cell r="N796">
            <v>11.3</v>
          </cell>
          <cell r="S796">
            <v>8.4499999999999993</v>
          </cell>
          <cell r="T796">
            <v>7.9</v>
          </cell>
          <cell r="U796">
            <v>10.25</v>
          </cell>
          <cell r="V796">
            <v>8.85</v>
          </cell>
          <cell r="Y796">
            <v>16.649999999999999</v>
          </cell>
          <cell r="Z796">
            <v>16.25</v>
          </cell>
        </row>
        <row r="797">
          <cell r="A797">
            <v>42828</v>
          </cell>
          <cell r="B797">
            <v>7453</v>
          </cell>
          <cell r="C797">
            <v>4897</v>
          </cell>
          <cell r="I797">
            <v>6.6</v>
          </cell>
          <cell r="J797">
            <v>12.15</v>
          </cell>
          <cell r="L797">
            <v>9.9499999999999993</v>
          </cell>
          <cell r="N797">
            <v>11.55</v>
          </cell>
          <cell r="S797">
            <v>8.6</v>
          </cell>
          <cell r="T797">
            <v>8.1</v>
          </cell>
          <cell r="U797">
            <v>10.55</v>
          </cell>
          <cell r="V797">
            <v>9.15</v>
          </cell>
          <cell r="Y797">
            <v>16.649999999999999</v>
          </cell>
          <cell r="Z797">
            <v>16.25</v>
          </cell>
        </row>
        <row r="798">
          <cell r="A798">
            <v>42835</v>
          </cell>
          <cell r="B798">
            <v>6679</v>
          </cell>
          <cell r="C798">
            <v>4374</v>
          </cell>
          <cell r="I798">
            <v>6.15</v>
          </cell>
          <cell r="J798">
            <v>10.95</v>
          </cell>
          <cell r="L798">
            <v>9.25</v>
          </cell>
          <cell r="N798">
            <v>10.75</v>
          </cell>
          <cell r="S798">
            <v>7.6</v>
          </cell>
          <cell r="T798">
            <v>7.45</v>
          </cell>
          <cell r="U798">
            <v>9.6</v>
          </cell>
          <cell r="V798">
            <v>8.3000000000000007</v>
          </cell>
          <cell r="Y798">
            <v>14.85</v>
          </cell>
          <cell r="Z798">
            <v>14.45</v>
          </cell>
        </row>
        <row r="799">
          <cell r="A799">
            <v>42842</v>
          </cell>
          <cell r="B799">
            <v>6913</v>
          </cell>
          <cell r="C799">
            <v>4474</v>
          </cell>
          <cell r="I799">
            <v>6.25</v>
          </cell>
          <cell r="J799">
            <v>11.2</v>
          </cell>
          <cell r="L799">
            <v>9.35</v>
          </cell>
          <cell r="N799">
            <v>10.95</v>
          </cell>
          <cell r="S799">
            <v>7.8</v>
          </cell>
          <cell r="T799">
            <v>7.55</v>
          </cell>
          <cell r="U799">
            <v>9.9499999999999993</v>
          </cell>
          <cell r="V799">
            <v>8.65</v>
          </cell>
          <cell r="Y799">
            <v>15.35</v>
          </cell>
          <cell r="Z799">
            <v>14.95</v>
          </cell>
        </row>
        <row r="800">
          <cell r="A800">
            <v>42849</v>
          </cell>
          <cell r="B800">
            <v>6126</v>
          </cell>
          <cell r="C800">
            <v>3970</v>
          </cell>
          <cell r="I800">
            <v>5.9</v>
          </cell>
          <cell r="J800">
            <v>10.199999999999999</v>
          </cell>
          <cell r="L800">
            <v>8.15</v>
          </cell>
          <cell r="N800">
            <v>9.6999999999999993</v>
          </cell>
          <cell r="S800">
            <v>6.25</v>
          </cell>
          <cell r="T800">
            <v>6.5</v>
          </cell>
          <cell r="U800">
            <v>9.0500000000000007</v>
          </cell>
          <cell r="V800">
            <v>7.5</v>
          </cell>
          <cell r="Y800">
            <v>13.5</v>
          </cell>
          <cell r="Z800">
            <v>13.1</v>
          </cell>
        </row>
        <row r="801">
          <cell r="A801">
            <v>42856</v>
          </cell>
          <cell r="B801">
            <v>6055</v>
          </cell>
          <cell r="C801">
            <v>4008</v>
          </cell>
          <cell r="I801">
            <v>6.1</v>
          </cell>
          <cell r="J801">
            <v>10.15</v>
          </cell>
          <cell r="L801">
            <v>8</v>
          </cell>
          <cell r="N801">
            <v>9.85</v>
          </cell>
          <cell r="S801">
            <v>6.4</v>
          </cell>
          <cell r="T801">
            <v>6.2</v>
          </cell>
          <cell r="U801">
            <v>8.75</v>
          </cell>
          <cell r="V801">
            <v>7.3</v>
          </cell>
          <cell r="Y801">
            <v>14.25</v>
          </cell>
          <cell r="Z801">
            <v>13.85</v>
          </cell>
        </row>
        <row r="802">
          <cell r="A802">
            <v>42863</v>
          </cell>
          <cell r="B802">
            <v>5697</v>
          </cell>
          <cell r="C802">
            <v>3734</v>
          </cell>
          <cell r="I802">
            <v>5.65</v>
          </cell>
          <cell r="J802">
            <v>9.8000000000000007</v>
          </cell>
          <cell r="L802">
            <v>7.55</v>
          </cell>
          <cell r="N802">
            <v>9.25</v>
          </cell>
          <cell r="S802">
            <v>6</v>
          </cell>
          <cell r="T802">
            <v>5.8</v>
          </cell>
          <cell r="U802">
            <v>8.3000000000000007</v>
          </cell>
          <cell r="V802">
            <v>6.9</v>
          </cell>
          <cell r="Y802">
            <v>13.6</v>
          </cell>
          <cell r="Z802">
            <v>13.2</v>
          </cell>
        </row>
        <row r="803">
          <cell r="A803">
            <v>42870</v>
          </cell>
          <cell r="B803">
            <v>6035</v>
          </cell>
          <cell r="C803">
            <v>4048</v>
          </cell>
          <cell r="I803">
            <v>6.1</v>
          </cell>
          <cell r="J803">
            <v>10.65</v>
          </cell>
          <cell r="L803">
            <v>7.95</v>
          </cell>
          <cell r="N803">
            <v>9.65</v>
          </cell>
          <cell r="S803">
            <v>6.3</v>
          </cell>
          <cell r="T803">
            <v>6.1</v>
          </cell>
          <cell r="U803">
            <v>8.35</v>
          </cell>
          <cell r="V803">
            <v>6.95</v>
          </cell>
          <cell r="Y803">
            <v>14.8</v>
          </cell>
          <cell r="Z803">
            <v>14.45</v>
          </cell>
        </row>
        <row r="804">
          <cell r="A804">
            <v>42877</v>
          </cell>
          <cell r="B804">
            <v>5885</v>
          </cell>
          <cell r="C804">
            <v>4048</v>
          </cell>
          <cell r="I804">
            <v>6.1</v>
          </cell>
          <cell r="J804">
            <v>10.75</v>
          </cell>
          <cell r="L804">
            <v>7.8</v>
          </cell>
          <cell r="N804">
            <v>9.6</v>
          </cell>
          <cell r="S804">
            <v>6.1</v>
          </cell>
          <cell r="T804">
            <v>6</v>
          </cell>
          <cell r="U804">
            <v>7.9</v>
          </cell>
          <cell r="V804">
            <v>6.45</v>
          </cell>
          <cell r="Y804">
            <v>14.9</v>
          </cell>
          <cell r="Z804">
            <v>14.55</v>
          </cell>
        </row>
        <row r="805">
          <cell r="A805">
            <v>42884</v>
          </cell>
          <cell r="B805">
            <v>5752</v>
          </cell>
          <cell r="C805">
            <v>3923</v>
          </cell>
          <cell r="I805">
            <v>6</v>
          </cell>
          <cell r="J805">
            <v>10.6</v>
          </cell>
          <cell r="L805">
            <v>7.7</v>
          </cell>
          <cell r="N805">
            <v>8.4</v>
          </cell>
          <cell r="S805">
            <v>6</v>
          </cell>
          <cell r="T805">
            <v>5.9</v>
          </cell>
          <cell r="U805">
            <v>7.8</v>
          </cell>
          <cell r="V805">
            <v>6.45</v>
          </cell>
          <cell r="Y805">
            <v>14.55</v>
          </cell>
          <cell r="Z805">
            <v>14.2</v>
          </cell>
        </row>
        <row r="806">
          <cell r="A806">
            <v>42891</v>
          </cell>
          <cell r="B806">
            <v>5363</v>
          </cell>
          <cell r="C806">
            <v>3657</v>
          </cell>
          <cell r="I806">
            <v>5.6</v>
          </cell>
          <cell r="J806">
            <v>10</v>
          </cell>
          <cell r="L806">
            <v>7.35</v>
          </cell>
          <cell r="N806">
            <v>7.85</v>
          </cell>
          <cell r="S806">
            <v>5.55</v>
          </cell>
          <cell r="T806">
            <v>5.45</v>
          </cell>
          <cell r="U806">
            <v>7.3</v>
          </cell>
          <cell r="V806">
            <v>6</v>
          </cell>
          <cell r="Y806">
            <v>13.9</v>
          </cell>
          <cell r="Z806">
            <v>13.55</v>
          </cell>
        </row>
        <row r="807">
          <cell r="A807">
            <v>42898</v>
          </cell>
          <cell r="B807">
            <v>5498</v>
          </cell>
          <cell r="C807">
            <v>3740</v>
          </cell>
          <cell r="I807">
            <v>5.9</v>
          </cell>
          <cell r="J807">
            <v>9.9</v>
          </cell>
          <cell r="L807">
            <v>7.55</v>
          </cell>
          <cell r="N807">
            <v>8.1</v>
          </cell>
          <cell r="S807">
            <v>5.75</v>
          </cell>
          <cell r="T807">
            <v>5.55</v>
          </cell>
          <cell r="U807">
            <v>7.55</v>
          </cell>
          <cell r="V807">
            <v>6.7</v>
          </cell>
          <cell r="Y807">
            <v>13.55</v>
          </cell>
          <cell r="Z807">
            <v>13.2</v>
          </cell>
        </row>
        <row r="808">
          <cell r="A808">
            <v>42905</v>
          </cell>
          <cell r="B808">
            <v>5229</v>
          </cell>
          <cell r="C808">
            <v>3474</v>
          </cell>
          <cell r="I808">
            <v>5.3</v>
          </cell>
          <cell r="J808">
            <v>9.5</v>
          </cell>
          <cell r="L808">
            <v>7.4</v>
          </cell>
          <cell r="N808">
            <v>7.9</v>
          </cell>
          <cell r="S808">
            <v>5.55</v>
          </cell>
          <cell r="T808">
            <v>5.4</v>
          </cell>
          <cell r="U808">
            <v>7.05</v>
          </cell>
          <cell r="V808">
            <v>6.2</v>
          </cell>
          <cell r="Y808">
            <v>13</v>
          </cell>
          <cell r="Z808">
            <v>12.65</v>
          </cell>
        </row>
        <row r="809">
          <cell r="A809">
            <v>42912</v>
          </cell>
          <cell r="B809">
            <v>4757</v>
          </cell>
          <cell r="C809">
            <v>3057</v>
          </cell>
          <cell r="I809">
            <v>4.6500000000000004</v>
          </cell>
          <cell r="J809">
            <v>8.5</v>
          </cell>
          <cell r="L809">
            <v>6.9</v>
          </cell>
          <cell r="N809">
            <v>7.35</v>
          </cell>
          <cell r="S809">
            <v>5.0999999999999996</v>
          </cell>
          <cell r="T809">
            <v>4.9000000000000004</v>
          </cell>
          <cell r="U809">
            <v>6.8</v>
          </cell>
          <cell r="V809">
            <v>5.95</v>
          </cell>
          <cell r="Y809">
            <v>11.5</v>
          </cell>
          <cell r="Z809">
            <v>11.15</v>
          </cell>
        </row>
        <row r="810">
          <cell r="A810">
            <v>42919</v>
          </cell>
          <cell r="B810">
            <v>4899</v>
          </cell>
          <cell r="C810">
            <v>3203</v>
          </cell>
          <cell r="I810">
            <v>5</v>
          </cell>
          <cell r="J810">
            <v>8.8000000000000007</v>
          </cell>
          <cell r="L810">
            <v>7</v>
          </cell>
          <cell r="N810">
            <v>7.55</v>
          </cell>
          <cell r="S810">
            <v>5.0999999999999996</v>
          </cell>
          <cell r="T810">
            <v>5</v>
          </cell>
          <cell r="U810">
            <v>6.85</v>
          </cell>
          <cell r="V810">
            <v>6</v>
          </cell>
          <cell r="Y810">
            <v>11.85</v>
          </cell>
          <cell r="Z810">
            <v>11.5</v>
          </cell>
        </row>
        <row r="811">
          <cell r="A811">
            <v>42926</v>
          </cell>
          <cell r="B811">
            <v>4447</v>
          </cell>
          <cell r="C811">
            <v>2874</v>
          </cell>
          <cell r="I811">
            <v>4.4000000000000004</v>
          </cell>
          <cell r="J811">
            <v>8.0500000000000007</v>
          </cell>
          <cell r="L811">
            <v>6.5</v>
          </cell>
          <cell r="N811">
            <v>6.85</v>
          </cell>
          <cell r="S811">
            <v>4.6500000000000004</v>
          </cell>
          <cell r="T811">
            <v>4.3</v>
          </cell>
          <cell r="U811">
            <v>6.3</v>
          </cell>
          <cell r="V811">
            <v>5.45</v>
          </cell>
          <cell r="Y811">
            <v>11.15</v>
          </cell>
          <cell r="Z811">
            <v>10.8</v>
          </cell>
        </row>
        <row r="812">
          <cell r="A812">
            <v>42933</v>
          </cell>
          <cell r="B812">
            <v>4798</v>
          </cell>
          <cell r="C812">
            <v>3194</v>
          </cell>
          <cell r="I812">
            <v>5.15</v>
          </cell>
          <cell r="J812">
            <v>8.9</v>
          </cell>
          <cell r="L812">
            <v>6.7</v>
          </cell>
          <cell r="N812">
            <v>7.15</v>
          </cell>
          <cell r="S812">
            <v>4.8499999999999996</v>
          </cell>
          <cell r="T812">
            <v>4.45</v>
          </cell>
          <cell r="U812">
            <v>6.6</v>
          </cell>
          <cell r="V812">
            <v>5.75</v>
          </cell>
          <cell r="Y812">
            <v>12.35</v>
          </cell>
          <cell r="Z812">
            <v>12</v>
          </cell>
        </row>
        <row r="813">
          <cell r="A813">
            <v>42940</v>
          </cell>
          <cell r="B813">
            <v>5172</v>
          </cell>
          <cell r="C813">
            <v>3492</v>
          </cell>
          <cell r="I813">
            <v>5.5</v>
          </cell>
          <cell r="J813">
            <v>9.5</v>
          </cell>
          <cell r="L813">
            <v>7.05</v>
          </cell>
          <cell r="N813">
            <v>7.65</v>
          </cell>
          <cell r="S813">
            <v>5.15</v>
          </cell>
          <cell r="T813">
            <v>4.8</v>
          </cell>
          <cell r="U813">
            <v>6.9</v>
          </cell>
          <cell r="V813">
            <v>5.9</v>
          </cell>
          <cell r="Y813">
            <v>13.35</v>
          </cell>
          <cell r="Z813">
            <v>13</v>
          </cell>
        </row>
        <row r="814">
          <cell r="A814">
            <v>42947</v>
          </cell>
          <cell r="B814">
            <v>5186</v>
          </cell>
          <cell r="C814">
            <v>3503</v>
          </cell>
          <cell r="I814">
            <v>5.3</v>
          </cell>
          <cell r="J814">
            <v>9.75</v>
          </cell>
          <cell r="L814">
            <v>7.05</v>
          </cell>
          <cell r="N814">
            <v>7.65</v>
          </cell>
          <cell r="S814">
            <v>5.15</v>
          </cell>
          <cell r="T814">
            <v>4.8</v>
          </cell>
          <cell r="U814">
            <v>6.9</v>
          </cell>
          <cell r="V814">
            <v>5.75</v>
          </cell>
          <cell r="Y814">
            <v>13.25</v>
          </cell>
          <cell r="Z814">
            <v>12.9</v>
          </cell>
        </row>
        <row r="815">
          <cell r="A815">
            <v>42954</v>
          </cell>
          <cell r="B815">
            <v>6151</v>
          </cell>
          <cell r="C815">
            <v>4046</v>
          </cell>
          <cell r="I815">
            <v>6.3</v>
          </cell>
          <cell r="J815">
            <v>10.6</v>
          </cell>
          <cell r="L815">
            <v>7.7</v>
          </cell>
          <cell r="N815">
            <v>8.5500000000000007</v>
          </cell>
          <cell r="S815">
            <v>6.3</v>
          </cell>
          <cell r="T815">
            <v>5.5</v>
          </cell>
          <cell r="U815">
            <v>8.3000000000000007</v>
          </cell>
          <cell r="V815">
            <v>7.15</v>
          </cell>
          <cell r="Y815">
            <v>14.35</v>
          </cell>
          <cell r="Z815">
            <v>14</v>
          </cell>
        </row>
        <row r="816">
          <cell r="A816">
            <v>42961</v>
          </cell>
          <cell r="B816">
            <v>6874</v>
          </cell>
          <cell r="C816">
            <v>4457</v>
          </cell>
          <cell r="I816">
            <v>6.9</v>
          </cell>
          <cell r="J816">
            <v>11.4</v>
          </cell>
          <cell r="L816">
            <v>8.65</v>
          </cell>
          <cell r="N816">
            <v>9.85</v>
          </cell>
          <cell r="S816">
            <v>7.35</v>
          </cell>
          <cell r="T816">
            <v>6.35</v>
          </cell>
          <cell r="U816">
            <v>9.65</v>
          </cell>
          <cell r="V816">
            <v>8.4499999999999993</v>
          </cell>
          <cell r="Y816">
            <v>15.6</v>
          </cell>
          <cell r="Z816">
            <v>15.25</v>
          </cell>
        </row>
        <row r="817">
          <cell r="A817">
            <v>42968</v>
          </cell>
          <cell r="B817">
            <v>7585</v>
          </cell>
          <cell r="C817">
            <v>5105</v>
          </cell>
          <cell r="I817">
            <v>7.45</v>
          </cell>
          <cell r="J817">
            <v>13.15</v>
          </cell>
          <cell r="L817">
            <v>9.9499999999999993</v>
          </cell>
          <cell r="N817">
            <v>11.15</v>
          </cell>
          <cell r="S817">
            <v>8.15</v>
          </cell>
          <cell r="T817">
            <v>7.5</v>
          </cell>
          <cell r="U817">
            <v>10.25</v>
          </cell>
          <cell r="V817">
            <v>8.9</v>
          </cell>
          <cell r="Y817">
            <v>17.649999999999999</v>
          </cell>
          <cell r="Z817">
            <v>17.3</v>
          </cell>
        </row>
        <row r="818">
          <cell r="A818">
            <v>42976</v>
          </cell>
          <cell r="B818">
            <v>7324</v>
          </cell>
          <cell r="C818">
            <v>4917</v>
          </cell>
          <cell r="I818">
            <v>7.25</v>
          </cell>
          <cell r="J818">
            <v>12.5</v>
          </cell>
          <cell r="L818">
            <v>9.75</v>
          </cell>
          <cell r="N818">
            <v>10.95</v>
          </cell>
          <cell r="S818">
            <v>7.8</v>
          </cell>
          <cell r="T818">
            <v>7.35</v>
          </cell>
          <cell r="U818">
            <v>10</v>
          </cell>
          <cell r="V818">
            <v>8.6999999999999993</v>
          </cell>
          <cell r="Y818">
            <v>17.3</v>
          </cell>
          <cell r="Z818">
            <v>16.95</v>
          </cell>
        </row>
        <row r="819">
          <cell r="A819">
            <v>42982</v>
          </cell>
          <cell r="B819">
            <v>6998</v>
          </cell>
          <cell r="C819">
            <v>4800</v>
          </cell>
          <cell r="I819">
            <v>7.2</v>
          </cell>
          <cell r="J819">
            <v>12.15</v>
          </cell>
          <cell r="L819">
            <v>9.5</v>
          </cell>
          <cell r="N819">
            <v>10.75</v>
          </cell>
          <cell r="S819">
            <v>7.5</v>
          </cell>
          <cell r="T819">
            <v>7.15</v>
          </cell>
          <cell r="U819">
            <v>9.65</v>
          </cell>
          <cell r="V819">
            <v>8.3000000000000007</v>
          </cell>
          <cell r="Y819">
            <v>16.5</v>
          </cell>
          <cell r="Z819">
            <v>16.149999999999999</v>
          </cell>
        </row>
        <row r="820">
          <cell r="A820">
            <v>42989</v>
          </cell>
          <cell r="B820">
            <v>7734</v>
          </cell>
          <cell r="C820">
            <v>5381</v>
          </cell>
          <cell r="I820">
            <v>7.95</v>
          </cell>
          <cell r="J820">
            <v>13.35</v>
          </cell>
          <cell r="L820">
            <v>10.65</v>
          </cell>
          <cell r="N820">
            <v>11.95</v>
          </cell>
          <cell r="S820">
            <v>8.6</v>
          </cell>
          <cell r="T820">
            <v>8</v>
          </cell>
          <cell r="U820">
            <v>10.85</v>
          </cell>
          <cell r="V820">
            <v>9.6</v>
          </cell>
          <cell r="Y820">
            <v>17.5</v>
          </cell>
          <cell r="Z820">
            <v>17.149999999999999</v>
          </cell>
        </row>
        <row r="821">
          <cell r="A821">
            <v>42996</v>
          </cell>
          <cell r="B821">
            <v>7588</v>
          </cell>
          <cell r="C821">
            <v>5379</v>
          </cell>
          <cell r="I821">
            <v>8.15</v>
          </cell>
          <cell r="J821">
            <v>13.15</v>
          </cell>
          <cell r="L821">
            <v>10.6</v>
          </cell>
          <cell r="N821">
            <v>11.9</v>
          </cell>
          <cell r="S821">
            <v>8.35</v>
          </cell>
          <cell r="T821">
            <v>7.95</v>
          </cell>
          <cell r="U821">
            <v>10.6</v>
          </cell>
          <cell r="V821">
            <v>9.35</v>
          </cell>
          <cell r="Y821">
            <v>17.55</v>
          </cell>
          <cell r="Z821">
            <v>17.2</v>
          </cell>
        </row>
        <row r="822">
          <cell r="A822">
            <v>43003</v>
          </cell>
          <cell r="B822">
            <v>8408</v>
          </cell>
          <cell r="C822">
            <v>5948</v>
          </cell>
          <cell r="I822">
            <v>8.25</v>
          </cell>
          <cell r="J822">
            <v>14.45</v>
          </cell>
          <cell r="L822">
            <v>11.95</v>
          </cell>
          <cell r="N822">
            <v>15.5</v>
          </cell>
          <cell r="S822">
            <v>9.5500000000000007</v>
          </cell>
          <cell r="T822">
            <v>8.9</v>
          </cell>
          <cell r="U822">
            <v>11.35</v>
          </cell>
          <cell r="V822">
            <v>10</v>
          </cell>
          <cell r="Y822">
            <v>19.7</v>
          </cell>
          <cell r="Z822">
            <v>19.350000000000001</v>
          </cell>
        </row>
        <row r="823">
          <cell r="A823">
            <v>43010</v>
          </cell>
          <cell r="B823">
            <v>7716</v>
          </cell>
          <cell r="C823">
            <v>5343</v>
          </cell>
          <cell r="I823">
            <v>7.45</v>
          </cell>
          <cell r="J823">
            <v>13.5</v>
          </cell>
          <cell r="L823">
            <v>11.45</v>
          </cell>
          <cell r="N823">
            <v>12.75</v>
          </cell>
          <cell r="S823">
            <v>8.9499999999999993</v>
          </cell>
          <cell r="T823">
            <v>8.4499999999999993</v>
          </cell>
          <cell r="U823">
            <v>10.199999999999999</v>
          </cell>
          <cell r="V823">
            <v>9.0500000000000007</v>
          </cell>
          <cell r="Y823">
            <v>18.600000000000001</v>
          </cell>
          <cell r="Z823">
            <v>18.25</v>
          </cell>
        </row>
        <row r="824">
          <cell r="A824">
            <v>43017</v>
          </cell>
          <cell r="B824">
            <v>8060</v>
          </cell>
          <cell r="C824">
            <v>5703</v>
          </cell>
          <cell r="I824">
            <v>8.1</v>
          </cell>
          <cell r="J824">
            <v>13.95</v>
          </cell>
          <cell r="L824">
            <v>12.55</v>
          </cell>
          <cell r="N824">
            <v>14.1</v>
          </cell>
          <cell r="S824">
            <v>9.3000000000000007</v>
          </cell>
          <cell r="T824">
            <v>8.65</v>
          </cell>
          <cell r="U824">
            <v>10.95</v>
          </cell>
          <cell r="V824">
            <v>9.8000000000000007</v>
          </cell>
          <cell r="Y824">
            <v>18.899999999999999</v>
          </cell>
          <cell r="Z824">
            <v>18.55</v>
          </cell>
        </row>
        <row r="825">
          <cell r="A825">
            <v>43024</v>
          </cell>
          <cell r="B825">
            <v>7893</v>
          </cell>
          <cell r="C825">
            <v>5696</v>
          </cell>
          <cell r="I825">
            <v>8.1999999999999993</v>
          </cell>
          <cell r="J825">
            <v>13.6</v>
          </cell>
          <cell r="L825">
            <v>12.75</v>
          </cell>
          <cell r="N825">
            <v>14.25</v>
          </cell>
          <cell r="S825">
            <v>9.4</v>
          </cell>
          <cell r="T825">
            <v>8.75</v>
          </cell>
          <cell r="U825">
            <v>11.1</v>
          </cell>
          <cell r="V825">
            <v>9.9</v>
          </cell>
          <cell r="Y825">
            <v>17.8</v>
          </cell>
          <cell r="Z825">
            <v>17.45</v>
          </cell>
        </row>
        <row r="826">
          <cell r="A826">
            <v>43031</v>
          </cell>
          <cell r="B826">
            <v>8345</v>
          </cell>
          <cell r="C826">
            <v>5729</v>
          </cell>
          <cell r="I826">
            <v>8.1</v>
          </cell>
          <cell r="J826">
            <v>13.85</v>
          </cell>
          <cell r="L826">
            <v>12.9</v>
          </cell>
          <cell r="N826">
            <v>13.85</v>
          </cell>
          <cell r="S826">
            <v>10</v>
          </cell>
          <cell r="T826">
            <v>9.1999999999999993</v>
          </cell>
          <cell r="U826">
            <v>11.6</v>
          </cell>
          <cell r="V826">
            <v>10.45</v>
          </cell>
          <cell r="Y826">
            <v>18.3</v>
          </cell>
          <cell r="Z826">
            <v>17.95</v>
          </cell>
        </row>
        <row r="827">
          <cell r="A827">
            <v>43038</v>
          </cell>
          <cell r="B827">
            <v>8452</v>
          </cell>
          <cell r="C827">
            <v>5903</v>
          </cell>
          <cell r="I827">
            <v>8.15</v>
          </cell>
          <cell r="J827">
            <v>14.15</v>
          </cell>
          <cell r="L827">
            <v>13.1</v>
          </cell>
          <cell r="N827">
            <v>14.55</v>
          </cell>
          <cell r="S827">
            <v>10.4</v>
          </cell>
          <cell r="T827">
            <v>9.65</v>
          </cell>
          <cell r="U827">
            <v>11.85</v>
          </cell>
          <cell r="V827">
            <v>10.9</v>
          </cell>
          <cell r="Y827">
            <v>18.25</v>
          </cell>
          <cell r="Z827">
            <v>17.899999999999999</v>
          </cell>
        </row>
        <row r="828">
          <cell r="A828">
            <v>43045</v>
          </cell>
          <cell r="B828">
            <v>8277</v>
          </cell>
          <cell r="C828">
            <v>5674</v>
          </cell>
          <cell r="I828">
            <v>7.75</v>
          </cell>
          <cell r="J828">
            <v>13.7</v>
          </cell>
          <cell r="L828">
            <v>12.85</v>
          </cell>
          <cell r="N828">
            <v>14.2</v>
          </cell>
          <cell r="S828">
            <v>10.25</v>
          </cell>
          <cell r="T828">
            <v>9.5</v>
          </cell>
          <cell r="U828">
            <v>11.55</v>
          </cell>
          <cell r="V828">
            <v>10.6</v>
          </cell>
          <cell r="Y828">
            <v>18.05</v>
          </cell>
          <cell r="Z828">
            <v>17.7</v>
          </cell>
        </row>
        <row r="829">
          <cell r="A829">
            <v>43052</v>
          </cell>
          <cell r="B829">
            <v>8894</v>
          </cell>
          <cell r="C829">
            <v>6066</v>
          </cell>
          <cell r="I829">
            <v>8.1999999999999993</v>
          </cell>
          <cell r="J829">
            <v>14.45</v>
          </cell>
          <cell r="L829">
            <v>13.7</v>
          </cell>
          <cell r="N829">
            <v>15.4</v>
          </cell>
          <cell r="S829">
            <v>11.35</v>
          </cell>
          <cell r="T829">
            <v>10.35</v>
          </cell>
          <cell r="U829">
            <v>12.25</v>
          </cell>
          <cell r="V829">
            <v>11.35</v>
          </cell>
          <cell r="Y829">
            <v>19.45</v>
          </cell>
          <cell r="Z829">
            <v>19.100000000000001</v>
          </cell>
        </row>
        <row r="830">
          <cell r="A830">
            <v>43059</v>
          </cell>
          <cell r="B830">
            <v>8596</v>
          </cell>
          <cell r="C830">
            <v>5830</v>
          </cell>
          <cell r="I830">
            <v>7.95</v>
          </cell>
          <cell r="J830">
            <v>13.7</v>
          </cell>
          <cell r="L830">
            <v>13.55</v>
          </cell>
          <cell r="N830">
            <v>15.25</v>
          </cell>
          <cell r="S830">
            <v>11.2</v>
          </cell>
          <cell r="T830">
            <v>10.25</v>
          </cell>
          <cell r="U830">
            <v>11.95</v>
          </cell>
          <cell r="V830">
            <v>11.05</v>
          </cell>
          <cell r="Y830">
            <v>18.600000000000001</v>
          </cell>
          <cell r="Z830">
            <v>18.25</v>
          </cell>
        </row>
        <row r="831">
          <cell r="A831">
            <v>43066</v>
          </cell>
          <cell r="B831">
            <v>8967</v>
          </cell>
          <cell r="C831">
            <v>6209</v>
          </cell>
          <cell r="I831">
            <v>9.0500000000000007</v>
          </cell>
          <cell r="J831">
            <v>14.2</v>
          </cell>
          <cell r="L831">
            <v>14.15</v>
          </cell>
          <cell r="N831">
            <v>15.85</v>
          </cell>
          <cell r="S831">
            <v>11.7</v>
          </cell>
          <cell r="T831">
            <v>10.8</v>
          </cell>
          <cell r="U831">
            <v>12.45</v>
          </cell>
          <cell r="V831">
            <v>11.6</v>
          </cell>
          <cell r="Y831">
            <v>19.2</v>
          </cell>
          <cell r="Z831">
            <v>18.850000000000001</v>
          </cell>
        </row>
        <row r="832">
          <cell r="A832">
            <v>43073</v>
          </cell>
          <cell r="B832">
            <v>10020</v>
          </cell>
          <cell r="C832">
            <v>6907</v>
          </cell>
          <cell r="I832">
            <v>9.85</v>
          </cell>
          <cell r="J832">
            <v>15.6</v>
          </cell>
          <cell r="L832">
            <v>15.65</v>
          </cell>
          <cell r="N832">
            <v>17.149999999999999</v>
          </cell>
          <cell r="S832">
            <v>13</v>
          </cell>
          <cell r="T832">
            <v>11.95</v>
          </cell>
          <cell r="U832">
            <v>13.95</v>
          </cell>
          <cell r="V832">
            <v>13.1</v>
          </cell>
          <cell r="Y832">
            <v>21.25</v>
          </cell>
          <cell r="Z832">
            <v>20.9</v>
          </cell>
        </row>
        <row r="833">
          <cell r="A833">
            <v>43080</v>
          </cell>
          <cell r="B833">
            <v>10579</v>
          </cell>
          <cell r="C833">
            <v>6996</v>
          </cell>
          <cell r="I833">
            <v>9.65</v>
          </cell>
          <cell r="J833">
            <v>15.9</v>
          </cell>
          <cell r="L833">
            <v>16.100000000000001</v>
          </cell>
          <cell r="N833">
            <v>17.55</v>
          </cell>
          <cell r="S833">
            <v>13.65</v>
          </cell>
          <cell r="T833">
            <v>12.3</v>
          </cell>
          <cell r="U833">
            <v>14.75</v>
          </cell>
          <cell r="V833">
            <v>14.2</v>
          </cell>
          <cell r="Y833">
            <v>21.4</v>
          </cell>
          <cell r="Z833">
            <v>21.05</v>
          </cell>
        </row>
        <row r="834">
          <cell r="A834">
            <v>43087</v>
          </cell>
          <cell r="B834">
            <v>9373</v>
          </cell>
          <cell r="C834">
            <v>6687</v>
          </cell>
          <cell r="I834">
            <v>9.8000000000000007</v>
          </cell>
          <cell r="J834">
            <v>15.05</v>
          </cell>
          <cell r="L834">
            <v>15.6</v>
          </cell>
          <cell r="N834">
            <v>16.899999999999999</v>
          </cell>
          <cell r="S834">
            <v>11.8</v>
          </cell>
          <cell r="T834">
            <v>11.75</v>
          </cell>
          <cell r="U834">
            <v>12.45</v>
          </cell>
          <cell r="V834">
            <v>12.95</v>
          </cell>
          <cell r="Y834">
            <v>19.75</v>
          </cell>
          <cell r="Z834">
            <v>19.399999999999999</v>
          </cell>
        </row>
        <row r="835">
          <cell r="A835">
            <v>43094</v>
          </cell>
          <cell r="B835">
            <v>8236</v>
          </cell>
          <cell r="C835">
            <v>5938</v>
          </cell>
          <cell r="I835">
            <v>8.4499999999999993</v>
          </cell>
          <cell r="J835">
            <v>13.75</v>
          </cell>
          <cell r="L835">
            <v>14.5</v>
          </cell>
          <cell r="N835">
            <v>15.75</v>
          </cell>
          <cell r="S835">
            <v>10.75</v>
          </cell>
          <cell r="T835">
            <v>10.8</v>
          </cell>
          <cell r="U835">
            <v>10.55</v>
          </cell>
          <cell r="V835">
            <v>10.95</v>
          </cell>
          <cell r="Y835">
            <v>17.600000000000001</v>
          </cell>
          <cell r="Z835">
            <v>17.25</v>
          </cell>
        </row>
        <row r="836">
          <cell r="A836">
            <v>43108</v>
          </cell>
          <cell r="B836">
            <v>8574</v>
          </cell>
          <cell r="C836">
            <v>5379</v>
          </cell>
          <cell r="I836">
            <v>6.9</v>
          </cell>
          <cell r="J836">
            <v>13.3</v>
          </cell>
          <cell r="L836">
            <v>14.1</v>
          </cell>
          <cell r="N836">
            <v>15.25</v>
          </cell>
          <cell r="S836">
            <v>10.6</v>
          </cell>
          <cell r="T836">
            <v>10.4</v>
          </cell>
          <cell r="U836">
            <v>11.4</v>
          </cell>
          <cell r="V836">
            <v>11.75</v>
          </cell>
          <cell r="Y836">
            <v>17.7</v>
          </cell>
          <cell r="Z836">
            <v>17.350000000000001</v>
          </cell>
        </row>
        <row r="837">
          <cell r="A837">
            <v>43115</v>
          </cell>
          <cell r="B837">
            <v>7973</v>
          </cell>
          <cell r="C837">
            <v>4783</v>
          </cell>
          <cell r="I837">
            <v>6.05</v>
          </cell>
          <cell r="J837">
            <v>12</v>
          </cell>
          <cell r="L837">
            <v>13.2</v>
          </cell>
          <cell r="N837">
            <v>14.5</v>
          </cell>
          <cell r="S837">
            <v>9.9499999999999993</v>
          </cell>
          <cell r="T837">
            <v>9.5500000000000007</v>
          </cell>
          <cell r="U837">
            <v>10.65</v>
          </cell>
          <cell r="V837">
            <v>11</v>
          </cell>
          <cell r="Y837">
            <v>16.3</v>
          </cell>
          <cell r="Z837">
            <v>15.95</v>
          </cell>
        </row>
        <row r="838">
          <cell r="A838">
            <v>43122</v>
          </cell>
          <cell r="B838">
            <v>6697</v>
          </cell>
          <cell r="C838">
            <v>3955</v>
          </cell>
          <cell r="I838">
            <v>5.65</v>
          </cell>
          <cell r="J838">
            <v>10.6</v>
          </cell>
          <cell r="L838">
            <v>11.6</v>
          </cell>
          <cell r="N838">
            <v>9.9499999999999993</v>
          </cell>
          <cell r="S838">
            <v>8</v>
          </cell>
          <cell r="T838">
            <v>7.9</v>
          </cell>
          <cell r="U838">
            <v>8.4499999999999993</v>
          </cell>
          <cell r="V838">
            <v>8.6999999999999993</v>
          </cell>
          <cell r="Y838">
            <v>14.4</v>
          </cell>
          <cell r="Z838">
            <v>14.05</v>
          </cell>
        </row>
        <row r="839">
          <cell r="A839">
            <v>43129</v>
          </cell>
          <cell r="B839">
            <v>6825</v>
          </cell>
          <cell r="C839">
            <v>4387</v>
          </cell>
          <cell r="I839">
            <v>6.95</v>
          </cell>
          <cell r="J839">
            <v>11.35</v>
          </cell>
          <cell r="L839">
            <v>11.7</v>
          </cell>
          <cell r="N839">
            <v>10.15</v>
          </cell>
          <cell r="S839">
            <v>8.15</v>
          </cell>
          <cell r="T839">
            <v>7.95</v>
          </cell>
          <cell r="U839">
            <v>8.65</v>
          </cell>
          <cell r="V839">
            <v>8.9</v>
          </cell>
          <cell r="Y839">
            <v>15.3</v>
          </cell>
          <cell r="Z839">
            <v>14.95</v>
          </cell>
        </row>
        <row r="840">
          <cell r="A840">
            <v>43136</v>
          </cell>
          <cell r="B840">
            <v>6338</v>
          </cell>
          <cell r="C840">
            <v>4072</v>
          </cell>
          <cell r="I840">
            <v>6.25</v>
          </cell>
          <cell r="J840">
            <v>11</v>
          </cell>
          <cell r="L840">
            <v>11.05</v>
          </cell>
          <cell r="N840">
            <v>9.5</v>
          </cell>
          <cell r="S840">
            <v>7.45</v>
          </cell>
          <cell r="T840">
            <v>7.3</v>
          </cell>
          <cell r="U840">
            <v>8.1</v>
          </cell>
          <cell r="V840">
            <v>7.8</v>
          </cell>
          <cell r="Y840">
            <v>15.15</v>
          </cell>
          <cell r="Z840">
            <v>14.8</v>
          </cell>
        </row>
        <row r="841">
          <cell r="A841">
            <v>43143</v>
          </cell>
          <cell r="B841">
            <v>7164</v>
          </cell>
          <cell r="C841">
            <v>4674</v>
          </cell>
          <cell r="I841">
            <v>6.8</v>
          </cell>
          <cell r="J841">
            <v>13.2</v>
          </cell>
          <cell r="L841">
            <v>11.75</v>
          </cell>
          <cell r="N841">
            <v>10.65</v>
          </cell>
          <cell r="S841">
            <v>8.1999999999999993</v>
          </cell>
          <cell r="T841">
            <v>7.85</v>
          </cell>
          <cell r="U841">
            <v>9.1</v>
          </cell>
          <cell r="V841">
            <v>8.8000000000000007</v>
          </cell>
          <cell r="Y841">
            <v>17.2</v>
          </cell>
          <cell r="Z841">
            <v>16.850000000000001</v>
          </cell>
        </row>
        <row r="842">
          <cell r="A842">
            <v>43150</v>
          </cell>
          <cell r="B842">
            <v>6691</v>
          </cell>
          <cell r="C842">
            <v>4374</v>
          </cell>
          <cell r="I842">
            <v>6.4</v>
          </cell>
          <cell r="J842">
            <v>12.5</v>
          </cell>
          <cell r="L842">
            <v>11.1</v>
          </cell>
          <cell r="N842">
            <v>10</v>
          </cell>
          <cell r="S842">
            <v>7.5</v>
          </cell>
          <cell r="T842">
            <v>7.4</v>
          </cell>
          <cell r="U842">
            <v>8.3000000000000007</v>
          </cell>
          <cell r="V842">
            <v>8</v>
          </cell>
          <cell r="Y842">
            <v>16.55</v>
          </cell>
          <cell r="Z842">
            <v>16.2</v>
          </cell>
        </row>
        <row r="843">
          <cell r="A843">
            <v>43157</v>
          </cell>
          <cell r="B843">
            <v>6818</v>
          </cell>
          <cell r="C843">
            <v>4652</v>
          </cell>
          <cell r="I843">
            <v>7.15</v>
          </cell>
          <cell r="J843">
            <v>12.75</v>
          </cell>
          <cell r="L843">
            <v>11.75</v>
          </cell>
          <cell r="N843">
            <v>10.050000000000001</v>
          </cell>
          <cell r="S843">
            <v>7.45</v>
          </cell>
          <cell r="T843">
            <v>7.45</v>
          </cell>
          <cell r="U843">
            <v>8.35</v>
          </cell>
          <cell r="V843">
            <v>8</v>
          </cell>
          <cell r="Y843">
            <v>17.05</v>
          </cell>
          <cell r="Z843">
            <v>16.7</v>
          </cell>
        </row>
        <row r="844">
          <cell r="A844">
            <v>43164</v>
          </cell>
          <cell r="B844">
            <v>6511</v>
          </cell>
          <cell r="C844">
            <v>4432</v>
          </cell>
          <cell r="I844">
            <v>6.55</v>
          </cell>
          <cell r="J844">
            <v>12.4</v>
          </cell>
          <cell r="L844">
            <v>11.25</v>
          </cell>
          <cell r="N844">
            <v>9.65</v>
          </cell>
          <cell r="S844">
            <v>7.05</v>
          </cell>
          <cell r="T844">
            <v>7</v>
          </cell>
          <cell r="U844">
            <v>8.0500000000000007</v>
          </cell>
          <cell r="V844">
            <v>7.7</v>
          </cell>
          <cell r="Y844">
            <v>16.45</v>
          </cell>
          <cell r="Z844">
            <v>16.100000000000001</v>
          </cell>
        </row>
        <row r="845">
          <cell r="A845">
            <v>43171</v>
          </cell>
          <cell r="B845">
            <v>6063</v>
          </cell>
          <cell r="C845">
            <v>4267</v>
          </cell>
          <cell r="I845">
            <v>6.4</v>
          </cell>
          <cell r="J845">
            <v>11.8</v>
          </cell>
          <cell r="L845">
            <v>10.75</v>
          </cell>
          <cell r="N845">
            <v>9.1</v>
          </cell>
          <cell r="S845">
            <v>6.75</v>
          </cell>
          <cell r="T845">
            <v>6.65</v>
          </cell>
          <cell r="U845">
            <v>7.25</v>
          </cell>
          <cell r="V845">
            <v>6.95</v>
          </cell>
          <cell r="Y845">
            <v>15.8</v>
          </cell>
          <cell r="Z845">
            <v>15.45</v>
          </cell>
        </row>
        <row r="846">
          <cell r="A846">
            <v>43178</v>
          </cell>
          <cell r="B846">
            <v>5692</v>
          </cell>
          <cell r="C846">
            <v>4019</v>
          </cell>
          <cell r="I846">
            <v>6.1</v>
          </cell>
          <cell r="J846">
            <v>11.25</v>
          </cell>
          <cell r="L846">
            <v>10.15</v>
          </cell>
          <cell r="N846">
            <v>8.5500000000000007</v>
          </cell>
          <cell r="S846">
            <v>6.15</v>
          </cell>
          <cell r="T846">
            <v>6.1</v>
          </cell>
          <cell r="U846">
            <v>6.7</v>
          </cell>
          <cell r="V846">
            <v>6.4</v>
          </cell>
          <cell r="Y846">
            <v>15.35</v>
          </cell>
          <cell r="Z846">
            <v>15</v>
          </cell>
        </row>
        <row r="847">
          <cell r="A847">
            <v>43185</v>
          </cell>
          <cell r="B847">
            <v>5514</v>
          </cell>
          <cell r="C847">
            <v>3953</v>
          </cell>
          <cell r="I847">
            <v>6.15</v>
          </cell>
          <cell r="J847">
            <v>10.95</v>
          </cell>
          <cell r="L847">
            <v>10</v>
          </cell>
          <cell r="N847">
            <v>8.4</v>
          </cell>
          <cell r="S847">
            <v>5.8</v>
          </cell>
          <cell r="T847">
            <v>6</v>
          </cell>
          <cell r="U847">
            <v>6.4</v>
          </cell>
          <cell r="V847">
            <v>6.1</v>
          </cell>
          <cell r="Y847">
            <v>15.1</v>
          </cell>
          <cell r="Z847">
            <v>14.75</v>
          </cell>
        </row>
        <row r="848">
          <cell r="A848">
            <v>43192</v>
          </cell>
          <cell r="B848">
            <v>5312</v>
          </cell>
          <cell r="C848">
            <v>3730</v>
          </cell>
          <cell r="I848">
            <v>5.75</v>
          </cell>
          <cell r="J848">
            <v>10.65</v>
          </cell>
          <cell r="L848">
            <v>9.3000000000000007</v>
          </cell>
          <cell r="N848">
            <v>8.1999999999999993</v>
          </cell>
          <cell r="S848">
            <v>5.5</v>
          </cell>
          <cell r="T848">
            <v>5.75</v>
          </cell>
          <cell r="U848">
            <v>6.3</v>
          </cell>
          <cell r="V848">
            <v>6</v>
          </cell>
          <cell r="Y848">
            <v>14.45</v>
          </cell>
          <cell r="Z848">
            <v>14.1</v>
          </cell>
        </row>
        <row r="849">
          <cell r="A849">
            <v>43199</v>
          </cell>
          <cell r="B849">
            <v>4995</v>
          </cell>
          <cell r="C849">
            <v>3502</v>
          </cell>
          <cell r="I849">
            <v>5.25</v>
          </cell>
          <cell r="J849">
            <v>10.050000000000001</v>
          </cell>
          <cell r="L849">
            <v>8.4</v>
          </cell>
          <cell r="N849">
            <v>9</v>
          </cell>
          <cell r="S849">
            <v>5.2</v>
          </cell>
          <cell r="T849">
            <v>5.4</v>
          </cell>
          <cell r="U849">
            <v>5.9</v>
          </cell>
          <cell r="V849">
            <v>5.9</v>
          </cell>
          <cell r="Y849">
            <v>13.1</v>
          </cell>
          <cell r="Z849">
            <v>12.75</v>
          </cell>
        </row>
        <row r="850">
          <cell r="A850">
            <v>43206</v>
          </cell>
          <cell r="B850">
            <v>5282</v>
          </cell>
          <cell r="C850">
            <v>3814</v>
          </cell>
          <cell r="I850">
            <v>6.4</v>
          </cell>
          <cell r="J850">
            <v>10.65</v>
          </cell>
          <cell r="L850">
            <v>8.5</v>
          </cell>
          <cell r="N850">
            <v>9.35</v>
          </cell>
          <cell r="S850">
            <v>5.5</v>
          </cell>
          <cell r="T850">
            <v>5.6</v>
          </cell>
          <cell r="U850">
            <v>6.6</v>
          </cell>
          <cell r="V850">
            <v>6.3</v>
          </cell>
          <cell r="Y850">
            <v>13.85</v>
          </cell>
          <cell r="Z850">
            <v>13.5</v>
          </cell>
        </row>
        <row r="851">
          <cell r="A851">
            <v>43213</v>
          </cell>
          <cell r="B851">
            <v>7323</v>
          </cell>
          <cell r="C851">
            <v>4674</v>
          </cell>
          <cell r="I851">
            <v>7.1</v>
          </cell>
          <cell r="J851">
            <v>13.1</v>
          </cell>
          <cell r="L851">
            <v>10.1</v>
          </cell>
          <cell r="N851">
            <v>11.1</v>
          </cell>
          <cell r="S851">
            <v>7.7</v>
          </cell>
          <cell r="T851">
            <v>7.1</v>
          </cell>
          <cell r="U851">
            <v>9</v>
          </cell>
          <cell r="V851">
            <v>8.6999999999999993</v>
          </cell>
          <cell r="Y851">
            <v>18.3</v>
          </cell>
          <cell r="Z851">
            <v>17.95</v>
          </cell>
        </row>
        <row r="852">
          <cell r="A852">
            <v>43220</v>
          </cell>
          <cell r="B852">
            <v>8004</v>
          </cell>
          <cell r="C852">
            <v>4915</v>
          </cell>
          <cell r="I852">
            <v>7.25</v>
          </cell>
          <cell r="J852">
            <v>13.35</v>
          </cell>
          <cell r="L852">
            <v>10.85</v>
          </cell>
          <cell r="N852">
            <v>11.95</v>
          </cell>
          <cell r="S852">
            <v>9</v>
          </cell>
          <cell r="T852">
            <v>7.95</v>
          </cell>
          <cell r="U852">
            <v>10.65</v>
          </cell>
          <cell r="V852">
            <v>10.35</v>
          </cell>
          <cell r="Y852">
            <v>18.399999999999999</v>
          </cell>
          <cell r="Z852">
            <v>18.05</v>
          </cell>
        </row>
        <row r="853">
          <cell r="A853">
            <v>43227</v>
          </cell>
          <cell r="B853">
            <v>8079</v>
          </cell>
          <cell r="C853">
            <v>5136</v>
          </cell>
          <cell r="I853">
            <v>7.65</v>
          </cell>
          <cell r="J853">
            <v>13.9</v>
          </cell>
          <cell r="L853">
            <v>11.05</v>
          </cell>
          <cell r="N853">
            <v>12.2</v>
          </cell>
          <cell r="S853">
            <v>9.1</v>
          </cell>
          <cell r="T853">
            <v>8.0500000000000007</v>
          </cell>
          <cell r="U853">
            <v>10.55</v>
          </cell>
          <cell r="V853">
            <v>10.25</v>
          </cell>
          <cell r="Y853">
            <v>18.850000000000001</v>
          </cell>
          <cell r="Z853">
            <v>18.399999999999999</v>
          </cell>
        </row>
        <row r="854">
          <cell r="A854">
            <v>43234</v>
          </cell>
          <cell r="B854">
            <v>8522</v>
          </cell>
          <cell r="C854">
            <v>5553</v>
          </cell>
          <cell r="I854">
            <v>8.4</v>
          </cell>
          <cell r="J854">
            <v>14.4</v>
          </cell>
          <cell r="L854">
            <v>11.85</v>
          </cell>
          <cell r="N854">
            <v>13.1</v>
          </cell>
          <cell r="S854">
            <v>9.6999999999999993</v>
          </cell>
          <cell r="T854">
            <v>8.5</v>
          </cell>
          <cell r="U854">
            <v>11.25</v>
          </cell>
          <cell r="V854">
            <v>10.95</v>
          </cell>
          <cell r="Y854">
            <v>19.45</v>
          </cell>
          <cell r="Z854">
            <v>19</v>
          </cell>
        </row>
        <row r="855">
          <cell r="A855">
            <v>43241</v>
          </cell>
          <cell r="B855">
            <v>7280</v>
          </cell>
          <cell r="C855">
            <v>5019</v>
          </cell>
          <cell r="I855">
            <v>7.7</v>
          </cell>
          <cell r="J855">
            <v>13.25</v>
          </cell>
          <cell r="L855">
            <v>11.1</v>
          </cell>
          <cell r="N855">
            <v>12.25</v>
          </cell>
          <cell r="S855">
            <v>8.5</v>
          </cell>
          <cell r="T855">
            <v>7.9</v>
          </cell>
          <cell r="U855">
            <v>9.35</v>
          </cell>
          <cell r="V855">
            <v>9</v>
          </cell>
          <cell r="Y855">
            <v>17.7</v>
          </cell>
          <cell r="Z855">
            <v>17.25</v>
          </cell>
        </row>
        <row r="856">
          <cell r="A856">
            <v>43248</v>
          </cell>
          <cell r="B856">
            <v>6475</v>
          </cell>
          <cell r="C856">
            <v>4347</v>
          </cell>
          <cell r="I856">
            <v>7.05</v>
          </cell>
          <cell r="J856">
            <v>11.85</v>
          </cell>
          <cell r="L856">
            <v>10.050000000000001</v>
          </cell>
          <cell r="N856">
            <v>11.15</v>
          </cell>
          <cell r="S856">
            <v>7.3</v>
          </cell>
          <cell r="T856">
            <v>6.95</v>
          </cell>
          <cell r="U856">
            <v>8</v>
          </cell>
          <cell r="V856">
            <v>7.95</v>
          </cell>
          <cell r="Y856">
            <v>16.5</v>
          </cell>
          <cell r="Z856">
            <v>16.05</v>
          </cell>
        </row>
        <row r="857">
          <cell r="A857">
            <v>43255</v>
          </cell>
          <cell r="B857">
            <v>6911</v>
          </cell>
          <cell r="C857">
            <v>4631</v>
          </cell>
          <cell r="I857">
            <v>7.5</v>
          </cell>
          <cell r="J857">
            <v>12.75</v>
          </cell>
          <cell r="L857">
            <v>10</v>
          </cell>
          <cell r="N857">
            <v>11.1</v>
          </cell>
          <cell r="S857">
            <v>7.2</v>
          </cell>
          <cell r="T857">
            <v>6.9</v>
          </cell>
          <cell r="U857">
            <v>8.1999999999999993</v>
          </cell>
          <cell r="V857">
            <v>8.25</v>
          </cell>
          <cell r="Y857">
            <v>18.149999999999999</v>
          </cell>
          <cell r="Z857">
            <v>17.75</v>
          </cell>
        </row>
        <row r="858">
          <cell r="A858">
            <v>43262</v>
          </cell>
          <cell r="B858">
            <v>7908</v>
          </cell>
          <cell r="C858">
            <v>5372</v>
          </cell>
          <cell r="I858">
            <v>7.95</v>
          </cell>
          <cell r="J858">
            <v>14.45</v>
          </cell>
          <cell r="L858">
            <v>11</v>
          </cell>
          <cell r="N858">
            <v>11.75</v>
          </cell>
          <cell r="S858">
            <v>8.65</v>
          </cell>
          <cell r="T858">
            <v>8.1999999999999993</v>
          </cell>
          <cell r="U858">
            <v>9.4499999999999993</v>
          </cell>
          <cell r="V858">
            <v>9.9499999999999993</v>
          </cell>
          <cell r="Y858">
            <v>19.399999999999999</v>
          </cell>
          <cell r="Z858">
            <v>19</v>
          </cell>
        </row>
        <row r="859">
          <cell r="A859">
            <v>43269</v>
          </cell>
          <cell r="B859">
            <v>8331</v>
          </cell>
          <cell r="C859">
            <v>5455</v>
          </cell>
          <cell r="I859">
            <v>8</v>
          </cell>
          <cell r="J859">
            <v>15.15</v>
          </cell>
          <cell r="L859">
            <v>11.45</v>
          </cell>
          <cell r="N859">
            <v>11.95</v>
          </cell>
          <cell r="S859">
            <v>8.85</v>
          </cell>
          <cell r="T859">
            <v>8.35</v>
          </cell>
          <cell r="U859">
            <v>10.65</v>
          </cell>
          <cell r="V859">
            <v>10.3</v>
          </cell>
          <cell r="Y859">
            <v>20.149999999999999</v>
          </cell>
          <cell r="Z859">
            <v>19.7</v>
          </cell>
        </row>
        <row r="860">
          <cell r="A860">
            <v>43276</v>
          </cell>
          <cell r="B860">
            <v>8038</v>
          </cell>
          <cell r="C860">
            <v>4977</v>
          </cell>
          <cell r="I860">
            <v>7.25</v>
          </cell>
          <cell r="J860">
            <v>13.65</v>
          </cell>
          <cell r="L860">
            <v>11.1</v>
          </cell>
          <cell r="N860">
            <v>11.55</v>
          </cell>
          <cell r="S860">
            <v>8.4</v>
          </cell>
          <cell r="T860">
            <v>8</v>
          </cell>
          <cell r="U860">
            <v>10.050000000000001</v>
          </cell>
          <cell r="V860">
            <v>9.6999999999999993</v>
          </cell>
          <cell r="Y860">
            <v>19.95</v>
          </cell>
          <cell r="Z860">
            <v>19.5</v>
          </cell>
        </row>
        <row r="861">
          <cell r="A861">
            <v>43283</v>
          </cell>
          <cell r="B861">
            <v>8625</v>
          </cell>
          <cell r="C861">
            <v>4997</v>
          </cell>
          <cell r="I861">
            <v>7.15</v>
          </cell>
          <cell r="J861">
            <v>14.2</v>
          </cell>
          <cell r="L861">
            <v>11.35</v>
          </cell>
          <cell r="N861">
            <v>11.85</v>
          </cell>
          <cell r="S861">
            <v>8.8000000000000007</v>
          </cell>
          <cell r="T861">
            <v>8.1999999999999993</v>
          </cell>
          <cell r="U861">
            <v>11.05</v>
          </cell>
          <cell r="V861">
            <v>10.75</v>
          </cell>
          <cell r="Y861">
            <v>21.2</v>
          </cell>
          <cell r="Z861">
            <v>20.75</v>
          </cell>
        </row>
        <row r="862">
          <cell r="A862">
            <v>43290</v>
          </cell>
          <cell r="B862">
            <v>9953</v>
          </cell>
          <cell r="C862">
            <v>6034</v>
          </cell>
          <cell r="I862">
            <v>9.0500000000000007</v>
          </cell>
          <cell r="J862">
            <v>15.7</v>
          </cell>
          <cell r="L862">
            <v>13.2</v>
          </cell>
          <cell r="N862">
            <v>14.05</v>
          </cell>
          <cell r="S862">
            <v>10.95</v>
          </cell>
          <cell r="T862">
            <v>9.8000000000000007</v>
          </cell>
          <cell r="U862">
            <v>13.05</v>
          </cell>
          <cell r="V862">
            <v>12.75</v>
          </cell>
          <cell r="Y862">
            <v>22.9</v>
          </cell>
          <cell r="Z862">
            <v>22.45</v>
          </cell>
        </row>
        <row r="863">
          <cell r="A863">
            <v>43297</v>
          </cell>
          <cell r="B863">
            <v>9936</v>
          </cell>
          <cell r="C863">
            <v>6136</v>
          </cell>
          <cell r="I863">
            <v>8.9</v>
          </cell>
          <cell r="J863">
            <v>16</v>
          </cell>
          <cell r="L863">
            <v>13.6</v>
          </cell>
          <cell r="N863">
            <v>14.45</v>
          </cell>
          <cell r="S863">
            <v>11.45</v>
          </cell>
          <cell r="T863">
            <v>10.1</v>
          </cell>
          <cell r="U863">
            <v>13</v>
          </cell>
          <cell r="V863">
            <v>12.7</v>
          </cell>
          <cell r="Y863">
            <v>22.55</v>
          </cell>
          <cell r="Z863">
            <v>22.1</v>
          </cell>
        </row>
        <row r="864">
          <cell r="A864">
            <v>43304</v>
          </cell>
          <cell r="B864">
            <v>10020</v>
          </cell>
          <cell r="C864">
            <v>6240</v>
          </cell>
          <cell r="I864">
            <v>8.9499999999999993</v>
          </cell>
          <cell r="J864">
            <v>16.25</v>
          </cell>
          <cell r="L864">
            <v>13.85</v>
          </cell>
          <cell r="N864">
            <v>14.8</v>
          </cell>
          <cell r="S864">
            <v>11.3</v>
          </cell>
          <cell r="T864">
            <v>10.25</v>
          </cell>
          <cell r="U864">
            <v>12.8</v>
          </cell>
          <cell r="V864">
            <v>12.5</v>
          </cell>
          <cell r="Y864">
            <v>22.7</v>
          </cell>
          <cell r="Z864">
            <v>22.25</v>
          </cell>
        </row>
        <row r="865">
          <cell r="A865">
            <v>43311</v>
          </cell>
          <cell r="B865">
            <v>9789</v>
          </cell>
          <cell r="C865">
            <v>6395</v>
          </cell>
          <cell r="I865">
            <v>9.35</v>
          </cell>
          <cell r="J865">
            <v>16.8</v>
          </cell>
          <cell r="L865">
            <v>13.75</v>
          </cell>
          <cell r="N865">
            <v>14.65</v>
          </cell>
          <cell r="S865">
            <v>11.05</v>
          </cell>
          <cell r="T865">
            <v>10.199999999999999</v>
          </cell>
          <cell r="U865">
            <v>12</v>
          </cell>
          <cell r="V865">
            <v>11.7</v>
          </cell>
          <cell r="Y865">
            <v>23.3</v>
          </cell>
          <cell r="Z865">
            <v>22.85</v>
          </cell>
        </row>
        <row r="866">
          <cell r="A866">
            <v>43318</v>
          </cell>
          <cell r="B866">
            <v>10625</v>
          </cell>
          <cell r="C866">
            <v>6880</v>
          </cell>
          <cell r="I866">
            <v>10</v>
          </cell>
          <cell r="J866">
            <v>18.25</v>
          </cell>
          <cell r="L866">
            <v>14.4</v>
          </cell>
          <cell r="N866">
            <v>15.3</v>
          </cell>
          <cell r="S866">
            <v>11.7</v>
          </cell>
          <cell r="T866">
            <v>10.9</v>
          </cell>
          <cell r="U866">
            <v>13</v>
          </cell>
          <cell r="V866">
            <v>12.7</v>
          </cell>
          <cell r="Y866">
            <v>25.2</v>
          </cell>
          <cell r="Z866">
            <v>24.65</v>
          </cell>
        </row>
        <row r="867">
          <cell r="A867">
            <v>43325</v>
          </cell>
          <cell r="B867">
            <v>10285</v>
          </cell>
          <cell r="C867">
            <v>6794</v>
          </cell>
          <cell r="I867">
            <v>9.5</v>
          </cell>
          <cell r="J867">
            <v>18.100000000000001</v>
          </cell>
          <cell r="L867">
            <v>14.1</v>
          </cell>
          <cell r="N867">
            <v>15.75</v>
          </cell>
          <cell r="S867">
            <v>11.4</v>
          </cell>
          <cell r="T867">
            <v>10</v>
          </cell>
          <cell r="U867">
            <v>12.7</v>
          </cell>
          <cell r="V867">
            <v>12.4</v>
          </cell>
          <cell r="Y867">
            <v>24.8</v>
          </cell>
          <cell r="Z867">
            <v>24.25</v>
          </cell>
        </row>
        <row r="868">
          <cell r="A868">
            <v>43332</v>
          </cell>
          <cell r="B868">
            <v>10159</v>
          </cell>
          <cell r="C868">
            <v>6755</v>
          </cell>
          <cell r="I868">
            <v>9.6</v>
          </cell>
          <cell r="J868">
            <v>17.899999999999999</v>
          </cell>
          <cell r="L868">
            <v>13.75</v>
          </cell>
          <cell r="N868">
            <v>15.35</v>
          </cell>
          <cell r="S868">
            <v>11.25</v>
          </cell>
          <cell r="T868">
            <v>10.15</v>
          </cell>
          <cell r="U868">
            <v>12.3</v>
          </cell>
          <cell r="V868">
            <v>12</v>
          </cell>
          <cell r="Y868">
            <v>24.8</v>
          </cell>
          <cell r="Z868">
            <v>24.25</v>
          </cell>
        </row>
        <row r="869">
          <cell r="A869">
            <v>43339</v>
          </cell>
          <cell r="B869">
            <v>9528</v>
          </cell>
          <cell r="C869">
            <v>6455</v>
          </cell>
          <cell r="I869">
            <v>9.35</v>
          </cell>
          <cell r="J869">
            <v>17.05</v>
          </cell>
          <cell r="L869">
            <v>13</v>
          </cell>
          <cell r="N869">
            <v>14.6</v>
          </cell>
          <cell r="S869">
            <v>10.5</v>
          </cell>
          <cell r="T869">
            <v>9.6</v>
          </cell>
          <cell r="U869">
            <v>11.75</v>
          </cell>
          <cell r="V869">
            <v>11.35</v>
          </cell>
          <cell r="Y869">
            <v>23.45</v>
          </cell>
          <cell r="Z869">
            <v>22.9</v>
          </cell>
        </row>
        <row r="870">
          <cell r="A870">
            <v>43346</v>
          </cell>
          <cell r="B870">
            <v>9064</v>
          </cell>
          <cell r="C870">
            <v>5982</v>
          </cell>
          <cell r="I870">
            <v>8.65</v>
          </cell>
          <cell r="J870">
            <v>16.25</v>
          </cell>
          <cell r="L870">
            <v>12.25</v>
          </cell>
          <cell r="N870">
            <v>13.85</v>
          </cell>
          <cell r="S870">
            <v>9.4</v>
          </cell>
          <cell r="T870">
            <v>8.9</v>
          </cell>
          <cell r="U870">
            <v>10.9</v>
          </cell>
          <cell r="V870">
            <v>10.6</v>
          </cell>
          <cell r="Y870">
            <v>22.7</v>
          </cell>
          <cell r="Z870">
            <v>22.15</v>
          </cell>
        </row>
        <row r="871">
          <cell r="A871">
            <v>43353</v>
          </cell>
          <cell r="B871">
            <v>8524</v>
          </cell>
          <cell r="C871">
            <v>5784</v>
          </cell>
          <cell r="I871">
            <v>8.5</v>
          </cell>
          <cell r="J871">
            <v>15.75</v>
          </cell>
          <cell r="L871">
            <v>11.8</v>
          </cell>
          <cell r="N871">
            <v>13.45</v>
          </cell>
          <cell r="S871">
            <v>8.85</v>
          </cell>
          <cell r="T871">
            <v>8.5500000000000007</v>
          </cell>
          <cell r="U871">
            <v>10.050000000000001</v>
          </cell>
          <cell r="V871">
            <v>9.75</v>
          </cell>
          <cell r="Y871">
            <v>21.75</v>
          </cell>
          <cell r="Z871">
            <v>21.2</v>
          </cell>
        </row>
        <row r="872">
          <cell r="A872">
            <v>43360</v>
          </cell>
          <cell r="B872">
            <v>7875</v>
          </cell>
          <cell r="C872">
            <v>5249</v>
          </cell>
          <cell r="I872">
            <v>7.5</v>
          </cell>
          <cell r="J872">
            <v>15.2</v>
          </cell>
          <cell r="L872">
            <v>11</v>
          </cell>
          <cell r="N872">
            <v>12.55</v>
          </cell>
          <cell r="S872">
            <v>7.75</v>
          </cell>
          <cell r="T872">
            <v>7.7</v>
          </cell>
          <cell r="U872">
            <v>9.15</v>
          </cell>
          <cell r="V872">
            <v>8.85</v>
          </cell>
          <cell r="Y872">
            <v>20.65</v>
          </cell>
          <cell r="Z872">
            <v>20.100000000000001</v>
          </cell>
        </row>
        <row r="873">
          <cell r="A873">
            <v>43367</v>
          </cell>
          <cell r="B873">
            <v>7952</v>
          </cell>
          <cell r="C873">
            <v>5152</v>
          </cell>
          <cell r="I873">
            <v>7.25</v>
          </cell>
          <cell r="J873">
            <v>15.2</v>
          </cell>
          <cell r="L873">
            <v>10.7</v>
          </cell>
          <cell r="N873">
            <v>12.1</v>
          </cell>
          <cell r="S873">
            <v>7.35</v>
          </cell>
          <cell r="T873">
            <v>7.45</v>
          </cell>
          <cell r="U873">
            <v>9.4</v>
          </cell>
          <cell r="V873">
            <v>9</v>
          </cell>
          <cell r="Y873">
            <v>20.7</v>
          </cell>
          <cell r="Z873">
            <v>20.149999999999999</v>
          </cell>
        </row>
        <row r="874">
          <cell r="A874">
            <v>43374</v>
          </cell>
          <cell r="B874">
            <v>8518</v>
          </cell>
          <cell r="C874">
            <v>5371</v>
          </cell>
          <cell r="I874">
            <v>7.9</v>
          </cell>
          <cell r="J874">
            <v>15.65</v>
          </cell>
          <cell r="L874">
            <v>11.05</v>
          </cell>
          <cell r="N874">
            <v>12.45</v>
          </cell>
          <cell r="S874">
            <v>7.85</v>
          </cell>
          <cell r="T874">
            <v>7.65</v>
          </cell>
          <cell r="U874">
            <v>10.65</v>
          </cell>
          <cell r="V874">
            <v>10.4</v>
          </cell>
          <cell r="Y874">
            <v>21.15</v>
          </cell>
          <cell r="Z874">
            <v>20.6</v>
          </cell>
        </row>
        <row r="875">
          <cell r="A875">
            <v>43381</v>
          </cell>
          <cell r="B875">
            <v>8230</v>
          </cell>
          <cell r="C875">
            <v>5601</v>
          </cell>
          <cell r="I875">
            <v>8.8000000000000007</v>
          </cell>
          <cell r="J875">
            <v>15.75</v>
          </cell>
          <cell r="L875">
            <v>11.05</v>
          </cell>
          <cell r="N875">
            <v>12.65</v>
          </cell>
          <cell r="S875">
            <v>7.65</v>
          </cell>
          <cell r="T875">
            <v>7.65</v>
          </cell>
          <cell r="U875">
            <v>10.45</v>
          </cell>
          <cell r="V875">
            <v>10.199999999999999</v>
          </cell>
          <cell r="Y875">
            <v>20.85</v>
          </cell>
          <cell r="Z875">
            <v>20.3</v>
          </cell>
        </row>
        <row r="876">
          <cell r="A876">
            <v>43388</v>
          </cell>
          <cell r="B876">
            <v>8566</v>
          </cell>
          <cell r="C876">
            <v>5767</v>
          </cell>
          <cell r="I876">
            <v>9.15</v>
          </cell>
          <cell r="J876">
            <v>16.05</v>
          </cell>
          <cell r="L876">
            <v>11.25</v>
          </cell>
          <cell r="N876">
            <v>12.9</v>
          </cell>
          <cell r="S876">
            <v>7.85</v>
          </cell>
          <cell r="T876">
            <v>7.75</v>
          </cell>
          <cell r="U876">
            <v>10.8</v>
          </cell>
          <cell r="V876">
            <v>10.55</v>
          </cell>
          <cell r="Y876">
            <v>21.6</v>
          </cell>
          <cell r="Z876">
            <v>21.05</v>
          </cell>
        </row>
        <row r="877">
          <cell r="A877">
            <v>43395</v>
          </cell>
          <cell r="B877">
            <v>8611</v>
          </cell>
          <cell r="C877">
            <v>5824</v>
          </cell>
          <cell r="I877">
            <v>8.65</v>
          </cell>
          <cell r="J877">
            <v>16.350000000000001</v>
          </cell>
          <cell r="L877">
            <v>11.45</v>
          </cell>
          <cell r="N877">
            <v>13.15</v>
          </cell>
          <cell r="S877">
            <v>8</v>
          </cell>
          <cell r="T877">
            <v>7.85</v>
          </cell>
          <cell r="U877">
            <v>10.6</v>
          </cell>
          <cell r="V877">
            <v>10.35</v>
          </cell>
          <cell r="Y877">
            <v>22</v>
          </cell>
          <cell r="Z877">
            <v>21.45</v>
          </cell>
        </row>
        <row r="878">
          <cell r="A878">
            <v>43402</v>
          </cell>
          <cell r="B878">
            <v>8860</v>
          </cell>
          <cell r="C878">
            <v>6112</v>
          </cell>
          <cell r="I878">
            <v>8.6</v>
          </cell>
          <cell r="J878">
            <v>16.7</v>
          </cell>
          <cell r="L878">
            <v>13.15</v>
          </cell>
          <cell r="N878">
            <v>14.5</v>
          </cell>
          <cell r="S878">
            <v>10</v>
          </cell>
          <cell r="T878">
            <v>9.65</v>
          </cell>
          <cell r="U878">
            <v>10.7</v>
          </cell>
          <cell r="V878">
            <v>10.25</v>
          </cell>
          <cell r="Y878">
            <v>21.95</v>
          </cell>
          <cell r="Z878">
            <v>21.4</v>
          </cell>
        </row>
        <row r="879">
          <cell r="A879">
            <v>43409</v>
          </cell>
          <cell r="B879">
            <v>8742</v>
          </cell>
          <cell r="C879">
            <v>6148</v>
          </cell>
          <cell r="I879">
            <v>8.65</v>
          </cell>
          <cell r="J879">
            <v>16.55</v>
          </cell>
          <cell r="L879">
            <v>13.95</v>
          </cell>
          <cell r="N879">
            <v>15.65</v>
          </cell>
          <cell r="S879">
            <v>10.25</v>
          </cell>
          <cell r="T879">
            <v>10.25</v>
          </cell>
          <cell r="U879">
            <v>10.5</v>
          </cell>
          <cell r="V879">
            <v>10.25</v>
          </cell>
          <cell r="Y879">
            <v>21.45</v>
          </cell>
          <cell r="Z879">
            <v>20.9</v>
          </cell>
        </row>
        <row r="880">
          <cell r="A880">
            <v>43416</v>
          </cell>
          <cell r="B880">
            <v>6986</v>
          </cell>
          <cell r="C880">
            <v>4667</v>
          </cell>
          <cell r="I880">
            <v>6.8</v>
          </cell>
          <cell r="J880">
            <v>12.5</v>
          </cell>
          <cell r="L880">
            <v>12.25</v>
          </cell>
          <cell r="N880">
            <v>13.75</v>
          </cell>
          <cell r="S880">
            <v>8.5500000000000007</v>
          </cell>
          <cell r="T880">
            <v>8.65</v>
          </cell>
          <cell r="U880">
            <v>9.1</v>
          </cell>
          <cell r="V880">
            <v>8.85</v>
          </cell>
          <cell r="Y880">
            <v>16.45</v>
          </cell>
          <cell r="Z880">
            <v>15.9</v>
          </cell>
        </row>
        <row r="881">
          <cell r="A881">
            <v>43423</v>
          </cell>
          <cell r="B881">
            <v>6331</v>
          </cell>
          <cell r="C881">
            <v>4170</v>
          </cell>
          <cell r="I881">
            <v>6.35</v>
          </cell>
          <cell r="J881">
            <v>11.45</v>
          </cell>
          <cell r="L881">
            <v>11.25</v>
          </cell>
          <cell r="N881">
            <v>12.75</v>
          </cell>
          <cell r="S881">
            <v>7.55</v>
          </cell>
          <cell r="T881">
            <v>7.75</v>
          </cell>
          <cell r="U881">
            <v>8.0500000000000007</v>
          </cell>
          <cell r="V881">
            <v>7.8</v>
          </cell>
          <cell r="Y881">
            <v>15.5</v>
          </cell>
          <cell r="Z881">
            <v>14.95</v>
          </cell>
        </row>
        <row r="882">
          <cell r="A882">
            <v>43430</v>
          </cell>
          <cell r="B882">
            <v>6706</v>
          </cell>
          <cell r="C882">
            <v>4447</v>
          </cell>
          <cell r="I882">
            <v>7</v>
          </cell>
          <cell r="J882">
            <v>11.85</v>
          </cell>
          <cell r="L882">
            <v>11.5</v>
          </cell>
          <cell r="N882">
            <v>13.05</v>
          </cell>
          <cell r="S882">
            <v>7.75</v>
          </cell>
          <cell r="T882">
            <v>7.85</v>
          </cell>
          <cell r="U882">
            <v>8.6</v>
          </cell>
          <cell r="V882">
            <v>8.35</v>
          </cell>
          <cell r="Y882">
            <v>16.3</v>
          </cell>
          <cell r="Z882">
            <v>15.75</v>
          </cell>
        </row>
        <row r="883">
          <cell r="A883">
            <v>43437</v>
          </cell>
          <cell r="B883">
            <v>6896</v>
          </cell>
          <cell r="C883">
            <v>4803</v>
          </cell>
          <cell r="I883">
            <v>7.5</v>
          </cell>
          <cell r="J883">
            <v>12.5</v>
          </cell>
          <cell r="L883">
            <v>11.7</v>
          </cell>
          <cell r="N883">
            <v>13.35</v>
          </cell>
          <cell r="S883">
            <v>8</v>
          </cell>
          <cell r="T883">
            <v>7.95</v>
          </cell>
          <cell r="U883">
            <v>8.85</v>
          </cell>
          <cell r="V883">
            <v>8.6</v>
          </cell>
          <cell r="Y883">
            <v>16.399999999999999</v>
          </cell>
          <cell r="Z883">
            <v>15.85</v>
          </cell>
        </row>
        <row r="884">
          <cell r="A884">
            <v>43444</v>
          </cell>
          <cell r="B884">
            <v>7389</v>
          </cell>
          <cell r="C884">
            <v>5321</v>
          </cell>
          <cell r="I884">
            <v>9</v>
          </cell>
          <cell r="J884">
            <v>12.75</v>
          </cell>
          <cell r="L884">
            <v>12.5</v>
          </cell>
          <cell r="N884">
            <v>14.25</v>
          </cell>
          <cell r="S884">
            <v>8.9499999999999993</v>
          </cell>
          <cell r="T884">
            <v>8.65</v>
          </cell>
          <cell r="U884">
            <v>9.6</v>
          </cell>
          <cell r="V884">
            <v>9.35</v>
          </cell>
          <cell r="Y884">
            <v>16.8</v>
          </cell>
          <cell r="Z884">
            <v>16.25</v>
          </cell>
        </row>
        <row r="885">
          <cell r="A885">
            <v>43451</v>
          </cell>
          <cell r="B885">
            <v>7550</v>
          </cell>
          <cell r="C885">
            <v>5333</v>
          </cell>
          <cell r="I885">
            <v>8.75</v>
          </cell>
          <cell r="J885">
            <v>13</v>
          </cell>
          <cell r="L885">
            <v>12.35</v>
          </cell>
          <cell r="N885">
            <v>14.1</v>
          </cell>
          <cell r="S885">
            <v>8.8000000000000007</v>
          </cell>
          <cell r="T885">
            <v>8.5</v>
          </cell>
          <cell r="U885">
            <v>9.6</v>
          </cell>
          <cell r="V885">
            <v>9.35</v>
          </cell>
          <cell r="Y885">
            <v>17.55</v>
          </cell>
          <cell r="Z885">
            <v>17.2</v>
          </cell>
        </row>
        <row r="886">
          <cell r="A886">
            <v>43458</v>
          </cell>
          <cell r="B886">
            <v>7273</v>
          </cell>
          <cell r="C886">
            <v>4606</v>
          </cell>
          <cell r="I886">
            <v>6</v>
          </cell>
          <cell r="J886">
            <v>12.05</v>
          </cell>
          <cell r="L886">
            <v>12.25</v>
          </cell>
          <cell r="N886">
            <v>14</v>
          </cell>
          <cell r="S886">
            <v>8.15</v>
          </cell>
          <cell r="T886">
            <v>8.4</v>
          </cell>
          <cell r="U886">
            <v>9.6</v>
          </cell>
          <cell r="V886">
            <v>9.35</v>
          </cell>
          <cell r="Y886">
            <v>16.649999999999999</v>
          </cell>
          <cell r="Z886">
            <v>16.100000000000001</v>
          </cell>
        </row>
        <row r="887">
          <cell r="A887">
            <v>43465</v>
          </cell>
          <cell r="B887">
            <v>7273</v>
          </cell>
          <cell r="C887">
            <v>4606</v>
          </cell>
          <cell r="I887">
            <v>6</v>
          </cell>
          <cell r="J887">
            <v>12.05</v>
          </cell>
          <cell r="L887">
            <v>12.25</v>
          </cell>
          <cell r="N887">
            <v>14</v>
          </cell>
          <cell r="S887">
            <v>8.15</v>
          </cell>
          <cell r="T887">
            <v>8.4</v>
          </cell>
          <cell r="U887">
            <v>9.6</v>
          </cell>
          <cell r="V887">
            <v>9.35</v>
          </cell>
          <cell r="Y887">
            <v>16.649999999999999</v>
          </cell>
          <cell r="Z887">
            <v>16.100000000000001</v>
          </cell>
        </row>
        <row r="888">
          <cell r="A888">
            <v>43472</v>
          </cell>
          <cell r="B888">
            <v>7384</v>
          </cell>
          <cell r="C888">
            <v>4829</v>
          </cell>
          <cell r="I888">
            <v>6.6</v>
          </cell>
          <cell r="J888">
            <v>12.8</v>
          </cell>
          <cell r="L888">
            <v>12.25</v>
          </cell>
          <cell r="N888">
            <v>14</v>
          </cell>
          <cell r="S888">
            <v>8.35</v>
          </cell>
          <cell r="T888">
            <v>8.1999999999999993</v>
          </cell>
          <cell r="U888">
            <v>9.5500000000000007</v>
          </cell>
          <cell r="V888">
            <v>9.3000000000000007</v>
          </cell>
          <cell r="Y888">
            <v>17.25</v>
          </cell>
          <cell r="Z888">
            <v>16.7</v>
          </cell>
          <cell r="AD888">
            <v>7.6</v>
          </cell>
        </row>
        <row r="889">
          <cell r="A889">
            <v>43479</v>
          </cell>
          <cell r="B889">
            <v>7462</v>
          </cell>
          <cell r="C889">
            <v>4742</v>
          </cell>
          <cell r="I889">
            <v>6.35</v>
          </cell>
          <cell r="J889">
            <v>13</v>
          </cell>
          <cell r="L889">
            <v>11.85</v>
          </cell>
          <cell r="N889">
            <v>13.6</v>
          </cell>
          <cell r="S889">
            <v>8.5</v>
          </cell>
          <cell r="T889">
            <v>7.75</v>
          </cell>
          <cell r="U889">
            <v>9.1</v>
          </cell>
          <cell r="V889">
            <v>8.85</v>
          </cell>
          <cell r="Y889">
            <v>18.2</v>
          </cell>
          <cell r="Z889">
            <v>17.649999999999999</v>
          </cell>
          <cell r="AD889">
            <v>7.15</v>
          </cell>
        </row>
        <row r="890">
          <cell r="A890">
            <v>43486</v>
          </cell>
          <cell r="B890">
            <v>7570</v>
          </cell>
          <cell r="C890">
            <v>4846</v>
          </cell>
          <cell r="I890">
            <v>6.95</v>
          </cell>
          <cell r="J890">
            <v>12.7</v>
          </cell>
          <cell r="L890">
            <v>12.15</v>
          </cell>
          <cell r="N890">
            <v>13.75</v>
          </cell>
          <cell r="S890">
            <v>8.5</v>
          </cell>
          <cell r="T890">
            <v>7.9</v>
          </cell>
          <cell r="U890">
            <v>9.3000000000000007</v>
          </cell>
          <cell r="V890">
            <v>9.0500000000000007</v>
          </cell>
          <cell r="Y890">
            <v>18.45</v>
          </cell>
          <cell r="Z890">
            <v>17.899999999999999</v>
          </cell>
          <cell r="AD890">
            <v>7.3</v>
          </cell>
        </row>
        <row r="891">
          <cell r="A891">
            <v>43493</v>
          </cell>
          <cell r="B891">
            <v>6998</v>
          </cell>
          <cell r="C891">
            <v>4422</v>
          </cell>
          <cell r="I891">
            <v>6.05</v>
          </cell>
          <cell r="J891">
            <v>11.75</v>
          </cell>
          <cell r="L891">
            <v>11.7</v>
          </cell>
          <cell r="N891">
            <v>13.25</v>
          </cell>
          <cell r="S891">
            <v>7.75</v>
          </cell>
          <cell r="T891">
            <v>7.45</v>
          </cell>
          <cell r="U891">
            <v>8.85</v>
          </cell>
          <cell r="V891">
            <v>8.6</v>
          </cell>
          <cell r="Y891">
            <v>16.850000000000001</v>
          </cell>
          <cell r="Z891">
            <v>16.3</v>
          </cell>
          <cell r="AD891">
            <v>6.9</v>
          </cell>
        </row>
        <row r="892">
          <cell r="A892">
            <v>43500</v>
          </cell>
          <cell r="B892">
            <v>6029</v>
          </cell>
          <cell r="C892">
            <v>3611</v>
          </cell>
          <cell r="I892">
            <v>4.8499999999999996</v>
          </cell>
          <cell r="J892">
            <v>10.050000000000001</v>
          </cell>
          <cell r="L892">
            <v>10.3</v>
          </cell>
          <cell r="N892">
            <v>11.75</v>
          </cell>
          <cell r="S892">
            <v>6.4</v>
          </cell>
          <cell r="T892">
            <v>6.1</v>
          </cell>
          <cell r="U892">
            <v>7.95</v>
          </cell>
          <cell r="V892">
            <v>7.8</v>
          </cell>
          <cell r="Y892">
            <v>14.35</v>
          </cell>
          <cell r="Z892">
            <v>13.8</v>
          </cell>
          <cell r="AD892">
            <v>5.5</v>
          </cell>
        </row>
        <row r="893">
          <cell r="A893">
            <v>43507</v>
          </cell>
          <cell r="B893">
            <v>5764</v>
          </cell>
          <cell r="C893">
            <v>3416</v>
          </cell>
          <cell r="I893">
            <v>4.9000000000000004</v>
          </cell>
          <cell r="J893">
            <v>9.5</v>
          </cell>
          <cell r="L893">
            <v>9.85</v>
          </cell>
          <cell r="N893">
            <v>11.15</v>
          </cell>
          <cell r="S893">
            <v>6</v>
          </cell>
          <cell r="T893">
            <v>5.7</v>
          </cell>
          <cell r="U893">
            <v>7.75</v>
          </cell>
          <cell r="V893">
            <v>7.6</v>
          </cell>
          <cell r="Y893">
            <v>13.7</v>
          </cell>
          <cell r="Z893">
            <v>13.15</v>
          </cell>
          <cell r="AD893">
            <v>5.0999999999999996</v>
          </cell>
        </row>
        <row r="894">
          <cell r="A894">
            <v>43514</v>
          </cell>
          <cell r="B894">
            <v>5590</v>
          </cell>
          <cell r="C894">
            <v>3471</v>
          </cell>
          <cell r="I894">
            <v>5.5</v>
          </cell>
          <cell r="J894">
            <v>9.4</v>
          </cell>
          <cell r="L894">
            <v>9.6999999999999993</v>
          </cell>
          <cell r="N894">
            <v>10.95</v>
          </cell>
          <cell r="S894">
            <v>5.85</v>
          </cell>
          <cell r="T894">
            <v>5.6</v>
          </cell>
          <cell r="U894">
            <v>7.3</v>
          </cell>
          <cell r="V894">
            <v>7.15</v>
          </cell>
          <cell r="Y894">
            <v>13.8</v>
          </cell>
          <cell r="Z894">
            <v>13.25</v>
          </cell>
          <cell r="AD894">
            <v>5</v>
          </cell>
        </row>
        <row r="895">
          <cell r="A895">
            <v>43521</v>
          </cell>
          <cell r="B895">
            <v>5313</v>
          </cell>
          <cell r="C895">
            <v>3260</v>
          </cell>
          <cell r="I895">
            <v>5</v>
          </cell>
          <cell r="J895">
            <v>9.15</v>
          </cell>
          <cell r="L895">
            <v>9.4</v>
          </cell>
          <cell r="N895">
            <v>10.6</v>
          </cell>
          <cell r="S895">
            <v>5.65</v>
          </cell>
          <cell r="T895">
            <v>5.4</v>
          </cell>
          <cell r="U895">
            <v>6.85</v>
          </cell>
          <cell r="V895">
            <v>6.7</v>
          </cell>
          <cell r="Y895">
            <v>13.35</v>
          </cell>
          <cell r="Z895">
            <v>12.8</v>
          </cell>
          <cell r="AD895">
            <v>4.8</v>
          </cell>
        </row>
        <row r="896">
          <cell r="A896">
            <v>43528</v>
          </cell>
          <cell r="B896">
            <v>5120</v>
          </cell>
          <cell r="C896">
            <v>3088</v>
          </cell>
          <cell r="I896">
            <v>4.8499999999999996</v>
          </cell>
          <cell r="J896">
            <v>8.8000000000000007</v>
          </cell>
          <cell r="L896">
            <v>9</v>
          </cell>
          <cell r="N896">
            <v>9.9499999999999993</v>
          </cell>
          <cell r="S896">
            <v>5.05</v>
          </cell>
          <cell r="T896">
            <v>5.0999999999999996</v>
          </cell>
          <cell r="U896">
            <v>6.8</v>
          </cell>
          <cell r="V896">
            <v>6.65</v>
          </cell>
          <cell r="Y896">
            <v>12.95</v>
          </cell>
          <cell r="Z896">
            <v>12.45</v>
          </cell>
          <cell r="AD896">
            <v>4.5</v>
          </cell>
        </row>
        <row r="897">
          <cell r="A897">
            <v>43535</v>
          </cell>
          <cell r="B897">
            <v>4851</v>
          </cell>
          <cell r="C897">
            <v>2913</v>
          </cell>
          <cell r="I897">
            <v>4.8499999999999996</v>
          </cell>
          <cell r="J897">
            <v>8.35</v>
          </cell>
          <cell r="L897">
            <v>8.4</v>
          </cell>
          <cell r="N897">
            <v>9.3000000000000007</v>
          </cell>
          <cell r="S897">
            <v>4.6500000000000004</v>
          </cell>
          <cell r="T897">
            <v>4.5999999999999996</v>
          </cell>
          <cell r="U897">
            <v>6.7</v>
          </cell>
          <cell r="V897">
            <v>6.55</v>
          </cell>
          <cell r="Y897">
            <v>12.1</v>
          </cell>
          <cell r="Z897">
            <v>11.6</v>
          </cell>
          <cell r="AD897">
            <v>4</v>
          </cell>
        </row>
        <row r="898">
          <cell r="A898">
            <v>43542</v>
          </cell>
          <cell r="B898">
            <v>5048</v>
          </cell>
          <cell r="C898">
            <v>3386</v>
          </cell>
          <cell r="I898">
            <v>6.2</v>
          </cell>
          <cell r="J898">
            <v>9.15</v>
          </cell>
          <cell r="L898">
            <v>8.65</v>
          </cell>
          <cell r="N898">
            <v>9.5500000000000007</v>
          </cell>
          <cell r="S898">
            <v>4.8499999999999996</v>
          </cell>
          <cell r="T898">
            <v>4.75</v>
          </cell>
          <cell r="U898">
            <v>6.95</v>
          </cell>
          <cell r="V898">
            <v>6.8</v>
          </cell>
          <cell r="Y898">
            <v>12.45</v>
          </cell>
          <cell r="Z898">
            <v>11.95</v>
          </cell>
          <cell r="AD898">
            <v>4.1500000000000004</v>
          </cell>
        </row>
        <row r="899">
          <cell r="A899">
            <v>43549</v>
          </cell>
          <cell r="B899">
            <v>4723</v>
          </cell>
          <cell r="C899">
            <v>2989</v>
          </cell>
          <cell r="I899">
            <v>4.9000000000000004</v>
          </cell>
          <cell r="J899">
            <v>8.5</v>
          </cell>
          <cell r="L899">
            <v>8.3000000000000007</v>
          </cell>
          <cell r="N899">
            <v>9.1</v>
          </cell>
          <cell r="S899">
            <v>4.55</v>
          </cell>
          <cell r="T899">
            <v>4.5</v>
          </cell>
          <cell r="U899">
            <v>6.4</v>
          </cell>
          <cell r="V899">
            <v>6.35</v>
          </cell>
          <cell r="Y899">
            <v>12.15</v>
          </cell>
          <cell r="Z899">
            <v>11.65</v>
          </cell>
          <cell r="AD899">
            <v>3.85</v>
          </cell>
        </row>
        <row r="900">
          <cell r="A900">
            <v>43556</v>
          </cell>
          <cell r="B900">
            <v>4692</v>
          </cell>
          <cell r="C900">
            <v>2924</v>
          </cell>
          <cell r="I900">
            <v>4.7</v>
          </cell>
          <cell r="J900">
            <v>8.75</v>
          </cell>
          <cell r="L900">
            <v>8.1</v>
          </cell>
          <cell r="N900">
            <v>8.75</v>
          </cell>
          <cell r="S900">
            <v>4.3</v>
          </cell>
          <cell r="T900">
            <v>4.3499999999999996</v>
          </cell>
          <cell r="U900">
            <v>6.1</v>
          </cell>
          <cell r="V900">
            <v>6.05</v>
          </cell>
          <cell r="Y900">
            <v>12.5</v>
          </cell>
          <cell r="Z900">
            <v>12</v>
          </cell>
          <cell r="AD900">
            <v>3.7</v>
          </cell>
        </row>
        <row r="901">
          <cell r="A901">
            <v>43563</v>
          </cell>
          <cell r="B901">
            <v>5054</v>
          </cell>
          <cell r="C901">
            <v>2981</v>
          </cell>
          <cell r="I901">
            <v>4.55</v>
          </cell>
          <cell r="J901">
            <v>9.1999999999999993</v>
          </cell>
          <cell r="L901">
            <v>8.25</v>
          </cell>
          <cell r="N901">
            <v>8.9</v>
          </cell>
          <cell r="S901">
            <v>4.4000000000000004</v>
          </cell>
          <cell r="T901">
            <v>4.45</v>
          </cell>
          <cell r="U901">
            <v>6.45</v>
          </cell>
          <cell r="V901">
            <v>6.4</v>
          </cell>
          <cell r="Y901">
            <v>13.3</v>
          </cell>
          <cell r="Z901">
            <v>12.8</v>
          </cell>
          <cell r="AD901">
            <v>3.8</v>
          </cell>
        </row>
        <row r="902">
          <cell r="A902">
            <v>43570</v>
          </cell>
          <cell r="B902">
            <v>5122</v>
          </cell>
          <cell r="C902">
            <v>3162</v>
          </cell>
          <cell r="I902">
            <v>5.05</v>
          </cell>
          <cell r="J902">
            <v>9.25</v>
          </cell>
          <cell r="L902">
            <v>8.4</v>
          </cell>
          <cell r="N902">
            <v>9.1</v>
          </cell>
          <cell r="S902">
            <v>4.5999999999999996</v>
          </cell>
          <cell r="T902">
            <v>4.55</v>
          </cell>
          <cell r="U902">
            <v>6.65</v>
          </cell>
          <cell r="V902">
            <v>6.6</v>
          </cell>
          <cell r="Y902">
            <v>13.2</v>
          </cell>
          <cell r="Z902">
            <v>12.7</v>
          </cell>
          <cell r="AD902">
            <v>3.9</v>
          </cell>
        </row>
        <row r="903">
          <cell r="A903">
            <v>43577</v>
          </cell>
          <cell r="B903">
            <v>5279</v>
          </cell>
          <cell r="C903">
            <v>3257</v>
          </cell>
          <cell r="I903">
            <v>5.35</v>
          </cell>
          <cell r="J903">
            <v>9.4499999999999993</v>
          </cell>
          <cell r="L903">
            <v>8.5</v>
          </cell>
          <cell r="N903">
            <v>9.15</v>
          </cell>
          <cell r="S903">
            <v>4.75</v>
          </cell>
          <cell r="T903">
            <v>4.55</v>
          </cell>
          <cell r="U903">
            <v>7</v>
          </cell>
          <cell r="V903">
            <v>6.95</v>
          </cell>
          <cell r="Y903">
            <v>13.4</v>
          </cell>
          <cell r="Z903">
            <v>12.9</v>
          </cell>
          <cell r="AD903">
            <v>3.9</v>
          </cell>
        </row>
        <row r="904">
          <cell r="A904">
            <v>43584</v>
          </cell>
          <cell r="B904">
            <v>5669</v>
          </cell>
          <cell r="C904">
            <v>3668</v>
          </cell>
          <cell r="I904">
            <v>6.35</v>
          </cell>
          <cell r="J904">
            <v>9.9499999999999993</v>
          </cell>
          <cell r="L904">
            <v>8.9</v>
          </cell>
          <cell r="N904">
            <v>9.5500000000000007</v>
          </cell>
          <cell r="S904">
            <v>5.15</v>
          </cell>
          <cell r="T904">
            <v>5.2</v>
          </cell>
          <cell r="U904">
            <v>7.5</v>
          </cell>
          <cell r="V904">
            <v>7.45</v>
          </cell>
          <cell r="Y904">
            <v>14.25</v>
          </cell>
          <cell r="Z904">
            <v>13.75</v>
          </cell>
          <cell r="AD904">
            <v>4.3</v>
          </cell>
        </row>
        <row r="905">
          <cell r="A905">
            <v>43591</v>
          </cell>
          <cell r="B905">
            <v>6229</v>
          </cell>
          <cell r="C905">
            <v>4160</v>
          </cell>
          <cell r="I905">
            <v>6.6</v>
          </cell>
          <cell r="J905">
            <v>11.35</v>
          </cell>
          <cell r="L905">
            <v>9.5</v>
          </cell>
          <cell r="N905">
            <v>10.25</v>
          </cell>
          <cell r="S905">
            <v>5.85</v>
          </cell>
          <cell r="T905">
            <v>5.4</v>
          </cell>
          <cell r="U905">
            <v>7.85</v>
          </cell>
          <cell r="V905">
            <v>7.8</v>
          </cell>
          <cell r="Y905">
            <v>16.149999999999999</v>
          </cell>
          <cell r="Z905">
            <v>15.65</v>
          </cell>
          <cell r="AD905">
            <v>4.75</v>
          </cell>
        </row>
        <row r="906">
          <cell r="A906">
            <v>43598</v>
          </cell>
          <cell r="B906">
            <v>6375</v>
          </cell>
          <cell r="C906">
            <v>4280</v>
          </cell>
          <cell r="I906">
            <v>6.7</v>
          </cell>
          <cell r="J906">
            <v>11.65</v>
          </cell>
          <cell r="L906">
            <v>10.1</v>
          </cell>
          <cell r="N906">
            <v>10.75</v>
          </cell>
          <cell r="S906">
            <v>6.25</v>
          </cell>
          <cell r="T906">
            <v>5.85</v>
          </cell>
          <cell r="U906">
            <v>7.85</v>
          </cell>
          <cell r="V906">
            <v>7.8</v>
          </cell>
          <cell r="Y906">
            <v>16.350000000000001</v>
          </cell>
          <cell r="Z906">
            <v>15.85</v>
          </cell>
          <cell r="AD906">
            <v>5.25</v>
          </cell>
        </row>
        <row r="907">
          <cell r="A907">
            <v>43605</v>
          </cell>
          <cell r="B907">
            <v>6529</v>
          </cell>
          <cell r="C907">
            <v>4329</v>
          </cell>
          <cell r="I907">
            <v>6.5</v>
          </cell>
          <cell r="J907">
            <v>11.85</v>
          </cell>
          <cell r="L907">
            <v>10.4</v>
          </cell>
          <cell r="N907">
            <v>11.05</v>
          </cell>
          <cell r="S907">
            <v>6.45</v>
          </cell>
          <cell r="T907">
            <v>6</v>
          </cell>
          <cell r="U907">
            <v>8</v>
          </cell>
          <cell r="V907">
            <v>7.95</v>
          </cell>
          <cell r="Y907">
            <v>16.850000000000001</v>
          </cell>
          <cell r="Z907">
            <v>16.350000000000001</v>
          </cell>
          <cell r="AD907">
            <v>5.4</v>
          </cell>
        </row>
        <row r="908">
          <cell r="A908">
            <v>43612</v>
          </cell>
          <cell r="B908">
            <v>6539</v>
          </cell>
          <cell r="C908">
            <v>4508</v>
          </cell>
          <cell r="I908">
            <v>7</v>
          </cell>
          <cell r="J908">
            <v>12.05</v>
          </cell>
          <cell r="L908">
            <v>10.65</v>
          </cell>
          <cell r="N908">
            <v>11.35</v>
          </cell>
          <cell r="S908">
            <v>6.6</v>
          </cell>
          <cell r="T908">
            <v>6.15</v>
          </cell>
          <cell r="U908">
            <v>7.95</v>
          </cell>
          <cell r="V908">
            <v>7.9</v>
          </cell>
          <cell r="Y908">
            <v>16.95</v>
          </cell>
          <cell r="Z908">
            <v>16.45</v>
          </cell>
          <cell r="AD908">
            <v>5.55</v>
          </cell>
        </row>
        <row r="909">
          <cell r="A909">
            <v>43619</v>
          </cell>
          <cell r="B909">
            <v>6781</v>
          </cell>
          <cell r="C909">
            <v>4635</v>
          </cell>
          <cell r="I909">
            <v>7.25</v>
          </cell>
          <cell r="J909">
            <v>11.95</v>
          </cell>
          <cell r="L909">
            <v>10.8</v>
          </cell>
          <cell r="N909">
            <v>11.5</v>
          </cell>
          <cell r="S909">
            <v>6.7</v>
          </cell>
          <cell r="T909">
            <v>6.3</v>
          </cell>
          <cell r="U909">
            <v>9.5</v>
          </cell>
          <cell r="V909">
            <v>8.1</v>
          </cell>
          <cell r="Y909">
            <v>16.95</v>
          </cell>
          <cell r="Z909">
            <v>16.45</v>
          </cell>
          <cell r="AD909">
            <v>5.7</v>
          </cell>
        </row>
        <row r="910">
          <cell r="A910">
            <v>43626</v>
          </cell>
          <cell r="B910">
            <v>7000</v>
          </cell>
          <cell r="C910">
            <v>4887</v>
          </cell>
          <cell r="I910">
            <v>7.75</v>
          </cell>
          <cell r="J910">
            <v>12.4</v>
          </cell>
          <cell r="L910">
            <v>11.1</v>
          </cell>
          <cell r="N910">
            <v>11.85</v>
          </cell>
          <cell r="S910">
            <v>7.05</v>
          </cell>
          <cell r="T910">
            <v>6.5</v>
          </cell>
          <cell r="U910">
            <v>9.6</v>
          </cell>
          <cell r="V910">
            <v>8.3000000000000007</v>
          </cell>
          <cell r="Y910">
            <v>17.350000000000001</v>
          </cell>
          <cell r="Z910">
            <v>16.850000000000001</v>
          </cell>
          <cell r="AD910">
            <v>5.9</v>
          </cell>
        </row>
        <row r="911">
          <cell r="A911">
            <v>43633</v>
          </cell>
          <cell r="B911">
            <v>6920</v>
          </cell>
          <cell r="C911">
            <v>4829</v>
          </cell>
          <cell r="I911">
            <v>7.3</v>
          </cell>
          <cell r="J911">
            <v>12.85</v>
          </cell>
          <cell r="L911">
            <v>11.15</v>
          </cell>
          <cell r="N911">
            <v>11.9</v>
          </cell>
          <cell r="S911">
            <v>7.1</v>
          </cell>
          <cell r="T911">
            <v>6.45</v>
          </cell>
          <cell r="U911">
            <v>9.3000000000000007</v>
          </cell>
          <cell r="V911">
            <v>8</v>
          </cell>
          <cell r="Y911">
            <v>17.649999999999999</v>
          </cell>
          <cell r="Z911">
            <v>17.149999999999999</v>
          </cell>
          <cell r="AD911">
            <v>5.95</v>
          </cell>
        </row>
        <row r="912">
          <cell r="A912">
            <v>43637</v>
          </cell>
          <cell r="B912">
            <v>7816</v>
          </cell>
          <cell r="C912">
            <v>5157</v>
          </cell>
          <cell r="I912">
            <v>7.5</v>
          </cell>
          <cell r="J912">
            <v>13.95</v>
          </cell>
          <cell r="L912">
            <v>11.3</v>
          </cell>
          <cell r="N912">
            <v>11.9</v>
          </cell>
          <cell r="S912">
            <v>8.1999999999999993</v>
          </cell>
          <cell r="T912">
            <v>7.35</v>
          </cell>
          <cell r="U912">
            <v>10.35</v>
          </cell>
          <cell r="V912">
            <v>9.5</v>
          </cell>
          <cell r="Y912">
            <v>18.55</v>
          </cell>
          <cell r="Z912">
            <v>18.350000000000001</v>
          </cell>
          <cell r="AD912">
            <v>6.75</v>
          </cell>
        </row>
        <row r="913">
          <cell r="A913">
            <v>43644</v>
          </cell>
          <cell r="B913">
            <v>8269</v>
          </cell>
          <cell r="C913">
            <v>5150</v>
          </cell>
          <cell r="I913">
            <v>7.2</v>
          </cell>
          <cell r="J913">
            <v>13.95</v>
          </cell>
          <cell r="L913">
            <v>11.85</v>
          </cell>
          <cell r="N913">
            <v>12.45</v>
          </cell>
          <cell r="S913">
            <v>8.8000000000000007</v>
          </cell>
          <cell r="T913">
            <v>7.8</v>
          </cell>
          <cell r="U913">
            <v>11.2</v>
          </cell>
          <cell r="V913">
            <v>10.35</v>
          </cell>
          <cell r="Y913">
            <v>18.7</v>
          </cell>
          <cell r="Z913">
            <v>18.399999999999999</v>
          </cell>
          <cell r="AD913">
            <v>7.2</v>
          </cell>
        </row>
        <row r="914">
          <cell r="A914">
            <v>43651</v>
          </cell>
          <cell r="B914">
            <v>9939</v>
          </cell>
          <cell r="C914">
            <v>6266</v>
          </cell>
          <cell r="I914">
            <v>9.1999999999999993</v>
          </cell>
          <cell r="J914">
            <v>16.25</v>
          </cell>
          <cell r="L914">
            <v>13.4</v>
          </cell>
          <cell r="N914">
            <v>14.1</v>
          </cell>
          <cell r="S914">
            <v>10.3</v>
          </cell>
          <cell r="T914">
            <v>9.1999999999999993</v>
          </cell>
          <cell r="U914">
            <v>12.8</v>
          </cell>
          <cell r="V914">
            <v>11.9</v>
          </cell>
          <cell r="Y914">
            <v>22.5</v>
          </cell>
          <cell r="Z914">
            <v>22.2</v>
          </cell>
          <cell r="AD914">
            <v>8.8000000000000007</v>
          </cell>
        </row>
        <row r="915">
          <cell r="A915">
            <v>43658</v>
          </cell>
          <cell r="B915">
            <v>10407</v>
          </cell>
          <cell r="C915">
            <v>6652</v>
          </cell>
          <cell r="I915">
            <v>9.5</v>
          </cell>
          <cell r="J915">
            <v>18</v>
          </cell>
          <cell r="L915">
            <v>14</v>
          </cell>
          <cell r="N915">
            <v>14.85</v>
          </cell>
          <cell r="S915">
            <v>10.9</v>
          </cell>
          <cell r="T915">
            <v>9.6999999999999993</v>
          </cell>
          <cell r="U915">
            <v>13.25</v>
          </cell>
          <cell r="V915">
            <v>12.35</v>
          </cell>
          <cell r="Y915">
            <v>24.15</v>
          </cell>
          <cell r="Z915">
            <v>23.45</v>
          </cell>
          <cell r="AD915">
            <v>9.3000000000000007</v>
          </cell>
        </row>
        <row r="916">
          <cell r="A916">
            <v>43665</v>
          </cell>
          <cell r="B916">
            <v>11827</v>
          </cell>
          <cell r="C916">
            <v>7743</v>
          </cell>
          <cell r="I916">
            <v>10.9</v>
          </cell>
          <cell r="J916">
            <v>20.3</v>
          </cell>
          <cell r="L916">
            <v>15.85</v>
          </cell>
          <cell r="N916">
            <v>17.25</v>
          </cell>
          <cell r="S916">
            <v>13</v>
          </cell>
          <cell r="T916">
            <v>11.35</v>
          </cell>
          <cell r="U916">
            <v>14.45</v>
          </cell>
          <cell r="V916">
            <v>13.5</v>
          </cell>
          <cell r="Y916">
            <v>27.8</v>
          </cell>
          <cell r="Z916">
            <v>27.5</v>
          </cell>
          <cell r="AD916">
            <v>10.95</v>
          </cell>
        </row>
        <row r="917">
          <cell r="A917">
            <v>43672</v>
          </cell>
          <cell r="B917">
            <v>10855</v>
          </cell>
          <cell r="C917">
            <v>7011</v>
          </cell>
          <cell r="I917">
            <v>10</v>
          </cell>
          <cell r="J917">
            <v>17.850000000000001</v>
          </cell>
          <cell r="L917">
            <v>15.55</v>
          </cell>
          <cell r="N917">
            <v>15.55</v>
          </cell>
          <cell r="S917">
            <v>11.5</v>
          </cell>
          <cell r="T917">
            <v>10.6</v>
          </cell>
          <cell r="U917">
            <v>13.65</v>
          </cell>
          <cell r="V917">
            <v>13</v>
          </cell>
          <cell r="Y917">
            <v>23.8</v>
          </cell>
          <cell r="Z917">
            <v>23.5</v>
          </cell>
          <cell r="AD917">
            <v>9.1999999999999993</v>
          </cell>
        </row>
        <row r="918">
          <cell r="A918">
            <v>43679</v>
          </cell>
          <cell r="B918">
            <v>10154</v>
          </cell>
          <cell r="C918">
            <v>6705</v>
          </cell>
          <cell r="I918">
            <v>9.4499999999999993</v>
          </cell>
          <cell r="J918">
            <v>17.25</v>
          </cell>
          <cell r="L918">
            <v>14.75</v>
          </cell>
          <cell r="N918">
            <v>14.75</v>
          </cell>
          <cell r="S918">
            <v>10.75</v>
          </cell>
          <cell r="T918">
            <v>10.45</v>
          </cell>
          <cell r="U918">
            <v>12.45</v>
          </cell>
          <cell r="V918">
            <v>11.9</v>
          </cell>
          <cell r="Y918">
            <v>22.3</v>
          </cell>
          <cell r="Z918">
            <v>22</v>
          </cell>
          <cell r="AD918">
            <v>8.8000000000000007</v>
          </cell>
        </row>
        <row r="919">
          <cell r="A919">
            <v>43686</v>
          </cell>
          <cell r="B919">
            <v>9549</v>
          </cell>
          <cell r="C919">
            <v>6303</v>
          </cell>
          <cell r="I919">
            <v>9</v>
          </cell>
          <cell r="J919">
            <v>15.6</v>
          </cell>
          <cell r="L919">
            <v>14.25</v>
          </cell>
          <cell r="N919">
            <v>14.25</v>
          </cell>
          <cell r="S919">
            <v>9</v>
          </cell>
          <cell r="T919">
            <v>9.75</v>
          </cell>
          <cell r="U919">
            <v>11.65</v>
          </cell>
          <cell r="V919">
            <v>11.5</v>
          </cell>
          <cell r="Y919">
            <v>21.3</v>
          </cell>
          <cell r="Z919">
            <v>21</v>
          </cell>
          <cell r="AD919">
            <v>8</v>
          </cell>
        </row>
        <row r="920">
          <cell r="A920">
            <v>43693</v>
          </cell>
          <cell r="B920">
            <v>10406</v>
          </cell>
          <cell r="C920">
            <v>7032</v>
          </cell>
          <cell r="I920">
            <v>10.5</v>
          </cell>
          <cell r="J920">
            <v>17.100000000000001</v>
          </cell>
          <cell r="L920">
            <v>14.9</v>
          </cell>
          <cell r="N920">
            <v>15.25</v>
          </cell>
          <cell r="S920">
            <v>10.45</v>
          </cell>
          <cell r="T920">
            <v>10.3</v>
          </cell>
          <cell r="U920">
            <v>12.8</v>
          </cell>
          <cell r="V920">
            <v>12.65</v>
          </cell>
          <cell r="Y920">
            <v>22.85</v>
          </cell>
          <cell r="Z920">
            <v>22.55</v>
          </cell>
          <cell r="AD920">
            <v>8.5500000000000007</v>
          </cell>
        </row>
        <row r="921">
          <cell r="A921">
            <v>43700</v>
          </cell>
          <cell r="B921">
            <v>10612</v>
          </cell>
          <cell r="C921">
            <v>7194</v>
          </cell>
          <cell r="I921">
            <v>10.6</v>
          </cell>
          <cell r="J921">
            <v>17.649999999999999</v>
          </cell>
          <cell r="L921">
            <v>15.35</v>
          </cell>
          <cell r="N921">
            <v>15.6</v>
          </cell>
          <cell r="S921">
            <v>10.65</v>
          </cell>
          <cell r="T921">
            <v>10.5</v>
          </cell>
          <cell r="U921">
            <v>12.5</v>
          </cell>
          <cell r="V921">
            <v>12.2</v>
          </cell>
          <cell r="Y921">
            <v>24.35</v>
          </cell>
          <cell r="Z921">
            <v>24.05</v>
          </cell>
          <cell r="AD921">
            <v>8.89</v>
          </cell>
        </row>
        <row r="922">
          <cell r="A922">
            <v>43707</v>
          </cell>
          <cell r="B922">
            <v>11957</v>
          </cell>
          <cell r="C922">
            <v>7633</v>
          </cell>
          <cell r="I922">
            <v>10.35</v>
          </cell>
          <cell r="J922">
            <v>19.5</v>
          </cell>
          <cell r="L922">
            <v>16.25</v>
          </cell>
          <cell r="N922">
            <v>16.75</v>
          </cell>
          <cell r="S922">
            <v>11.8</v>
          </cell>
          <cell r="T922">
            <v>11.25</v>
          </cell>
          <cell r="U922">
            <v>14.2</v>
          </cell>
          <cell r="V922">
            <v>13.7</v>
          </cell>
          <cell r="Y922">
            <v>25.45</v>
          </cell>
          <cell r="Z922">
            <v>28.15</v>
          </cell>
          <cell r="AD922">
            <v>9.6</v>
          </cell>
        </row>
        <row r="923">
          <cell r="A923">
            <v>43714</v>
          </cell>
          <cell r="B923">
            <v>12211</v>
          </cell>
          <cell r="C923">
            <v>8307</v>
          </cell>
          <cell r="I923">
            <v>11.2</v>
          </cell>
          <cell r="J923">
            <v>21.15</v>
          </cell>
          <cell r="L923">
            <v>17.649999999999999</v>
          </cell>
          <cell r="N923">
            <v>18.55</v>
          </cell>
          <cell r="S923">
            <v>13</v>
          </cell>
          <cell r="T923">
            <v>12.25</v>
          </cell>
          <cell r="U923">
            <v>14.6</v>
          </cell>
          <cell r="V923">
            <v>14</v>
          </cell>
          <cell r="Y923">
            <v>25.25</v>
          </cell>
          <cell r="Z923">
            <v>27.95</v>
          </cell>
          <cell r="AD923">
            <v>12.25</v>
          </cell>
        </row>
        <row r="924">
          <cell r="A924">
            <v>43721</v>
          </cell>
          <cell r="B924">
            <v>11657</v>
          </cell>
          <cell r="C924">
            <v>7981</v>
          </cell>
          <cell r="I924">
            <v>10.95</v>
          </cell>
          <cell r="J924">
            <v>20.149999999999999</v>
          </cell>
          <cell r="L924">
            <v>17.45</v>
          </cell>
          <cell r="N924">
            <v>18.100000000000001</v>
          </cell>
          <cell r="S924">
            <v>12.5</v>
          </cell>
          <cell r="T924">
            <v>11.9</v>
          </cell>
          <cell r="U924">
            <v>14.5</v>
          </cell>
          <cell r="V924">
            <v>13.9</v>
          </cell>
          <cell r="Y924">
            <v>23.5</v>
          </cell>
          <cell r="Z924">
            <v>25.9</v>
          </cell>
          <cell r="AD924">
            <v>12.1</v>
          </cell>
        </row>
        <row r="925">
          <cell r="A925">
            <v>43728</v>
          </cell>
          <cell r="B925">
            <v>11135</v>
          </cell>
          <cell r="C925">
            <v>7147</v>
          </cell>
          <cell r="I925">
            <v>9.15</v>
          </cell>
          <cell r="J925">
            <v>18.25</v>
          </cell>
          <cell r="L925">
            <v>16.899999999999999</v>
          </cell>
          <cell r="N925">
            <v>17.600000000000001</v>
          </cell>
          <cell r="S925">
            <v>11.9</v>
          </cell>
          <cell r="T925">
            <v>11.35</v>
          </cell>
          <cell r="U925">
            <v>14.4</v>
          </cell>
          <cell r="V925">
            <v>13.8</v>
          </cell>
          <cell r="Y925">
            <v>21.05</v>
          </cell>
          <cell r="Z925">
            <v>23.7</v>
          </cell>
          <cell r="AD925">
            <v>11.55</v>
          </cell>
        </row>
        <row r="926">
          <cell r="A926">
            <v>43735</v>
          </cell>
          <cell r="B926">
            <v>10070</v>
          </cell>
          <cell r="C926">
            <v>6568</v>
          </cell>
          <cell r="I926">
            <v>8.5</v>
          </cell>
          <cell r="J926">
            <v>17.399999999999999</v>
          </cell>
          <cell r="L926">
            <v>15.75</v>
          </cell>
          <cell r="N926">
            <v>16.399999999999999</v>
          </cell>
          <cell r="S926">
            <v>10.35</v>
          </cell>
          <cell r="T926">
            <v>10.25</v>
          </cell>
          <cell r="U926">
            <v>12.9</v>
          </cell>
          <cell r="V926">
            <v>12.3</v>
          </cell>
          <cell r="Y926">
            <v>20.149999999999999</v>
          </cell>
          <cell r="Z926">
            <v>22.8</v>
          </cell>
          <cell r="AD926">
            <v>10.45</v>
          </cell>
        </row>
        <row r="927">
          <cell r="A927">
            <v>43742</v>
          </cell>
          <cell r="B927">
            <v>9336</v>
          </cell>
          <cell r="C927">
            <v>6398</v>
          </cell>
          <cell r="I927">
            <v>9.15</v>
          </cell>
          <cell r="J927">
            <v>16.5</v>
          </cell>
          <cell r="L927">
            <v>14.65</v>
          </cell>
          <cell r="N927">
            <v>15.25</v>
          </cell>
          <cell r="S927">
            <v>8.9</v>
          </cell>
          <cell r="T927">
            <v>9.3000000000000007</v>
          </cell>
          <cell r="U927">
            <v>11.5</v>
          </cell>
          <cell r="V927">
            <v>10.9</v>
          </cell>
          <cell r="Y927">
            <v>19.350000000000001</v>
          </cell>
          <cell r="Z927">
            <v>22</v>
          </cell>
          <cell r="AD927">
            <v>9.1</v>
          </cell>
        </row>
        <row r="928">
          <cell r="A928">
            <v>43749</v>
          </cell>
          <cell r="B928">
            <v>9866</v>
          </cell>
          <cell r="C928">
            <v>6648</v>
          </cell>
          <cell r="I928">
            <v>9.25</v>
          </cell>
          <cell r="J928">
            <v>17.5</v>
          </cell>
          <cell r="L928">
            <v>14.85</v>
          </cell>
          <cell r="N928">
            <v>15.5</v>
          </cell>
          <cell r="S928">
            <v>8.9</v>
          </cell>
          <cell r="T928">
            <v>9.3000000000000007</v>
          </cell>
          <cell r="U928">
            <v>11.6</v>
          </cell>
          <cell r="V928">
            <v>11</v>
          </cell>
          <cell r="Y928">
            <v>21.15</v>
          </cell>
          <cell r="Z928">
            <v>23.8</v>
          </cell>
          <cell r="AD928">
            <v>9.1</v>
          </cell>
        </row>
        <row r="929">
          <cell r="A929">
            <v>43756</v>
          </cell>
          <cell r="B929">
            <v>9302</v>
          </cell>
          <cell r="C929">
            <v>6365</v>
          </cell>
          <cell r="I929">
            <v>9.1</v>
          </cell>
          <cell r="J929">
            <v>16.399999999999999</v>
          </cell>
          <cell r="L929">
            <v>14.25</v>
          </cell>
          <cell r="N929">
            <v>14.95</v>
          </cell>
          <cell r="S929">
            <v>8.6</v>
          </cell>
          <cell r="T929">
            <v>8.85</v>
          </cell>
          <cell r="U929">
            <v>11.65</v>
          </cell>
          <cell r="V929">
            <v>11.05</v>
          </cell>
          <cell r="Y929">
            <v>18.5</v>
          </cell>
          <cell r="Z929">
            <v>20.95</v>
          </cell>
          <cell r="AD929">
            <v>8.65</v>
          </cell>
        </row>
        <row r="930">
          <cell r="A930">
            <v>43763</v>
          </cell>
          <cell r="B930">
            <v>9417</v>
          </cell>
          <cell r="C930">
            <v>6447</v>
          </cell>
          <cell r="I930">
            <v>9.3000000000000007</v>
          </cell>
          <cell r="J930">
            <v>15.75</v>
          </cell>
          <cell r="L930">
            <v>14.5</v>
          </cell>
          <cell r="N930">
            <v>15</v>
          </cell>
          <cell r="S930">
            <v>8.75</v>
          </cell>
          <cell r="T930">
            <v>8.6</v>
          </cell>
          <cell r="U930">
            <v>12.65</v>
          </cell>
          <cell r="V930">
            <v>11.25</v>
          </cell>
          <cell r="Y930">
            <v>19.25</v>
          </cell>
          <cell r="Z930">
            <v>21.5</v>
          </cell>
          <cell r="AD930">
            <v>9</v>
          </cell>
        </row>
        <row r="931">
          <cell r="A931">
            <v>43770</v>
          </cell>
          <cell r="B931">
            <v>9166</v>
          </cell>
          <cell r="C931">
            <v>6323</v>
          </cell>
          <cell r="I931">
            <v>9.1</v>
          </cell>
          <cell r="J931">
            <v>15.7</v>
          </cell>
          <cell r="L931">
            <v>14.4</v>
          </cell>
          <cell r="N931">
            <v>14.8</v>
          </cell>
          <cell r="S931">
            <v>8.5</v>
          </cell>
          <cell r="T931">
            <v>8.5500000000000007</v>
          </cell>
          <cell r="U931">
            <v>12.4</v>
          </cell>
          <cell r="V931">
            <v>11.2</v>
          </cell>
          <cell r="Y931">
            <v>18.350000000000001</v>
          </cell>
          <cell r="Z931">
            <v>20.399999999999999</v>
          </cell>
          <cell r="AD931">
            <v>8.35</v>
          </cell>
        </row>
        <row r="932">
          <cell r="A932">
            <v>43777</v>
          </cell>
          <cell r="B932">
            <v>7948</v>
          </cell>
          <cell r="C932">
            <v>5585</v>
          </cell>
          <cell r="I932">
            <v>8.35</v>
          </cell>
          <cell r="J932">
            <v>13</v>
          </cell>
          <cell r="L932">
            <v>13.5</v>
          </cell>
          <cell r="N932">
            <v>13.9</v>
          </cell>
          <cell r="S932">
            <v>7.8</v>
          </cell>
          <cell r="T932">
            <v>7.8</v>
          </cell>
          <cell r="U932">
            <v>11.15</v>
          </cell>
          <cell r="V932">
            <v>9.9499999999999993</v>
          </cell>
          <cell r="Y932">
            <v>16.149999999999999</v>
          </cell>
          <cell r="Z932">
            <v>18</v>
          </cell>
          <cell r="AD932">
            <v>7.6</v>
          </cell>
        </row>
        <row r="933">
          <cell r="A933">
            <v>43784</v>
          </cell>
          <cell r="B933">
            <v>8185</v>
          </cell>
          <cell r="C933">
            <v>6081</v>
          </cell>
          <cell r="I933">
            <v>8.75</v>
          </cell>
          <cell r="J933">
            <v>15</v>
          </cell>
          <cell r="L933">
            <v>13.8</v>
          </cell>
          <cell r="N933">
            <v>14.25</v>
          </cell>
          <cell r="S933">
            <v>8.15</v>
          </cell>
          <cell r="T933">
            <v>8</v>
          </cell>
          <cell r="U933">
            <v>11.25</v>
          </cell>
          <cell r="V933">
            <v>10.050000000000001</v>
          </cell>
          <cell r="Y933">
            <v>17.2</v>
          </cell>
          <cell r="Z933">
            <v>19.05</v>
          </cell>
          <cell r="AD933">
            <v>7.25</v>
          </cell>
        </row>
        <row r="934">
          <cell r="A934">
            <v>43791</v>
          </cell>
          <cell r="B934">
            <v>7769</v>
          </cell>
          <cell r="C934">
            <v>6049</v>
          </cell>
          <cell r="I934">
            <v>8.9</v>
          </cell>
          <cell r="J934">
            <v>14.95</v>
          </cell>
          <cell r="L934">
            <v>13.75</v>
          </cell>
          <cell r="N934">
            <v>14.25</v>
          </cell>
          <cell r="S934">
            <v>8.1999999999999993</v>
          </cell>
          <cell r="T934">
            <v>7.95</v>
          </cell>
          <cell r="U934">
            <v>10.1</v>
          </cell>
          <cell r="V934">
            <v>8.9</v>
          </cell>
          <cell r="Y934">
            <v>17.2</v>
          </cell>
          <cell r="Z934">
            <v>19.05</v>
          </cell>
          <cell r="AD934">
            <v>7.1</v>
          </cell>
        </row>
        <row r="935">
          <cell r="A935">
            <v>43798</v>
          </cell>
          <cell r="B935">
            <v>9123</v>
          </cell>
          <cell r="C935">
            <v>6731</v>
          </cell>
          <cell r="I935">
            <v>9.9499999999999993</v>
          </cell>
          <cell r="J935">
            <v>16.350000000000001</v>
          </cell>
          <cell r="L935">
            <v>15.45</v>
          </cell>
          <cell r="N935">
            <v>15.15</v>
          </cell>
          <cell r="S935">
            <v>9.5</v>
          </cell>
          <cell r="T935">
            <v>9.1</v>
          </cell>
          <cell r="U935">
            <v>11.55</v>
          </cell>
          <cell r="V935">
            <v>10.35</v>
          </cell>
          <cell r="Y935">
            <v>20.85</v>
          </cell>
          <cell r="Z935">
            <v>22.4</v>
          </cell>
          <cell r="AD935">
            <v>8.35</v>
          </cell>
        </row>
        <row r="936">
          <cell r="A936">
            <v>43805</v>
          </cell>
          <cell r="B936">
            <v>8956</v>
          </cell>
          <cell r="C936">
            <v>6864</v>
          </cell>
          <cell r="I936">
            <v>10.25</v>
          </cell>
          <cell r="J936">
            <v>16.149999999999999</v>
          </cell>
          <cell r="L936">
            <v>15.25</v>
          </cell>
          <cell r="N936">
            <v>15.65</v>
          </cell>
          <cell r="S936">
            <v>9.8000000000000007</v>
          </cell>
          <cell r="T936">
            <v>9.25</v>
          </cell>
          <cell r="U936">
            <v>11.5</v>
          </cell>
          <cell r="V936">
            <v>10.3</v>
          </cell>
          <cell r="Y936">
            <v>20.100000000000001</v>
          </cell>
          <cell r="Z936">
            <v>21.65</v>
          </cell>
          <cell r="AD936">
            <v>8.5</v>
          </cell>
        </row>
        <row r="937">
          <cell r="A937">
            <v>43812</v>
          </cell>
          <cell r="B937">
            <v>8097</v>
          </cell>
          <cell r="C937">
            <v>5835</v>
          </cell>
          <cell r="I937">
            <v>8.35</v>
          </cell>
          <cell r="J937">
            <v>14.25</v>
          </cell>
          <cell r="L937">
            <v>14.1</v>
          </cell>
          <cell r="N937">
            <v>14.35</v>
          </cell>
          <cell r="S937">
            <v>9.0500000000000007</v>
          </cell>
          <cell r="T937">
            <v>8.5500000000000007</v>
          </cell>
          <cell r="U937">
            <v>10.8</v>
          </cell>
          <cell r="V937">
            <v>9.6</v>
          </cell>
          <cell r="Y937">
            <v>17.75</v>
          </cell>
          <cell r="Z937">
            <v>18.95</v>
          </cell>
          <cell r="AD937">
            <v>7.45</v>
          </cell>
        </row>
        <row r="938">
          <cell r="A938">
            <v>43822</v>
          </cell>
          <cell r="B938">
            <v>8091</v>
          </cell>
          <cell r="C938">
            <v>5298</v>
          </cell>
          <cell r="I938">
            <v>7.2</v>
          </cell>
          <cell r="J938">
            <v>14</v>
          </cell>
          <cell r="L938">
            <v>13.9</v>
          </cell>
          <cell r="N938">
            <v>14.1</v>
          </cell>
          <cell r="S938">
            <v>8.9499999999999993</v>
          </cell>
          <cell r="T938">
            <v>8.4499999999999993</v>
          </cell>
          <cell r="U938">
            <v>11.1</v>
          </cell>
          <cell r="V938">
            <v>10.199999999999999</v>
          </cell>
          <cell r="Y938">
            <v>17.7</v>
          </cell>
          <cell r="Z938">
            <v>18.899999999999999</v>
          </cell>
          <cell r="AD938">
            <v>7.35</v>
          </cell>
        </row>
        <row r="939">
          <cell r="A939">
            <v>43836</v>
          </cell>
          <cell r="B939">
            <v>7907</v>
          </cell>
          <cell r="C939">
            <v>5018</v>
          </cell>
          <cell r="I939">
            <v>6.95</v>
          </cell>
          <cell r="J939">
            <v>13.75</v>
          </cell>
          <cell r="L939">
            <v>13.6</v>
          </cell>
          <cell r="N939">
            <v>13.75</v>
          </cell>
          <cell r="S939">
            <v>8.75</v>
          </cell>
          <cell r="T939">
            <v>8.3000000000000007</v>
          </cell>
          <cell r="U939">
            <v>11.2</v>
          </cell>
          <cell r="V939">
            <v>10.5</v>
          </cell>
          <cell r="Y939">
            <v>17.25</v>
          </cell>
          <cell r="Z939">
            <v>18.45</v>
          </cell>
          <cell r="AD939">
            <v>7.2</v>
          </cell>
        </row>
        <row r="940">
          <cell r="A940">
            <v>43843</v>
          </cell>
          <cell r="B940">
            <v>7811</v>
          </cell>
          <cell r="C940">
            <v>4952</v>
          </cell>
          <cell r="I940">
            <v>7.45</v>
          </cell>
          <cell r="J940">
            <v>13.95</v>
          </cell>
          <cell r="L940">
            <v>13.15</v>
          </cell>
          <cell r="N940">
            <v>13.3</v>
          </cell>
          <cell r="S940">
            <v>8.1</v>
          </cell>
          <cell r="T940">
            <v>8.0500000000000007</v>
          </cell>
          <cell r="U940">
            <v>11.1</v>
          </cell>
          <cell r="V940">
            <v>10.4</v>
          </cell>
          <cell r="Y940">
            <v>17.600000000000001</v>
          </cell>
          <cell r="Z940">
            <v>18.5</v>
          </cell>
          <cell r="AD940">
            <v>6.95</v>
          </cell>
        </row>
        <row r="941">
          <cell r="A941">
            <v>43850</v>
          </cell>
          <cell r="B941">
            <v>7638</v>
          </cell>
          <cell r="C941">
            <v>4547</v>
          </cell>
          <cell r="I941">
            <v>6.85</v>
          </cell>
          <cell r="J941">
            <v>13.15</v>
          </cell>
          <cell r="L941">
            <v>12.65</v>
          </cell>
          <cell r="N941">
            <v>12.55</v>
          </cell>
          <cell r="S941">
            <v>7.7</v>
          </cell>
          <cell r="T941">
            <v>7.65</v>
          </cell>
          <cell r="U941">
            <v>11.1</v>
          </cell>
          <cell r="V941">
            <v>10.4</v>
          </cell>
          <cell r="Y941">
            <v>17.05</v>
          </cell>
          <cell r="Z941">
            <v>17.850000000000001</v>
          </cell>
          <cell r="AD941">
            <v>6.55</v>
          </cell>
        </row>
        <row r="942">
          <cell r="A942">
            <v>43857</v>
          </cell>
          <cell r="B942">
            <v>6724</v>
          </cell>
          <cell r="C942">
            <v>3982</v>
          </cell>
          <cell r="I942">
            <v>6.15</v>
          </cell>
          <cell r="J942">
            <v>11.85</v>
          </cell>
          <cell r="L942">
            <v>11.85</v>
          </cell>
          <cell r="N942">
            <v>11.5</v>
          </cell>
          <cell r="S942">
            <v>7</v>
          </cell>
          <cell r="T942">
            <v>6.9</v>
          </cell>
          <cell r="U942">
            <v>9.85</v>
          </cell>
          <cell r="V942">
            <v>8.9499999999999993</v>
          </cell>
          <cell r="Y942">
            <v>15.2</v>
          </cell>
          <cell r="Z942">
            <v>15.9</v>
          </cell>
          <cell r="AD942">
            <v>5.85</v>
          </cell>
        </row>
        <row r="943">
          <cell r="A943">
            <v>43864</v>
          </cell>
          <cell r="B943">
            <v>6299</v>
          </cell>
          <cell r="C943">
            <v>3666</v>
          </cell>
          <cell r="I943">
            <v>6.1</v>
          </cell>
          <cell r="J943">
            <v>10.6</v>
          </cell>
          <cell r="L943">
            <v>11.1</v>
          </cell>
          <cell r="N943">
            <v>10.8</v>
          </cell>
          <cell r="S943">
            <v>5.85</v>
          </cell>
          <cell r="T943">
            <v>6.4</v>
          </cell>
          <cell r="U943">
            <v>9.25</v>
          </cell>
          <cell r="V943">
            <v>8.35</v>
          </cell>
          <cell r="Y943">
            <v>14.35</v>
          </cell>
          <cell r="Z943">
            <v>15.05</v>
          </cell>
          <cell r="AD943">
            <v>5.35</v>
          </cell>
        </row>
        <row r="944">
          <cell r="A944">
            <v>43871</v>
          </cell>
          <cell r="B944">
            <v>5535</v>
          </cell>
          <cell r="C944">
            <v>3446</v>
          </cell>
          <cell r="I944">
            <v>5.75</v>
          </cell>
          <cell r="J944">
            <v>10</v>
          </cell>
          <cell r="L944">
            <v>10.25</v>
          </cell>
          <cell r="N944">
            <v>9.9</v>
          </cell>
          <cell r="S944">
            <v>5.05</v>
          </cell>
          <cell r="T944">
            <v>5.6</v>
          </cell>
          <cell r="U944">
            <v>7.9</v>
          </cell>
          <cell r="V944">
            <v>7</v>
          </cell>
          <cell r="Y944">
            <v>12.96</v>
          </cell>
          <cell r="Z944">
            <v>13.6</v>
          </cell>
          <cell r="AD944">
            <v>4.55</v>
          </cell>
        </row>
        <row r="945">
          <cell r="A945">
            <v>43878</v>
          </cell>
          <cell r="B945">
            <v>5173</v>
          </cell>
          <cell r="C945">
            <v>3298</v>
          </cell>
          <cell r="I945">
            <v>5.6</v>
          </cell>
          <cell r="J945">
            <v>9.6</v>
          </cell>
          <cell r="L945">
            <v>9.65</v>
          </cell>
          <cell r="N945">
            <v>9.4</v>
          </cell>
          <cell r="S945">
            <v>4.75</v>
          </cell>
          <cell r="T945">
            <v>5.0999999999999996</v>
          </cell>
          <cell r="U945">
            <v>7.2</v>
          </cell>
          <cell r="V945">
            <v>6.3</v>
          </cell>
          <cell r="Y945">
            <v>12.25</v>
          </cell>
          <cell r="Z945">
            <v>12.95</v>
          </cell>
          <cell r="AD945">
            <v>4.05</v>
          </cell>
        </row>
        <row r="946">
          <cell r="A946">
            <v>43885</v>
          </cell>
          <cell r="B946">
            <v>5130</v>
          </cell>
          <cell r="C946">
            <v>3437</v>
          </cell>
          <cell r="I946">
            <v>5.95</v>
          </cell>
          <cell r="J946">
            <v>10.050000000000001</v>
          </cell>
          <cell r="L946">
            <v>9.5</v>
          </cell>
          <cell r="N946">
            <v>9.25</v>
          </cell>
          <cell r="S946">
            <v>4.5999999999999996</v>
          </cell>
          <cell r="T946">
            <v>5</v>
          </cell>
          <cell r="U946">
            <v>7.15</v>
          </cell>
          <cell r="V946">
            <v>6.25</v>
          </cell>
          <cell r="Y946">
            <v>12.3</v>
          </cell>
          <cell r="Z946">
            <v>13</v>
          </cell>
          <cell r="AD946">
            <v>3.95</v>
          </cell>
        </row>
        <row r="947">
          <cell r="A947">
            <v>43892</v>
          </cell>
          <cell r="B947">
            <v>4890</v>
          </cell>
          <cell r="C947">
            <v>3194</v>
          </cell>
          <cell r="I947">
            <v>5.2</v>
          </cell>
          <cell r="J947">
            <v>9.6</v>
          </cell>
          <cell r="L947">
            <v>8.9499999999999993</v>
          </cell>
          <cell r="N947">
            <v>8.8000000000000007</v>
          </cell>
          <cell r="S947">
            <v>4.3</v>
          </cell>
          <cell r="T947">
            <v>4.5999999999999996</v>
          </cell>
          <cell r="U947">
            <v>6.95</v>
          </cell>
          <cell r="V947">
            <v>6.05</v>
          </cell>
          <cell r="Y947">
            <v>11.9</v>
          </cell>
          <cell r="Z947">
            <v>12.6</v>
          </cell>
          <cell r="AD947">
            <v>3.55</v>
          </cell>
        </row>
        <row r="948">
          <cell r="A948">
            <v>43899</v>
          </cell>
          <cell r="B948">
            <v>4801</v>
          </cell>
          <cell r="C948">
            <v>3030</v>
          </cell>
          <cell r="I948">
            <v>4.95</v>
          </cell>
          <cell r="J948">
            <v>9.0500000000000007</v>
          </cell>
          <cell r="L948">
            <v>8.35</v>
          </cell>
          <cell r="N948">
            <v>8.1999999999999993</v>
          </cell>
          <cell r="S948">
            <v>4</v>
          </cell>
          <cell r="T948">
            <v>4.1500000000000004</v>
          </cell>
          <cell r="U948">
            <v>7.25</v>
          </cell>
          <cell r="V948">
            <v>6.35</v>
          </cell>
          <cell r="Y948">
            <v>11.15</v>
          </cell>
          <cell r="Z948">
            <v>11.85</v>
          </cell>
          <cell r="AD948">
            <v>3.1</v>
          </cell>
        </row>
        <row r="949">
          <cell r="A949">
            <v>43906</v>
          </cell>
          <cell r="B949">
            <v>4502</v>
          </cell>
          <cell r="C949">
            <v>2710</v>
          </cell>
          <cell r="I949">
            <v>4.45</v>
          </cell>
          <cell r="J949">
            <v>8</v>
          </cell>
          <cell r="L949">
            <v>7.85</v>
          </cell>
          <cell r="N949">
            <v>7.7</v>
          </cell>
          <cell r="S949">
            <v>3.7</v>
          </cell>
          <cell r="T949">
            <v>3.8</v>
          </cell>
          <cell r="U949">
            <v>7.1</v>
          </cell>
          <cell r="V949">
            <v>6.2</v>
          </cell>
          <cell r="Y949">
            <v>9.85</v>
          </cell>
          <cell r="Z949">
            <v>10.55</v>
          </cell>
          <cell r="AD949">
            <v>2.85</v>
          </cell>
        </row>
        <row r="950">
          <cell r="A950">
            <v>43913</v>
          </cell>
          <cell r="B950">
            <v>4366</v>
          </cell>
          <cell r="C950">
            <v>2655</v>
          </cell>
          <cell r="I950">
            <v>4.3</v>
          </cell>
          <cell r="J950">
            <v>7.7</v>
          </cell>
          <cell r="L950">
            <v>7.6</v>
          </cell>
          <cell r="N950">
            <v>7.45</v>
          </cell>
          <cell r="S950">
            <v>3.55</v>
          </cell>
          <cell r="T950">
            <v>3.6</v>
          </cell>
          <cell r="U950">
            <v>6.85</v>
          </cell>
          <cell r="V950">
            <v>5.95</v>
          </cell>
          <cell r="Y950">
            <v>9.25</v>
          </cell>
          <cell r="Z950">
            <v>9.9499999999999993</v>
          </cell>
          <cell r="AD950">
            <v>2.65</v>
          </cell>
        </row>
        <row r="951">
          <cell r="A951">
            <v>43920</v>
          </cell>
          <cell r="B951">
            <v>4015</v>
          </cell>
          <cell r="C951">
            <v>2539</v>
          </cell>
          <cell r="I951">
            <v>4.25</v>
          </cell>
          <cell r="J951">
            <v>7.1</v>
          </cell>
          <cell r="L951">
            <v>7.35</v>
          </cell>
          <cell r="N951">
            <v>7.2</v>
          </cell>
          <cell r="S951">
            <v>3.3</v>
          </cell>
          <cell r="T951">
            <v>3.4</v>
          </cell>
          <cell r="U951">
            <v>6.15</v>
          </cell>
          <cell r="V951">
            <v>5.25</v>
          </cell>
          <cell r="Y951">
            <v>8.6</v>
          </cell>
          <cell r="Z951">
            <v>9.3000000000000007</v>
          </cell>
          <cell r="AD951">
            <v>2.4500000000000002</v>
          </cell>
        </row>
        <row r="952">
          <cell r="A952">
            <v>43927</v>
          </cell>
          <cell r="B952">
            <v>4070</v>
          </cell>
          <cell r="C952">
            <v>2974</v>
          </cell>
          <cell r="I952">
            <v>4.95</v>
          </cell>
          <cell r="J952">
            <v>7.85</v>
          </cell>
          <cell r="L952">
            <v>7.5</v>
          </cell>
          <cell r="N952">
            <v>7.65</v>
          </cell>
          <cell r="S952">
            <v>3.5</v>
          </cell>
          <cell r="T952">
            <v>3.5</v>
          </cell>
          <cell r="U952">
            <v>5.7</v>
          </cell>
          <cell r="V952">
            <v>4.8</v>
          </cell>
          <cell r="Y952">
            <v>8.9499999999999993</v>
          </cell>
          <cell r="Z952">
            <v>10.65</v>
          </cell>
          <cell r="AD952">
            <v>2.5499999999999998</v>
          </cell>
        </row>
        <row r="953">
          <cell r="A953">
            <v>43935</v>
          </cell>
          <cell r="B953">
            <v>4368</v>
          </cell>
          <cell r="C953">
            <v>3007</v>
          </cell>
          <cell r="I953">
            <v>4.5999999999999996</v>
          </cell>
          <cell r="J953">
            <v>8</v>
          </cell>
          <cell r="L953">
            <v>7.75</v>
          </cell>
          <cell r="N953">
            <v>7.9</v>
          </cell>
          <cell r="S953">
            <v>3.65</v>
          </cell>
          <cell r="T953">
            <v>3.6</v>
          </cell>
          <cell r="U953">
            <v>6.1</v>
          </cell>
          <cell r="V953">
            <v>5.25</v>
          </cell>
          <cell r="Y953">
            <v>10.3</v>
          </cell>
          <cell r="Z953">
            <v>11</v>
          </cell>
          <cell r="AD953">
            <v>2.65</v>
          </cell>
        </row>
        <row r="954">
          <cell r="A954">
            <v>43941</v>
          </cell>
          <cell r="B954">
            <v>4997</v>
          </cell>
          <cell r="C954">
            <v>3413</v>
          </cell>
          <cell r="I954">
            <v>4.9000000000000004</v>
          </cell>
          <cell r="J954">
            <v>9.15</v>
          </cell>
          <cell r="L954">
            <v>8.4499999999999993</v>
          </cell>
          <cell r="N954">
            <v>8.65</v>
          </cell>
          <cell r="S954">
            <v>4.25</v>
          </cell>
          <cell r="T954">
            <v>4.0999999999999996</v>
          </cell>
          <cell r="U954">
            <v>7.05</v>
          </cell>
          <cell r="V954">
            <v>6.25</v>
          </cell>
          <cell r="Y954">
            <v>11.4</v>
          </cell>
          <cell r="Z954">
            <v>12.1</v>
          </cell>
          <cell r="AD954">
            <v>3.15</v>
          </cell>
        </row>
        <row r="955">
          <cell r="A955">
            <v>43948</v>
          </cell>
          <cell r="B955">
            <v>4508</v>
          </cell>
          <cell r="C955">
            <v>3116</v>
          </cell>
          <cell r="I955">
            <v>4.05</v>
          </cell>
          <cell r="J955">
            <v>8.15</v>
          </cell>
          <cell r="L955">
            <v>8.6</v>
          </cell>
          <cell r="N955">
            <v>8.9</v>
          </cell>
          <cell r="S955">
            <v>4.4000000000000004</v>
          </cell>
          <cell r="T955">
            <v>4.3</v>
          </cell>
          <cell r="U955">
            <v>6.25</v>
          </cell>
          <cell r="V955">
            <v>5.45</v>
          </cell>
          <cell r="Y955">
            <v>9.9</v>
          </cell>
          <cell r="Z955">
            <v>10.5</v>
          </cell>
          <cell r="AD955">
            <v>3.35</v>
          </cell>
        </row>
        <row r="956">
          <cell r="A956">
            <v>43955</v>
          </cell>
          <cell r="B956">
            <v>4101</v>
          </cell>
          <cell r="C956">
            <v>2998</v>
          </cell>
          <cell r="I956">
            <v>4.3499999999999996</v>
          </cell>
          <cell r="J956">
            <v>7.6</v>
          </cell>
          <cell r="L956">
            <v>7.9</v>
          </cell>
          <cell r="N956">
            <v>8.4499999999999993</v>
          </cell>
          <cell r="S956">
            <v>3.9</v>
          </cell>
          <cell r="T956">
            <v>4</v>
          </cell>
          <cell r="U956">
            <v>5.7</v>
          </cell>
          <cell r="V956">
            <v>4.9000000000000004</v>
          </cell>
          <cell r="Y956">
            <v>9.1999999999999993</v>
          </cell>
          <cell r="Z956">
            <v>9.8000000000000007</v>
          </cell>
          <cell r="AD956">
            <v>2.95</v>
          </cell>
        </row>
        <row r="957">
          <cell r="A957">
            <v>43962</v>
          </cell>
          <cell r="B957">
            <v>3507</v>
          </cell>
          <cell r="C957">
            <v>2602</v>
          </cell>
          <cell r="I957">
            <v>3.95</v>
          </cell>
          <cell r="J957">
            <v>6.7</v>
          </cell>
          <cell r="L957">
            <v>7.45</v>
          </cell>
          <cell r="N957">
            <v>7.95</v>
          </cell>
          <cell r="S957">
            <v>3.45</v>
          </cell>
          <cell r="T957">
            <v>3.7</v>
          </cell>
          <cell r="U957">
            <v>5.0999999999999996</v>
          </cell>
          <cell r="V957">
            <v>4.3</v>
          </cell>
          <cell r="Y957">
            <v>7.6</v>
          </cell>
          <cell r="Z957">
            <v>8.15</v>
          </cell>
          <cell r="AD957">
            <v>2.6</v>
          </cell>
        </row>
        <row r="958">
          <cell r="A958">
            <v>43969</v>
          </cell>
          <cell r="B958">
            <v>2971</v>
          </cell>
          <cell r="C958">
            <v>2121</v>
          </cell>
          <cell r="I958">
            <v>3.95</v>
          </cell>
          <cell r="J958">
            <v>5.6</v>
          </cell>
          <cell r="L958">
            <v>6.5</v>
          </cell>
          <cell r="N958">
            <v>7.15</v>
          </cell>
          <cell r="S958">
            <v>2.9</v>
          </cell>
          <cell r="T958">
            <v>3.1</v>
          </cell>
          <cell r="U958">
            <v>4.3499999999999996</v>
          </cell>
          <cell r="V958">
            <v>3.55</v>
          </cell>
          <cell r="Y958">
            <v>6.55</v>
          </cell>
          <cell r="Z958">
            <v>7</v>
          </cell>
          <cell r="AD958">
            <v>2</v>
          </cell>
        </row>
        <row r="959">
          <cell r="A959">
            <v>43976</v>
          </cell>
          <cell r="B959">
            <v>3304</v>
          </cell>
          <cell r="C959">
            <v>2402</v>
          </cell>
          <cell r="I959">
            <v>4.55</v>
          </cell>
          <cell r="J959">
            <v>6.35</v>
          </cell>
          <cell r="L959">
            <v>6.7</v>
          </cell>
          <cell r="N959">
            <v>7.35</v>
          </cell>
          <cell r="S959">
            <v>3</v>
          </cell>
          <cell r="T959">
            <v>3.2</v>
          </cell>
          <cell r="U959">
            <v>4.4000000000000004</v>
          </cell>
          <cell r="V959">
            <v>3.6</v>
          </cell>
          <cell r="Y959">
            <v>7.75</v>
          </cell>
          <cell r="Z959">
            <v>8.1999999999999993</v>
          </cell>
          <cell r="AD959">
            <v>2.15</v>
          </cell>
        </row>
        <row r="960">
          <cell r="A960">
            <v>43983</v>
          </cell>
          <cell r="B960">
            <v>3228</v>
          </cell>
          <cell r="C960">
            <v>2223</v>
          </cell>
          <cell r="I960">
            <v>4.1500000000000004</v>
          </cell>
          <cell r="J960">
            <v>6.3</v>
          </cell>
          <cell r="L960">
            <v>6.3</v>
          </cell>
          <cell r="N960">
            <v>6.85</v>
          </cell>
          <cell r="S960">
            <v>3.05</v>
          </cell>
          <cell r="T960">
            <v>3</v>
          </cell>
          <cell r="U960">
            <v>4.3</v>
          </cell>
          <cell r="V960">
            <v>3.6</v>
          </cell>
          <cell r="Y960">
            <v>7.6</v>
          </cell>
          <cell r="Z960">
            <v>8</v>
          </cell>
          <cell r="AD960">
            <v>2.1</v>
          </cell>
        </row>
        <row r="961">
          <cell r="A961">
            <v>43990</v>
          </cell>
          <cell r="B961">
            <v>4269</v>
          </cell>
          <cell r="C961">
            <v>3007</v>
          </cell>
          <cell r="I961">
            <v>5.5</v>
          </cell>
          <cell r="J961">
            <v>7.85</v>
          </cell>
          <cell r="L961">
            <v>7.45</v>
          </cell>
          <cell r="N961">
            <v>8.3000000000000007</v>
          </cell>
          <cell r="S961">
            <v>3.9</v>
          </cell>
          <cell r="T961">
            <v>3.75</v>
          </cell>
          <cell r="U961">
            <v>5.25</v>
          </cell>
          <cell r="V961">
            <v>4.75</v>
          </cell>
          <cell r="Y961">
            <v>10.7</v>
          </cell>
          <cell r="Z961">
            <v>11.1</v>
          </cell>
          <cell r="AD961">
            <v>2.8</v>
          </cell>
        </row>
        <row r="962">
          <cell r="A962">
            <v>43997</v>
          </cell>
          <cell r="B962">
            <v>5624</v>
          </cell>
          <cell r="C962">
            <v>3986</v>
          </cell>
          <cell r="I962">
            <v>6.5</v>
          </cell>
          <cell r="J962">
            <v>11.35</v>
          </cell>
          <cell r="L962">
            <v>6.75</v>
          </cell>
          <cell r="N962">
            <v>9.15</v>
          </cell>
          <cell r="S962">
            <v>4.8</v>
          </cell>
          <cell r="T962">
            <v>4.7</v>
          </cell>
          <cell r="U962">
            <v>6.95</v>
          </cell>
          <cell r="V962">
            <v>6.1</v>
          </cell>
          <cell r="Y962">
            <v>14.5</v>
          </cell>
          <cell r="Z962">
            <v>14.9</v>
          </cell>
          <cell r="AD962">
            <v>3.75</v>
          </cell>
        </row>
        <row r="963">
          <cell r="A963">
            <v>44004</v>
          </cell>
          <cell r="B963">
            <v>8666</v>
          </cell>
          <cell r="C963">
            <v>6363</v>
          </cell>
          <cell r="I963">
            <v>8.85</v>
          </cell>
          <cell r="J963">
            <v>15.95</v>
          </cell>
          <cell r="L963">
            <v>11.95</v>
          </cell>
          <cell r="N963">
            <v>15.25</v>
          </cell>
          <cell r="S963">
            <v>10.4</v>
          </cell>
          <cell r="T963">
            <v>9.5500000000000007</v>
          </cell>
          <cell r="U963">
            <v>10.45</v>
          </cell>
          <cell r="V963">
            <v>9.6</v>
          </cell>
          <cell r="Y963">
            <v>19.7</v>
          </cell>
          <cell r="Z963">
            <v>20.100000000000001</v>
          </cell>
          <cell r="AD963">
            <v>9.75</v>
          </cell>
        </row>
        <row r="964">
          <cell r="A964">
            <v>44011</v>
          </cell>
          <cell r="B964">
            <v>9696</v>
          </cell>
          <cell r="C964">
            <v>6755</v>
          </cell>
          <cell r="I964">
            <v>9.6999999999999993</v>
          </cell>
          <cell r="J964">
            <v>15.8</v>
          </cell>
          <cell r="L964">
            <v>12.6</v>
          </cell>
          <cell r="N964">
            <v>16.600000000000001</v>
          </cell>
          <cell r="S964">
            <v>11.2</v>
          </cell>
          <cell r="T964">
            <v>10.6</v>
          </cell>
          <cell r="U964">
            <v>12.25</v>
          </cell>
          <cell r="V964">
            <v>11.45</v>
          </cell>
          <cell r="Y964">
            <v>21</v>
          </cell>
          <cell r="Z964">
            <v>21.4</v>
          </cell>
          <cell r="AD964">
            <v>10.8</v>
          </cell>
        </row>
        <row r="965">
          <cell r="A965">
            <v>44018</v>
          </cell>
          <cell r="B965">
            <v>10196</v>
          </cell>
          <cell r="C965">
            <v>7083</v>
          </cell>
          <cell r="I965">
            <v>10.75</v>
          </cell>
          <cell r="J965">
            <v>15.95</v>
          </cell>
          <cell r="L965">
            <v>12.9</v>
          </cell>
          <cell r="N965">
            <v>17.05</v>
          </cell>
          <cell r="S965">
            <v>11.5</v>
          </cell>
          <cell r="T965">
            <v>10.9</v>
          </cell>
          <cell r="U965">
            <v>14.05</v>
          </cell>
          <cell r="V965">
            <v>13.2</v>
          </cell>
          <cell r="Y965">
            <v>20.350000000000001</v>
          </cell>
          <cell r="Z965">
            <v>20.75</v>
          </cell>
          <cell r="AD965">
            <v>11.1</v>
          </cell>
        </row>
        <row r="966">
          <cell r="A966">
            <v>44025</v>
          </cell>
          <cell r="B966">
            <v>9475</v>
          </cell>
          <cell r="C966">
            <v>6202</v>
          </cell>
          <cell r="I966">
            <v>8.9499999999999993</v>
          </cell>
          <cell r="J966">
            <v>15</v>
          </cell>
          <cell r="L966">
            <v>12.25</v>
          </cell>
          <cell r="N966">
            <v>14.75</v>
          </cell>
          <cell r="S966">
            <v>10.9</v>
          </cell>
          <cell r="T966">
            <v>10.3</v>
          </cell>
          <cell r="U966">
            <v>13.5</v>
          </cell>
          <cell r="V966">
            <v>12.65</v>
          </cell>
          <cell r="Y966">
            <v>18.7</v>
          </cell>
          <cell r="Z966">
            <v>19.100000000000001</v>
          </cell>
          <cell r="AD966">
            <v>10.5</v>
          </cell>
        </row>
        <row r="967">
          <cell r="A967">
            <v>44032</v>
          </cell>
          <cell r="B967">
            <v>9068</v>
          </cell>
          <cell r="C967">
            <v>5722</v>
          </cell>
          <cell r="I967">
            <v>8.15</v>
          </cell>
          <cell r="J967">
            <v>14.2</v>
          </cell>
          <cell r="L967">
            <v>11.65</v>
          </cell>
          <cell r="N967">
            <v>13.95</v>
          </cell>
          <cell r="S967">
            <v>10.25</v>
          </cell>
          <cell r="T967">
            <v>9.65</v>
          </cell>
          <cell r="U967">
            <v>13.05</v>
          </cell>
          <cell r="V967">
            <v>12.2</v>
          </cell>
          <cell r="Y967">
            <v>17.899999999999999</v>
          </cell>
          <cell r="Z967">
            <v>18.3</v>
          </cell>
          <cell r="AD967">
            <v>9.85</v>
          </cell>
        </row>
        <row r="968">
          <cell r="A968">
            <v>44039</v>
          </cell>
          <cell r="B968">
            <v>7407</v>
          </cell>
          <cell r="C968">
            <v>4400</v>
          </cell>
          <cell r="I968">
            <v>6</v>
          </cell>
          <cell r="J968">
            <v>11.85</v>
          </cell>
          <cell r="L968">
            <v>8.6999999999999993</v>
          </cell>
          <cell r="N968">
            <v>11</v>
          </cell>
          <cell r="S968">
            <v>8.75</v>
          </cell>
          <cell r="T968">
            <v>7.3</v>
          </cell>
          <cell r="U968">
            <v>10.5</v>
          </cell>
          <cell r="V968">
            <v>9.65</v>
          </cell>
          <cell r="Y968">
            <v>14.6</v>
          </cell>
          <cell r="Z968">
            <v>15.8</v>
          </cell>
          <cell r="AD968">
            <v>7.85</v>
          </cell>
        </row>
        <row r="969">
          <cell r="A969">
            <v>44046</v>
          </cell>
          <cell r="B969">
            <v>7694</v>
          </cell>
          <cell r="C969">
            <v>4824</v>
          </cell>
          <cell r="I969">
            <v>7.2</v>
          </cell>
          <cell r="J969">
            <v>12.7</v>
          </cell>
          <cell r="L969">
            <v>8.9499999999999993</v>
          </cell>
          <cell r="N969">
            <v>10.75</v>
          </cell>
          <cell r="S969">
            <v>8.4499999999999993</v>
          </cell>
          <cell r="T969">
            <v>8.0500000000000007</v>
          </cell>
          <cell r="U969">
            <v>10.199999999999999</v>
          </cell>
          <cell r="V969">
            <v>9.65</v>
          </cell>
          <cell r="Y969">
            <v>17.3</v>
          </cell>
          <cell r="Z969">
            <v>17.5</v>
          </cell>
          <cell r="AD969">
            <v>7.55</v>
          </cell>
        </row>
        <row r="970">
          <cell r="A970">
            <v>44053</v>
          </cell>
          <cell r="B970">
            <v>7637</v>
          </cell>
          <cell r="C970">
            <v>5284</v>
          </cell>
          <cell r="I970">
            <v>8.5</v>
          </cell>
          <cell r="J970">
            <v>13.45</v>
          </cell>
          <cell r="L970">
            <v>9.25</v>
          </cell>
          <cell r="N970">
            <v>11.25</v>
          </cell>
          <cell r="S970">
            <v>8.5500000000000007</v>
          </cell>
          <cell r="T970">
            <v>8.15</v>
          </cell>
          <cell r="U970">
            <v>10.7</v>
          </cell>
          <cell r="V970">
            <v>9.85</v>
          </cell>
          <cell r="Y970">
            <v>16.600000000000001</v>
          </cell>
          <cell r="Z970">
            <v>16.95</v>
          </cell>
          <cell r="AD970">
            <v>7.85</v>
          </cell>
        </row>
        <row r="971">
          <cell r="A971">
            <v>44060</v>
          </cell>
          <cell r="B971">
            <v>7728</v>
          </cell>
          <cell r="C971">
            <v>5355</v>
          </cell>
          <cell r="I971">
            <v>8.4499999999999993</v>
          </cell>
          <cell r="J971">
            <v>14.2</v>
          </cell>
          <cell r="L971">
            <v>9.1999999999999993</v>
          </cell>
          <cell r="N971">
            <v>11.15</v>
          </cell>
          <cell r="S971">
            <v>8.5</v>
          </cell>
          <cell r="T971">
            <v>8.1</v>
          </cell>
          <cell r="U971">
            <v>10.25</v>
          </cell>
          <cell r="V971">
            <v>9.5</v>
          </cell>
          <cell r="Y971">
            <v>17.649999999999999</v>
          </cell>
          <cell r="Z971">
            <v>18</v>
          </cell>
          <cell r="AD971">
            <v>7.8</v>
          </cell>
        </row>
        <row r="972">
          <cell r="A972">
            <v>44067</v>
          </cell>
          <cell r="B972">
            <v>7414</v>
          </cell>
          <cell r="C972">
            <v>4831</v>
          </cell>
          <cell r="I972">
            <v>7.25</v>
          </cell>
          <cell r="J972">
            <v>13.4</v>
          </cell>
          <cell r="L972">
            <v>8.4499999999999993</v>
          </cell>
          <cell r="N972">
            <v>10.45</v>
          </cell>
          <cell r="S972">
            <v>7.75</v>
          </cell>
          <cell r="T972">
            <v>7.5</v>
          </cell>
          <cell r="U972">
            <v>10.1</v>
          </cell>
          <cell r="V972">
            <v>9.35</v>
          </cell>
          <cell r="Y972">
            <v>16.75</v>
          </cell>
          <cell r="Z972">
            <v>17.100000000000001</v>
          </cell>
          <cell r="AD972">
            <v>7.1</v>
          </cell>
        </row>
        <row r="973">
          <cell r="A973">
            <v>44074</v>
          </cell>
          <cell r="B973">
            <v>7465</v>
          </cell>
          <cell r="C973">
            <v>5125</v>
          </cell>
          <cell r="I973">
            <v>8.1</v>
          </cell>
          <cell r="J973">
            <v>13.9</v>
          </cell>
          <cell r="L973">
            <v>8.5</v>
          </cell>
          <cell r="N973">
            <v>11.05</v>
          </cell>
          <cell r="S973">
            <v>7.8</v>
          </cell>
          <cell r="T973">
            <v>8.25</v>
          </cell>
          <cell r="U973">
            <v>9.4499999999999993</v>
          </cell>
          <cell r="V973">
            <v>8.5500000000000007</v>
          </cell>
          <cell r="Y973">
            <v>17.899999999999999</v>
          </cell>
          <cell r="Z973">
            <v>18.25</v>
          </cell>
          <cell r="AD973">
            <v>7.15</v>
          </cell>
        </row>
        <row r="974">
          <cell r="A974">
            <v>44081</v>
          </cell>
          <cell r="B974">
            <v>7001</v>
          </cell>
          <cell r="C974">
            <v>4609</v>
          </cell>
          <cell r="I974">
            <v>7.15</v>
          </cell>
          <cell r="J974">
            <v>12.85</v>
          </cell>
          <cell r="L974">
            <v>7.95</v>
          </cell>
          <cell r="N974">
            <v>10.35</v>
          </cell>
          <cell r="S974">
            <v>7.2</v>
          </cell>
          <cell r="T974">
            <v>7.75</v>
          </cell>
          <cell r="U974">
            <v>9.3000000000000007</v>
          </cell>
          <cell r="V974">
            <v>8.4</v>
          </cell>
          <cell r="Y974">
            <v>16.149999999999999</v>
          </cell>
          <cell r="Z974">
            <v>16.5</v>
          </cell>
          <cell r="AD974">
            <v>6.55</v>
          </cell>
        </row>
        <row r="975">
          <cell r="A975">
            <v>44088</v>
          </cell>
          <cell r="B975">
            <v>6619</v>
          </cell>
          <cell r="C975">
            <v>4428</v>
          </cell>
          <cell r="I975">
            <v>7</v>
          </cell>
          <cell r="J975">
            <v>12.25</v>
          </cell>
          <cell r="L975">
            <v>7.6</v>
          </cell>
          <cell r="N975">
            <v>9.9499999999999993</v>
          </cell>
          <cell r="S975">
            <v>6.85</v>
          </cell>
          <cell r="T975">
            <v>7.5</v>
          </cell>
          <cell r="U975">
            <v>8.85</v>
          </cell>
          <cell r="V975">
            <v>7.95</v>
          </cell>
          <cell r="Y975">
            <v>15.25</v>
          </cell>
          <cell r="Z975">
            <v>15.6</v>
          </cell>
          <cell r="AD975">
            <v>6.2</v>
          </cell>
        </row>
        <row r="976">
          <cell r="A976">
            <v>44095</v>
          </cell>
          <cell r="B976">
            <v>6850</v>
          </cell>
          <cell r="C976">
            <v>4504</v>
          </cell>
          <cell r="I976">
            <v>7.15</v>
          </cell>
          <cell r="J976">
            <v>12.5</v>
          </cell>
          <cell r="L976">
            <v>7.65</v>
          </cell>
          <cell r="N976">
            <v>10</v>
          </cell>
          <cell r="S976">
            <v>6.9</v>
          </cell>
          <cell r="T976">
            <v>7.55</v>
          </cell>
          <cell r="U976">
            <v>9.1999999999999993</v>
          </cell>
          <cell r="V976">
            <v>8.3000000000000007</v>
          </cell>
          <cell r="Y976">
            <v>15.95</v>
          </cell>
          <cell r="Z976">
            <v>16.3</v>
          </cell>
          <cell r="AD976">
            <v>6.25</v>
          </cell>
        </row>
        <row r="977">
          <cell r="A977">
            <v>44102</v>
          </cell>
          <cell r="B977">
            <v>8687</v>
          </cell>
          <cell r="C977">
            <v>5702</v>
          </cell>
          <cell r="I977">
            <v>8.6999999999999993</v>
          </cell>
          <cell r="J977">
            <v>15.35</v>
          </cell>
          <cell r="L977">
            <v>9.1</v>
          </cell>
          <cell r="N977">
            <v>11.65</v>
          </cell>
          <cell r="S977">
            <v>8.35</v>
          </cell>
          <cell r="T977">
            <v>9.1</v>
          </cell>
          <cell r="U977">
            <v>10.8</v>
          </cell>
          <cell r="V977">
            <v>9.9</v>
          </cell>
          <cell r="Y977">
            <v>20.149999999999999</v>
          </cell>
          <cell r="Z977">
            <v>20.6</v>
          </cell>
          <cell r="AD977">
            <v>7.35</v>
          </cell>
        </row>
        <row r="978">
          <cell r="A978">
            <v>44109</v>
          </cell>
          <cell r="B978">
            <v>10839</v>
          </cell>
          <cell r="C978">
            <v>6818</v>
          </cell>
          <cell r="I978">
            <v>9.8000000000000007</v>
          </cell>
          <cell r="J978">
            <v>17.399999999999999</v>
          </cell>
          <cell r="L978">
            <v>11.25</v>
          </cell>
          <cell r="N978">
            <v>14.15</v>
          </cell>
          <cell r="S978">
            <v>10.55</v>
          </cell>
          <cell r="T978">
            <v>11.25</v>
          </cell>
          <cell r="U978">
            <v>14.6</v>
          </cell>
          <cell r="V978">
            <v>13.7</v>
          </cell>
          <cell r="Y978">
            <v>22.9</v>
          </cell>
          <cell r="Z978">
            <v>23.4</v>
          </cell>
          <cell r="AD978">
            <v>9.5500000000000007</v>
          </cell>
        </row>
        <row r="979">
          <cell r="A979">
            <v>44116</v>
          </cell>
          <cell r="B979">
            <v>9728</v>
          </cell>
          <cell r="C979">
            <v>6458</v>
          </cell>
          <cell r="I979">
            <v>9.6999999999999993</v>
          </cell>
          <cell r="J979">
            <v>15.7</v>
          </cell>
          <cell r="L979">
            <v>11.2</v>
          </cell>
          <cell r="N979">
            <v>13.9</v>
          </cell>
          <cell r="S979">
            <v>10.5</v>
          </cell>
          <cell r="T979">
            <v>10.55</v>
          </cell>
          <cell r="U979">
            <v>13.65</v>
          </cell>
          <cell r="V979">
            <v>12.75</v>
          </cell>
          <cell r="Y979">
            <v>19.649999999999999</v>
          </cell>
          <cell r="Z979">
            <v>20.149999999999999</v>
          </cell>
          <cell r="AD979">
            <v>9.5</v>
          </cell>
        </row>
        <row r="980">
          <cell r="A980">
            <v>44123</v>
          </cell>
          <cell r="B980">
            <v>7746</v>
          </cell>
          <cell r="C980">
            <v>5007</v>
          </cell>
          <cell r="I980">
            <v>7.65</v>
          </cell>
          <cell r="J980">
            <v>12.55</v>
          </cell>
          <cell r="L980">
            <v>9.1999999999999993</v>
          </cell>
          <cell r="N980">
            <v>11.75</v>
          </cell>
          <cell r="S980">
            <v>8.5</v>
          </cell>
          <cell r="T980">
            <v>8.4499999999999993</v>
          </cell>
          <cell r="U980">
            <v>11.35</v>
          </cell>
          <cell r="V980">
            <v>10.45</v>
          </cell>
          <cell r="Y980">
            <v>16.05</v>
          </cell>
          <cell r="Z980">
            <v>16.55</v>
          </cell>
          <cell r="AD980">
            <v>6.75</v>
          </cell>
        </row>
        <row r="981">
          <cell r="A981">
            <v>44130</v>
          </cell>
          <cell r="B981">
            <v>7642</v>
          </cell>
          <cell r="C981">
            <v>5085</v>
          </cell>
          <cell r="I981">
            <v>7.85</v>
          </cell>
          <cell r="J981">
            <v>12.95</v>
          </cell>
          <cell r="L981">
            <v>9.1999999999999993</v>
          </cell>
          <cell r="N981">
            <v>11.75</v>
          </cell>
          <cell r="S981">
            <v>8.5</v>
          </cell>
          <cell r="T981">
            <v>8.85</v>
          </cell>
          <cell r="U981">
            <v>10.9</v>
          </cell>
          <cell r="V981">
            <v>10</v>
          </cell>
          <cell r="Y981">
            <v>16.899999999999999</v>
          </cell>
          <cell r="Z981">
            <v>17.399999999999999</v>
          </cell>
          <cell r="AD981">
            <v>6.75</v>
          </cell>
        </row>
        <row r="982">
          <cell r="A982">
            <v>44137</v>
          </cell>
          <cell r="B982">
            <v>6744</v>
          </cell>
          <cell r="C982">
            <v>4579</v>
          </cell>
          <cell r="I982">
            <v>7.1</v>
          </cell>
          <cell r="J982">
            <v>11.75</v>
          </cell>
          <cell r="L982">
            <v>8.5</v>
          </cell>
          <cell r="N982">
            <v>10.8</v>
          </cell>
          <cell r="S982">
            <v>7.55</v>
          </cell>
          <cell r="T982">
            <v>7.5</v>
          </cell>
          <cell r="U982">
            <v>8.5500000000000007</v>
          </cell>
          <cell r="V982">
            <v>8.65</v>
          </cell>
          <cell r="Y982">
            <v>14.6</v>
          </cell>
          <cell r="Z982">
            <v>15.1</v>
          </cell>
          <cell r="AD982">
            <v>6.25</v>
          </cell>
        </row>
        <row r="983">
          <cell r="A983">
            <v>44144</v>
          </cell>
          <cell r="B983">
            <v>6386</v>
          </cell>
          <cell r="C983">
            <v>4336</v>
          </cell>
          <cell r="I983">
            <v>6.85</v>
          </cell>
          <cell r="J983">
            <v>11.1</v>
          </cell>
          <cell r="L983">
            <v>8.1</v>
          </cell>
          <cell r="N983">
            <v>10.65</v>
          </cell>
          <cell r="S983">
            <v>7</v>
          </cell>
          <cell r="T983">
            <v>7.05</v>
          </cell>
          <cell r="U983">
            <v>9.15</v>
          </cell>
          <cell r="V983">
            <v>8.25</v>
          </cell>
          <cell r="Y983">
            <v>13.65</v>
          </cell>
          <cell r="Z983">
            <v>14.15</v>
          </cell>
          <cell r="AD983">
            <v>5.85</v>
          </cell>
        </row>
        <row r="984">
          <cell r="A984">
            <v>44151</v>
          </cell>
          <cell r="B984">
            <v>6080</v>
          </cell>
          <cell r="C984">
            <v>4155</v>
          </cell>
          <cell r="I984">
            <v>6.56</v>
          </cell>
          <cell r="J984">
            <v>10.9</v>
          </cell>
          <cell r="L984">
            <v>7.8</v>
          </cell>
          <cell r="N984">
            <v>10.35</v>
          </cell>
          <cell r="S984">
            <v>6.7</v>
          </cell>
          <cell r="T984">
            <v>6.9</v>
          </cell>
          <cell r="U984">
            <v>8.6999999999999993</v>
          </cell>
          <cell r="V984">
            <v>7.8</v>
          </cell>
          <cell r="Y984">
            <v>13.2</v>
          </cell>
          <cell r="Z984">
            <v>13.7</v>
          </cell>
          <cell r="AD984">
            <v>5.5</v>
          </cell>
        </row>
        <row r="985">
          <cell r="A985">
            <v>44158</v>
          </cell>
          <cell r="B985">
            <v>5856</v>
          </cell>
          <cell r="C985">
            <v>4118</v>
          </cell>
          <cell r="I985">
            <v>6.95</v>
          </cell>
          <cell r="J985">
            <v>10.65</v>
          </cell>
          <cell r="L985">
            <v>7.6</v>
          </cell>
          <cell r="N985">
            <v>10.1</v>
          </cell>
          <cell r="S985">
            <v>6.5</v>
          </cell>
          <cell r="T985">
            <v>6.7</v>
          </cell>
          <cell r="U985">
            <v>8.4</v>
          </cell>
          <cell r="V985">
            <v>7.5</v>
          </cell>
          <cell r="Y985">
            <v>12.95</v>
          </cell>
          <cell r="Z985">
            <v>13.45</v>
          </cell>
          <cell r="AD985">
            <v>5.3</v>
          </cell>
        </row>
        <row r="986">
          <cell r="A986">
            <v>44165</v>
          </cell>
          <cell r="B986">
            <v>6099</v>
          </cell>
          <cell r="C986">
            <v>4262</v>
          </cell>
          <cell r="I986">
            <v>7.1</v>
          </cell>
          <cell r="J986">
            <v>10.75</v>
          </cell>
          <cell r="L986">
            <v>7.85</v>
          </cell>
          <cell r="N986">
            <v>10.4</v>
          </cell>
          <cell r="S986">
            <v>6.7</v>
          </cell>
          <cell r="T986">
            <v>6.9</v>
          </cell>
          <cell r="U986">
            <v>8.75</v>
          </cell>
          <cell r="V986">
            <v>7.85</v>
          </cell>
          <cell r="Y986">
            <v>13.3</v>
          </cell>
          <cell r="Z986">
            <v>13.8</v>
          </cell>
          <cell r="AD986">
            <v>5.5</v>
          </cell>
        </row>
        <row r="987">
          <cell r="A987">
            <v>44172</v>
          </cell>
          <cell r="B987">
            <v>5846</v>
          </cell>
          <cell r="C987">
            <v>4240</v>
          </cell>
          <cell r="I987">
            <v>7.8</v>
          </cell>
          <cell r="J987">
            <v>10</v>
          </cell>
          <cell r="L987">
            <v>7.55</v>
          </cell>
          <cell r="N987">
            <v>10.1</v>
          </cell>
          <cell r="S987">
            <v>6.4</v>
          </cell>
          <cell r="T987">
            <v>6.6</v>
          </cell>
          <cell r="U987">
            <v>8.9</v>
          </cell>
          <cell r="V987">
            <v>8</v>
          </cell>
          <cell r="Y987">
            <v>11.85</v>
          </cell>
          <cell r="Z987">
            <v>12.35</v>
          </cell>
          <cell r="AD987">
            <v>5.2</v>
          </cell>
        </row>
        <row r="988">
          <cell r="A988">
            <v>44179</v>
          </cell>
          <cell r="B988">
            <v>5861</v>
          </cell>
          <cell r="C988">
            <v>3991</v>
          </cell>
          <cell r="I988">
            <v>7</v>
          </cell>
          <cell r="J988">
            <v>9.85</v>
          </cell>
          <cell r="L988">
            <v>7.35</v>
          </cell>
          <cell r="N988">
            <v>9.9</v>
          </cell>
          <cell r="S988">
            <v>6.2</v>
          </cell>
          <cell r="T988">
            <v>6.4</v>
          </cell>
          <cell r="U988">
            <v>9.25</v>
          </cell>
          <cell r="V988">
            <v>8.35</v>
          </cell>
          <cell r="Y988">
            <v>12.55</v>
          </cell>
          <cell r="Z988">
            <v>13.05</v>
          </cell>
          <cell r="AD988">
            <v>6</v>
          </cell>
        </row>
        <row r="989">
          <cell r="A989">
            <v>44186</v>
          </cell>
          <cell r="B989">
            <v>6939</v>
          </cell>
          <cell r="C989">
            <v>4446</v>
          </cell>
          <cell r="I989">
            <v>7.25</v>
          </cell>
          <cell r="J989">
            <v>11.45</v>
          </cell>
          <cell r="L989">
            <v>8.3000000000000007</v>
          </cell>
          <cell r="N989">
            <v>11.05</v>
          </cell>
          <cell r="S989">
            <v>7.15</v>
          </cell>
          <cell r="T989">
            <v>7.4</v>
          </cell>
          <cell r="U989">
            <v>10.8</v>
          </cell>
          <cell r="V989">
            <v>9.9</v>
          </cell>
          <cell r="Y989">
            <v>15.15</v>
          </cell>
          <cell r="Z989">
            <v>15.65</v>
          </cell>
          <cell r="AD989">
            <v>6.95</v>
          </cell>
        </row>
        <row r="990">
          <cell r="A990">
            <v>44194</v>
          </cell>
          <cell r="B990">
            <v>7157</v>
          </cell>
          <cell r="C990">
            <v>4783</v>
          </cell>
          <cell r="I990">
            <v>8.15</v>
          </cell>
          <cell r="J990">
            <v>11.8</v>
          </cell>
          <cell r="L990">
            <v>8.5500000000000007</v>
          </cell>
          <cell r="N990">
            <v>11.65</v>
          </cell>
          <cell r="S990">
            <v>7.4</v>
          </cell>
          <cell r="T990">
            <v>7.75</v>
          </cell>
          <cell r="U990">
            <v>11.1</v>
          </cell>
          <cell r="V990">
            <v>10.199999999999999</v>
          </cell>
          <cell r="Y990">
            <v>15.7</v>
          </cell>
          <cell r="Z990">
            <v>16.100000000000001</v>
          </cell>
          <cell r="AD990">
            <v>7.2</v>
          </cell>
        </row>
        <row r="991">
          <cell r="A991">
            <v>44207</v>
          </cell>
          <cell r="B991">
            <v>8216</v>
          </cell>
          <cell r="C991">
            <v>5532</v>
          </cell>
          <cell r="I991">
            <v>9.35</v>
          </cell>
          <cell r="J991">
            <v>12.95</v>
          </cell>
          <cell r="L991">
            <v>10.15</v>
          </cell>
          <cell r="N991">
            <v>13.45</v>
          </cell>
          <cell r="S991">
            <v>9</v>
          </cell>
          <cell r="T991">
            <v>9.25</v>
          </cell>
          <cell r="U991">
            <v>12.25</v>
          </cell>
          <cell r="V991">
            <v>11.35</v>
          </cell>
          <cell r="Y991">
            <v>16.95</v>
          </cell>
          <cell r="Z991">
            <v>17.350000000000001</v>
          </cell>
          <cell r="AD991">
            <v>8.75</v>
          </cell>
        </row>
        <row r="992">
          <cell r="A992">
            <v>44214</v>
          </cell>
          <cell r="B992">
            <v>9277</v>
          </cell>
          <cell r="C992">
            <v>5940</v>
          </cell>
          <cell r="I992">
            <v>8.8000000000000007</v>
          </cell>
          <cell r="J992">
            <v>15.15</v>
          </cell>
          <cell r="L992">
            <v>11.6</v>
          </cell>
          <cell r="N992">
            <v>13.95</v>
          </cell>
          <cell r="S992">
            <v>10.45</v>
          </cell>
          <cell r="T992">
            <v>10.65</v>
          </cell>
          <cell r="U992">
            <v>13.65</v>
          </cell>
          <cell r="V992">
            <v>12.75</v>
          </cell>
          <cell r="Y992">
            <v>19.149999999999999</v>
          </cell>
          <cell r="Z992">
            <v>19.55</v>
          </cell>
          <cell r="AD992">
            <v>9.75</v>
          </cell>
        </row>
        <row r="993">
          <cell r="A993">
            <v>44221</v>
          </cell>
          <cell r="B993">
            <v>9721</v>
          </cell>
          <cell r="C993">
            <v>5594</v>
          </cell>
          <cell r="I993">
            <v>7.9</v>
          </cell>
          <cell r="J993">
            <v>14.45</v>
          </cell>
          <cell r="L993">
            <v>11.75</v>
          </cell>
          <cell r="N993">
            <v>14.25</v>
          </cell>
          <cell r="S993">
            <v>10.6</v>
          </cell>
          <cell r="T993">
            <v>10.8</v>
          </cell>
          <cell r="U993">
            <v>15.05</v>
          </cell>
          <cell r="V993">
            <v>14.15</v>
          </cell>
          <cell r="Y993">
            <v>18.850000000000001</v>
          </cell>
          <cell r="Z993">
            <v>19.25</v>
          </cell>
          <cell r="AD993">
            <v>9.9</v>
          </cell>
        </row>
        <row r="994">
          <cell r="A994">
            <v>44228</v>
          </cell>
          <cell r="B994">
            <v>7949</v>
          </cell>
          <cell r="C994">
            <v>4420</v>
          </cell>
          <cell r="I994">
            <v>6.15</v>
          </cell>
          <cell r="J994">
            <v>12.9</v>
          </cell>
          <cell r="L994">
            <v>9.3000000000000007</v>
          </cell>
          <cell r="N994">
            <v>11.9</v>
          </cell>
          <cell r="S994">
            <v>8.35</v>
          </cell>
          <cell r="T994">
            <v>8.5500000000000007</v>
          </cell>
          <cell r="U994">
            <v>12.9</v>
          </cell>
          <cell r="V994">
            <v>11.5</v>
          </cell>
          <cell r="Y994">
            <v>16.850000000000001</v>
          </cell>
          <cell r="Z994">
            <v>17.25</v>
          </cell>
          <cell r="AD994">
            <v>7.25</v>
          </cell>
        </row>
        <row r="995">
          <cell r="A995">
            <v>44235</v>
          </cell>
          <cell r="B995">
            <v>7198</v>
          </cell>
          <cell r="C995">
            <v>3918</v>
          </cell>
          <cell r="I995">
            <v>6</v>
          </cell>
          <cell r="J995">
            <v>11.05</v>
          </cell>
          <cell r="L995">
            <v>8.65</v>
          </cell>
          <cell r="N995">
            <v>10.65</v>
          </cell>
          <cell r="S995">
            <v>7.7</v>
          </cell>
          <cell r="T995">
            <v>7.9</v>
          </cell>
          <cell r="U995">
            <v>11.25</v>
          </cell>
          <cell r="V995">
            <v>9.85</v>
          </cell>
          <cell r="Y995">
            <v>16.100000000000001</v>
          </cell>
          <cell r="Z995">
            <v>16.5</v>
          </cell>
          <cell r="AD995">
            <v>6.65</v>
          </cell>
        </row>
        <row r="996">
          <cell r="A996">
            <v>44242</v>
          </cell>
          <cell r="B996">
            <v>6620</v>
          </cell>
          <cell r="C996">
            <v>3565</v>
          </cell>
          <cell r="I996">
            <v>5.8</v>
          </cell>
          <cell r="J996">
            <v>10.35</v>
          </cell>
          <cell r="L996">
            <v>8.0500000000000007</v>
          </cell>
          <cell r="N996">
            <v>9.9</v>
          </cell>
          <cell r="S996">
            <v>7.1</v>
          </cell>
          <cell r="T996">
            <v>7.3</v>
          </cell>
          <cell r="U996">
            <v>10.55</v>
          </cell>
          <cell r="V996">
            <v>9.15</v>
          </cell>
          <cell r="Y996">
            <v>14.5</v>
          </cell>
          <cell r="Z996">
            <v>14.9</v>
          </cell>
          <cell r="AD996">
            <v>6.05</v>
          </cell>
        </row>
        <row r="997">
          <cell r="A997">
            <v>44249</v>
          </cell>
          <cell r="B997">
            <v>7617</v>
          </cell>
          <cell r="C997">
            <v>4533</v>
          </cell>
          <cell r="I997">
            <v>7.05</v>
          </cell>
          <cell r="J997">
            <v>12.95</v>
          </cell>
          <cell r="L997">
            <v>9.4499999999999993</v>
          </cell>
          <cell r="N997">
            <v>11.7</v>
          </cell>
          <cell r="S997">
            <v>8.5</v>
          </cell>
          <cell r="T997">
            <v>9</v>
          </cell>
          <cell r="U997">
            <v>11.45</v>
          </cell>
          <cell r="V997">
            <v>10.050000000000001</v>
          </cell>
          <cell r="Y997">
            <v>17</v>
          </cell>
          <cell r="Z997">
            <v>17.399999999999999</v>
          </cell>
          <cell r="AD997">
            <v>7.45</v>
          </cell>
        </row>
        <row r="998">
          <cell r="A998">
            <v>44256</v>
          </cell>
          <cell r="B998">
            <v>6934</v>
          </cell>
          <cell r="C998">
            <v>4239</v>
          </cell>
          <cell r="I998">
            <v>7.15</v>
          </cell>
          <cell r="J998">
            <v>11.7</v>
          </cell>
          <cell r="L998">
            <v>8.9</v>
          </cell>
          <cell r="N998">
            <v>11.4</v>
          </cell>
          <cell r="S998">
            <v>7.95</v>
          </cell>
          <cell r="T998">
            <v>8.4499999999999993</v>
          </cell>
          <cell r="U998">
            <v>10.9</v>
          </cell>
          <cell r="V998">
            <v>9.5</v>
          </cell>
          <cell r="Y998">
            <v>15.1</v>
          </cell>
          <cell r="Z998">
            <v>15.5</v>
          </cell>
          <cell r="AD998">
            <v>6.9</v>
          </cell>
        </row>
        <row r="999">
          <cell r="A999">
            <v>44263</v>
          </cell>
          <cell r="B999">
            <v>7340</v>
          </cell>
          <cell r="C999">
            <v>5109</v>
          </cell>
          <cell r="I999">
            <v>8.9499999999999993</v>
          </cell>
          <cell r="J999">
            <v>13.6</v>
          </cell>
          <cell r="L999">
            <v>9.4499999999999993</v>
          </cell>
          <cell r="N999">
            <v>12.15</v>
          </cell>
          <cell r="S999">
            <v>8.4499999999999993</v>
          </cell>
          <cell r="T999">
            <v>9.1</v>
          </cell>
          <cell r="U999">
            <v>11.1</v>
          </cell>
          <cell r="V999">
            <v>9.6999999999999993</v>
          </cell>
          <cell r="Y999">
            <v>16.399999999999999</v>
          </cell>
          <cell r="Z999">
            <v>16.8</v>
          </cell>
          <cell r="AD999">
            <v>7.4</v>
          </cell>
        </row>
        <row r="1000">
          <cell r="A1000">
            <v>44270</v>
          </cell>
          <cell r="B1000">
            <v>8015</v>
          </cell>
          <cell r="C1000">
            <v>5484</v>
          </cell>
          <cell r="I1000">
            <v>9.15</v>
          </cell>
          <cell r="J1000">
            <v>14.45</v>
          </cell>
          <cell r="L1000">
            <v>10.55</v>
          </cell>
          <cell r="N1000">
            <v>13.25</v>
          </cell>
          <cell r="S1000">
            <v>9.5500000000000007</v>
          </cell>
          <cell r="T1000">
            <v>10.199999999999999</v>
          </cell>
          <cell r="U1000">
            <v>11.6</v>
          </cell>
          <cell r="V1000">
            <v>10.199999999999999</v>
          </cell>
          <cell r="Y1000">
            <v>18.149999999999999</v>
          </cell>
          <cell r="Z1000">
            <v>18.55</v>
          </cell>
          <cell r="AD1000">
            <v>8.5500000000000007</v>
          </cell>
        </row>
        <row r="1001">
          <cell r="A1001">
            <v>44277</v>
          </cell>
          <cell r="B1001">
            <v>8871</v>
          </cell>
          <cell r="C1001">
            <v>6097</v>
          </cell>
          <cell r="I1001">
            <v>9.35</v>
          </cell>
          <cell r="J1001">
            <v>16.649999999999999</v>
          </cell>
          <cell r="L1001">
            <v>11.3</v>
          </cell>
          <cell r="N1001">
            <v>14.75</v>
          </cell>
          <cell r="S1001">
            <v>10.3</v>
          </cell>
          <cell r="T1001">
            <v>11.1</v>
          </cell>
          <cell r="U1001">
            <v>11.85</v>
          </cell>
          <cell r="V1001">
            <v>10.45</v>
          </cell>
          <cell r="Y1001">
            <v>21.35</v>
          </cell>
          <cell r="Z1001">
            <v>21.75</v>
          </cell>
          <cell r="AD1001">
            <v>9.35</v>
          </cell>
        </row>
        <row r="1002">
          <cell r="A1002">
            <v>44284</v>
          </cell>
          <cell r="B1002">
            <v>8614</v>
          </cell>
          <cell r="C1002">
            <v>6001</v>
          </cell>
          <cell r="I1002">
            <v>9.25</v>
          </cell>
          <cell r="J1002">
            <v>16.25</v>
          </cell>
          <cell r="L1002">
            <v>11.2</v>
          </cell>
          <cell r="N1002">
            <v>14.95</v>
          </cell>
          <cell r="S1002">
            <v>10.199999999999999</v>
          </cell>
          <cell r="T1002">
            <v>11</v>
          </cell>
          <cell r="U1002">
            <v>11.5</v>
          </cell>
          <cell r="V1002">
            <v>10.1</v>
          </cell>
          <cell r="Y1002">
            <v>20.65</v>
          </cell>
          <cell r="Z1002">
            <v>21.05</v>
          </cell>
          <cell r="AD1002">
            <v>9.25</v>
          </cell>
        </row>
        <row r="1003">
          <cell r="A1003">
            <v>44288</v>
          </cell>
          <cell r="B1003">
            <v>8576</v>
          </cell>
          <cell r="C1003">
            <v>6366</v>
          </cell>
          <cell r="I1003">
            <v>9.9</v>
          </cell>
          <cell r="J1003">
            <v>17.2</v>
          </cell>
          <cell r="L1003">
            <v>11.15</v>
          </cell>
          <cell r="N1003">
            <v>15.9</v>
          </cell>
          <cell r="S1003">
            <v>10.15</v>
          </cell>
          <cell r="T1003">
            <v>10.95</v>
          </cell>
          <cell r="U1003">
            <v>11.2</v>
          </cell>
          <cell r="V1003">
            <v>9.8000000000000007</v>
          </cell>
          <cell r="Y1003">
            <v>20.95</v>
          </cell>
          <cell r="Z1003">
            <v>21.35</v>
          </cell>
          <cell r="AD1003">
            <v>9.1999999999999993</v>
          </cell>
        </row>
        <row r="1004">
          <cell r="A1004">
            <v>44295</v>
          </cell>
          <cell r="B1004">
            <v>9967</v>
          </cell>
          <cell r="C1004">
            <v>7017</v>
          </cell>
          <cell r="I1004">
            <v>10.35</v>
          </cell>
          <cell r="J1004">
            <v>17.850000000000001</v>
          </cell>
          <cell r="L1004">
            <v>12</v>
          </cell>
          <cell r="N1004">
            <v>17.95</v>
          </cell>
          <cell r="S1004">
            <v>11.15</v>
          </cell>
          <cell r="T1004">
            <v>11.95</v>
          </cell>
          <cell r="U1004">
            <v>13</v>
          </cell>
          <cell r="V1004">
            <v>11.5</v>
          </cell>
          <cell r="Y1004">
            <v>22.1</v>
          </cell>
          <cell r="Z1004">
            <v>22.5</v>
          </cell>
          <cell r="AD1004">
            <v>10</v>
          </cell>
        </row>
        <row r="1005">
          <cell r="A1005">
            <v>44302</v>
          </cell>
          <cell r="B1005">
            <v>10838</v>
          </cell>
          <cell r="C1005">
            <v>7743</v>
          </cell>
          <cell r="I1005">
            <v>11.4</v>
          </cell>
          <cell r="J1005">
            <v>19.05</v>
          </cell>
          <cell r="L1005">
            <v>13.3</v>
          </cell>
          <cell r="N1005">
            <v>19.5</v>
          </cell>
          <cell r="S1005">
            <v>12.3</v>
          </cell>
          <cell r="T1005">
            <v>13.2</v>
          </cell>
          <cell r="U1005">
            <v>13.5</v>
          </cell>
          <cell r="V1005">
            <v>12</v>
          </cell>
          <cell r="Y1005">
            <v>23.8</v>
          </cell>
          <cell r="Z1005">
            <v>25.2</v>
          </cell>
          <cell r="AD1005">
            <v>11.35</v>
          </cell>
        </row>
        <row r="1006">
          <cell r="A1006">
            <v>44309</v>
          </cell>
          <cell r="B1006">
            <v>12652</v>
          </cell>
          <cell r="C1006">
            <v>8404</v>
          </cell>
          <cell r="I1006">
            <v>11.5</v>
          </cell>
          <cell r="J1006">
            <v>20.6</v>
          </cell>
          <cell r="L1006">
            <v>15.5</v>
          </cell>
          <cell r="N1006">
            <v>21.9</v>
          </cell>
          <cell r="S1006">
            <v>14.6</v>
          </cell>
          <cell r="T1006">
            <v>15.45</v>
          </cell>
          <cell r="U1006">
            <v>16.350000000000001</v>
          </cell>
          <cell r="V1006">
            <v>14.75</v>
          </cell>
          <cell r="Y1006">
            <v>25.9</v>
          </cell>
          <cell r="Z1006">
            <v>27.3</v>
          </cell>
          <cell r="AD1006">
            <v>12.75</v>
          </cell>
        </row>
        <row r="1007">
          <cell r="A1007">
            <v>44316</v>
          </cell>
          <cell r="B1007">
            <v>13864</v>
          </cell>
          <cell r="C1007">
            <v>9400</v>
          </cell>
          <cell r="I1007">
            <v>13.25</v>
          </cell>
          <cell r="J1007">
            <v>22.1</v>
          </cell>
          <cell r="L1007">
            <v>17.149999999999999</v>
          </cell>
          <cell r="N1007">
            <v>23.75</v>
          </cell>
          <cell r="S1007">
            <v>16.25</v>
          </cell>
          <cell r="T1007">
            <v>17.100000000000001</v>
          </cell>
          <cell r="U1007">
            <v>17.95</v>
          </cell>
          <cell r="V1007">
            <v>16.25</v>
          </cell>
          <cell r="Y1007">
            <v>28.3</v>
          </cell>
          <cell r="Z1007">
            <v>29.7</v>
          </cell>
          <cell r="AD1007">
            <v>14.55</v>
          </cell>
        </row>
        <row r="1008">
          <cell r="A1008">
            <v>44323</v>
          </cell>
          <cell r="B1008">
            <v>14007</v>
          </cell>
          <cell r="C1008">
            <v>9933</v>
          </cell>
          <cell r="I1008">
            <v>14.45</v>
          </cell>
          <cell r="J1008">
            <v>23.1</v>
          </cell>
          <cell r="L1008">
            <v>17.75</v>
          </cell>
          <cell r="N1008">
            <v>24.5</v>
          </cell>
          <cell r="S1008">
            <v>16.850000000000001</v>
          </cell>
          <cell r="T1008">
            <v>17.7</v>
          </cell>
          <cell r="U1008">
            <v>18.3</v>
          </cell>
          <cell r="V1008">
            <v>16.600000000000001</v>
          </cell>
          <cell r="Y1008">
            <v>28.95</v>
          </cell>
          <cell r="Z1008">
            <v>30.35</v>
          </cell>
          <cell r="AD1008">
            <v>15.15</v>
          </cell>
        </row>
        <row r="1009">
          <cell r="A1009">
            <v>44330</v>
          </cell>
          <cell r="B1009">
            <v>12614</v>
          </cell>
          <cell r="C1009">
            <v>8458</v>
          </cell>
          <cell r="I1009">
            <v>12.15</v>
          </cell>
          <cell r="J1009">
            <v>20</v>
          </cell>
          <cell r="L1009">
            <v>15.65</v>
          </cell>
          <cell r="N1009">
            <v>22</v>
          </cell>
          <cell r="S1009">
            <v>14.75</v>
          </cell>
          <cell r="T1009">
            <v>15.6</v>
          </cell>
          <cell r="U1009">
            <v>16.649999999999999</v>
          </cell>
          <cell r="V1009">
            <v>15</v>
          </cell>
          <cell r="Y1009">
            <v>26.5</v>
          </cell>
          <cell r="Z1009">
            <v>26.9</v>
          </cell>
          <cell r="AD1009">
            <v>13.05</v>
          </cell>
        </row>
        <row r="1010">
          <cell r="A1010">
            <v>44337</v>
          </cell>
          <cell r="B1010">
            <v>11823</v>
          </cell>
          <cell r="C1010">
            <v>8521</v>
          </cell>
          <cell r="I1010">
            <v>13.4</v>
          </cell>
          <cell r="J1010">
            <v>19.2</v>
          </cell>
          <cell r="L1010">
            <v>14.9</v>
          </cell>
          <cell r="N1010">
            <v>21.25</v>
          </cell>
          <cell r="S1010">
            <v>14</v>
          </cell>
          <cell r="T1010">
            <v>14.85</v>
          </cell>
          <cell r="U1010">
            <v>15.35</v>
          </cell>
          <cell r="V1010">
            <v>13.7</v>
          </cell>
          <cell r="Y1010">
            <v>25.8</v>
          </cell>
          <cell r="Z1010">
            <v>26.2</v>
          </cell>
          <cell r="AD1010">
            <v>12.3</v>
          </cell>
        </row>
        <row r="1011">
          <cell r="A1011">
            <v>44344</v>
          </cell>
          <cell r="B1011">
            <v>10430</v>
          </cell>
          <cell r="C1011">
            <v>7562</v>
          </cell>
          <cell r="I1011">
            <v>11.15</v>
          </cell>
          <cell r="J1011">
            <v>18.25</v>
          </cell>
          <cell r="L1011">
            <v>13.5</v>
          </cell>
          <cell r="N1011">
            <v>20.45</v>
          </cell>
          <cell r="S1011">
            <v>12.6</v>
          </cell>
          <cell r="T1011">
            <v>13.45</v>
          </cell>
          <cell r="U1011">
            <v>13.1</v>
          </cell>
          <cell r="V1011">
            <v>11.45</v>
          </cell>
          <cell r="Y1011">
            <v>23.85</v>
          </cell>
          <cell r="Z1011">
            <v>24.25</v>
          </cell>
          <cell r="AD1011">
            <v>10.9</v>
          </cell>
        </row>
        <row r="1012">
          <cell r="A1012">
            <v>44351</v>
          </cell>
          <cell r="B1012">
            <v>9547</v>
          </cell>
          <cell r="C1012">
            <v>6558</v>
          </cell>
          <cell r="I1012">
            <v>9.65</v>
          </cell>
          <cell r="J1012">
            <v>17.3</v>
          </cell>
          <cell r="L1012">
            <v>11.7</v>
          </cell>
          <cell r="N1012">
            <v>18.25</v>
          </cell>
          <cell r="S1012">
            <v>11.25</v>
          </cell>
          <cell r="T1012">
            <v>12.45</v>
          </cell>
          <cell r="U1012">
            <v>12</v>
          </cell>
          <cell r="V1012">
            <v>10.050000000000001</v>
          </cell>
          <cell r="Y1012">
            <v>22.15</v>
          </cell>
          <cell r="Z1012">
            <v>22.55</v>
          </cell>
          <cell r="AD1012">
            <v>10.1</v>
          </cell>
        </row>
        <row r="1013">
          <cell r="A1013">
            <v>44358</v>
          </cell>
          <cell r="B1013">
            <v>11193</v>
          </cell>
          <cell r="C1013">
            <v>7628</v>
          </cell>
          <cell r="I1013">
            <v>11.45</v>
          </cell>
          <cell r="J1013">
            <v>19.5</v>
          </cell>
          <cell r="L1013">
            <v>13.2</v>
          </cell>
          <cell r="N1013">
            <v>19.350000000000001</v>
          </cell>
          <cell r="S1013">
            <v>11.35</v>
          </cell>
          <cell r="T1013">
            <v>12.95</v>
          </cell>
          <cell r="U1013">
            <v>14.25</v>
          </cell>
          <cell r="V1013">
            <v>12.55</v>
          </cell>
          <cell r="Y1013">
            <v>25.1</v>
          </cell>
          <cell r="Z1013">
            <v>25.55</v>
          </cell>
          <cell r="AD1013">
            <v>9.65</v>
          </cell>
        </row>
        <row r="1014">
          <cell r="A1014">
            <v>44365</v>
          </cell>
          <cell r="B1014">
            <v>12732</v>
          </cell>
          <cell r="C1014">
            <v>8378</v>
          </cell>
          <cell r="I1014">
            <v>11.45</v>
          </cell>
          <cell r="J1014">
            <v>21.75</v>
          </cell>
          <cell r="L1014">
            <v>15.15</v>
          </cell>
          <cell r="N1014">
            <v>21.15</v>
          </cell>
          <cell r="S1014">
            <v>13</v>
          </cell>
          <cell r="T1014">
            <v>14.75</v>
          </cell>
          <cell r="U1014">
            <v>16.3</v>
          </cell>
          <cell r="V1014">
            <v>14.6</v>
          </cell>
          <cell r="Y1014">
            <v>27.7</v>
          </cell>
          <cell r="Z1014">
            <v>28.15</v>
          </cell>
          <cell r="AD1014">
            <v>11.3</v>
          </cell>
        </row>
        <row r="1015">
          <cell r="A1015">
            <v>44372</v>
          </cell>
          <cell r="B1015">
            <v>12887</v>
          </cell>
          <cell r="C1015">
            <v>8146</v>
          </cell>
          <cell r="I1015">
            <v>12</v>
          </cell>
          <cell r="J1015">
            <v>21</v>
          </cell>
          <cell r="L1015">
            <v>14.35</v>
          </cell>
          <cell r="N1015">
            <v>20.25</v>
          </cell>
          <cell r="S1015">
            <v>12.2</v>
          </cell>
          <cell r="T1015">
            <v>13.95</v>
          </cell>
          <cell r="U1015">
            <v>17.350000000000001</v>
          </cell>
          <cell r="V1015">
            <v>15.6</v>
          </cell>
          <cell r="Y1015">
            <v>27.25</v>
          </cell>
          <cell r="Z1015">
            <v>27.7</v>
          </cell>
          <cell r="AD1015">
            <v>10.5</v>
          </cell>
        </row>
        <row r="1016">
          <cell r="A1016">
            <v>44379</v>
          </cell>
          <cell r="B1016">
            <v>12008</v>
          </cell>
          <cell r="C1016">
            <v>7567</v>
          </cell>
          <cell r="I1016">
            <v>11.05</v>
          </cell>
          <cell r="J1016">
            <v>19.75</v>
          </cell>
          <cell r="L1016">
            <v>13.65</v>
          </cell>
          <cell r="N1016">
            <v>19.399999999999999</v>
          </cell>
          <cell r="S1016">
            <v>11.5</v>
          </cell>
          <cell r="T1016">
            <v>13.2</v>
          </cell>
          <cell r="U1016">
            <v>16.25</v>
          </cell>
          <cell r="V1016">
            <v>14.5</v>
          </cell>
          <cell r="Y1016">
            <v>25.35</v>
          </cell>
          <cell r="Z1016">
            <v>25.8</v>
          </cell>
          <cell r="AD1016">
            <v>9.8000000000000007</v>
          </cell>
        </row>
        <row r="1017">
          <cell r="A1017">
            <v>44386</v>
          </cell>
          <cell r="B1017">
            <v>12400</v>
          </cell>
          <cell r="C1017">
            <v>7794</v>
          </cell>
          <cell r="I1017">
            <v>11.35</v>
          </cell>
          <cell r="J1017">
            <v>20.6</v>
          </cell>
          <cell r="L1017">
            <v>13.75</v>
          </cell>
          <cell r="N1017">
            <v>19.5</v>
          </cell>
          <cell r="S1017">
            <v>11.6</v>
          </cell>
          <cell r="T1017">
            <v>13.3</v>
          </cell>
          <cell r="U1017">
            <v>16.7</v>
          </cell>
          <cell r="V1017">
            <v>14.95</v>
          </cell>
          <cell r="Y1017">
            <v>26.45</v>
          </cell>
          <cell r="Z1017">
            <v>26.9</v>
          </cell>
          <cell r="AD1017">
            <v>9.9</v>
          </cell>
        </row>
        <row r="1018">
          <cell r="A1018">
            <v>44393</v>
          </cell>
          <cell r="B1018">
            <v>11842</v>
          </cell>
          <cell r="C1018">
            <v>7417</v>
          </cell>
          <cell r="I1018">
            <v>10.85</v>
          </cell>
          <cell r="J1018">
            <v>19.399999999999999</v>
          </cell>
          <cell r="L1018">
            <v>13.5</v>
          </cell>
          <cell r="N1018">
            <v>19.25</v>
          </cell>
          <cell r="S1018">
            <v>11.35</v>
          </cell>
          <cell r="T1018">
            <v>13.05</v>
          </cell>
          <cell r="U1018">
            <v>16.3</v>
          </cell>
          <cell r="V1018">
            <v>14.55</v>
          </cell>
          <cell r="Y1018">
            <v>24.55</v>
          </cell>
          <cell r="Z1018">
            <v>25</v>
          </cell>
          <cell r="AD1018">
            <v>9.65</v>
          </cell>
        </row>
        <row r="1019">
          <cell r="A1019">
            <v>44400</v>
          </cell>
          <cell r="B1019">
            <v>12281</v>
          </cell>
          <cell r="C1019">
            <v>7987</v>
          </cell>
          <cell r="I1019">
            <v>13.4</v>
          </cell>
          <cell r="J1019">
            <v>20.75</v>
          </cell>
          <cell r="L1019">
            <v>13.75</v>
          </cell>
          <cell r="N1019">
            <v>19.600000000000001</v>
          </cell>
          <cell r="S1019">
            <v>11.6</v>
          </cell>
          <cell r="T1019">
            <v>13.3</v>
          </cell>
          <cell r="U1019">
            <v>15.9</v>
          </cell>
          <cell r="V1019">
            <v>14.15</v>
          </cell>
          <cell r="Y1019">
            <v>27.2</v>
          </cell>
          <cell r="Z1019">
            <v>27.65</v>
          </cell>
          <cell r="AD1019">
            <v>9.9</v>
          </cell>
        </row>
        <row r="1020">
          <cell r="A1020">
            <v>44407</v>
          </cell>
          <cell r="B1020">
            <v>12807</v>
          </cell>
          <cell r="C1020">
            <v>9177</v>
          </cell>
          <cell r="I1020">
            <v>15.1</v>
          </cell>
          <cell r="J1020">
            <v>21.9</v>
          </cell>
          <cell r="L1020">
            <v>15.45</v>
          </cell>
          <cell r="N1020">
            <v>21.5</v>
          </cell>
          <cell r="S1020">
            <v>13.1</v>
          </cell>
          <cell r="T1020">
            <v>15.5</v>
          </cell>
          <cell r="U1020">
            <v>16.05</v>
          </cell>
          <cell r="V1020">
            <v>14.43</v>
          </cell>
          <cell r="Y1020">
            <v>28.45</v>
          </cell>
          <cell r="Z1020">
            <v>28.9</v>
          </cell>
          <cell r="AD1020">
            <v>13.9</v>
          </cell>
        </row>
        <row r="1021">
          <cell r="A1021">
            <v>44414</v>
          </cell>
          <cell r="B1021">
            <v>13110</v>
          </cell>
          <cell r="C1021">
            <v>9379</v>
          </cell>
          <cell r="I1021">
            <v>14.55</v>
          </cell>
          <cell r="J1021">
            <v>22.8</v>
          </cell>
          <cell r="L1021">
            <v>16.100000000000001</v>
          </cell>
          <cell r="N1021">
            <v>22.35</v>
          </cell>
          <cell r="S1021">
            <v>13.75</v>
          </cell>
          <cell r="T1021">
            <v>16.25</v>
          </cell>
          <cell r="U1021">
            <v>16.100000000000001</v>
          </cell>
          <cell r="V1021">
            <v>14.3</v>
          </cell>
          <cell r="Y1021">
            <v>29.8</v>
          </cell>
          <cell r="Z1021">
            <v>30.25</v>
          </cell>
          <cell r="AD1021">
            <v>14.55</v>
          </cell>
        </row>
        <row r="1022">
          <cell r="A1022">
            <v>44421</v>
          </cell>
          <cell r="B1022">
            <v>14430</v>
          </cell>
          <cell r="C1022">
            <v>10085</v>
          </cell>
          <cell r="I1022">
            <v>14.7</v>
          </cell>
          <cell r="J1022">
            <v>24</v>
          </cell>
          <cell r="L1022">
            <v>17.7</v>
          </cell>
          <cell r="N1022">
            <v>23.55</v>
          </cell>
          <cell r="S1022">
            <v>15.5</v>
          </cell>
          <cell r="T1022">
            <v>17.45</v>
          </cell>
          <cell r="U1022">
            <v>17.75</v>
          </cell>
          <cell r="V1022">
            <v>15.75</v>
          </cell>
          <cell r="Y1022">
            <v>31.7</v>
          </cell>
          <cell r="Z1022">
            <v>32</v>
          </cell>
          <cell r="AD1022">
            <v>15.2</v>
          </cell>
        </row>
        <row r="1023">
          <cell r="A1023">
            <v>44428</v>
          </cell>
          <cell r="B1023">
            <v>16688</v>
          </cell>
          <cell r="C1023">
            <v>11937</v>
          </cell>
          <cell r="I1023">
            <v>16</v>
          </cell>
          <cell r="J1023">
            <v>28.1</v>
          </cell>
          <cell r="L1023">
            <v>20.7</v>
          </cell>
          <cell r="N1023">
            <v>28.3</v>
          </cell>
          <cell r="S1023">
            <v>18.100000000000001</v>
          </cell>
          <cell r="T1023">
            <v>20.05</v>
          </cell>
          <cell r="U1023">
            <v>21.8</v>
          </cell>
          <cell r="V1023">
            <v>18</v>
          </cell>
          <cell r="Y1023">
            <v>36.25</v>
          </cell>
          <cell r="Z1023">
            <v>36.5</v>
          </cell>
          <cell r="AD1023">
            <v>17.75</v>
          </cell>
        </row>
        <row r="1024">
          <cell r="A1024">
            <v>44435</v>
          </cell>
          <cell r="B1024">
            <v>17221</v>
          </cell>
          <cell r="C1024">
            <v>11503</v>
          </cell>
          <cell r="I1024">
            <v>15</v>
          </cell>
          <cell r="J1024">
            <v>27.5</v>
          </cell>
          <cell r="L1024">
            <v>20.25</v>
          </cell>
          <cell r="N1024">
            <v>26.85</v>
          </cell>
          <cell r="S1024">
            <v>19.75</v>
          </cell>
          <cell r="T1024">
            <v>20.100000000000001</v>
          </cell>
          <cell r="U1024">
            <v>22.85</v>
          </cell>
          <cell r="V1024">
            <v>19.75</v>
          </cell>
          <cell r="Y1024">
            <v>35.75</v>
          </cell>
          <cell r="Z1024">
            <v>36</v>
          </cell>
          <cell r="AD1024">
            <v>18.649999999999999</v>
          </cell>
        </row>
        <row r="1025">
          <cell r="A1025">
            <v>44442</v>
          </cell>
          <cell r="B1025">
            <v>16063</v>
          </cell>
          <cell r="C1025">
            <v>10661</v>
          </cell>
          <cell r="I1025">
            <v>13.85</v>
          </cell>
          <cell r="J1025">
            <v>25.85</v>
          </cell>
          <cell r="L1025">
            <v>19.149999999999999</v>
          </cell>
          <cell r="N1025">
            <v>26.25</v>
          </cell>
          <cell r="S1025">
            <v>17.7</v>
          </cell>
          <cell r="T1025">
            <v>18.25</v>
          </cell>
          <cell r="U1025">
            <v>22.45</v>
          </cell>
          <cell r="V1025">
            <v>19.2</v>
          </cell>
          <cell r="Y1025">
            <v>33.15</v>
          </cell>
          <cell r="Z1025">
            <v>33.65</v>
          </cell>
          <cell r="AD1025">
            <v>16.600000000000001</v>
          </cell>
        </row>
        <row r="1026">
          <cell r="A1026">
            <v>44449</v>
          </cell>
          <cell r="B1026">
            <v>15621</v>
          </cell>
          <cell r="C1026">
            <v>10168</v>
          </cell>
          <cell r="I1026">
            <v>14.15</v>
          </cell>
          <cell r="J1026">
            <v>23.75</v>
          </cell>
          <cell r="L1026">
            <v>18.25</v>
          </cell>
          <cell r="N1026">
            <v>25.6</v>
          </cell>
          <cell r="S1026">
            <v>16.8</v>
          </cell>
          <cell r="T1026">
            <v>16.100000000000001</v>
          </cell>
          <cell r="U1026">
            <v>22.95</v>
          </cell>
          <cell r="V1026">
            <v>19.649999999999999</v>
          </cell>
          <cell r="Y1026">
            <v>31.45</v>
          </cell>
          <cell r="Z1026">
            <v>31.85</v>
          </cell>
          <cell r="AD1026">
            <v>15.75</v>
          </cell>
        </row>
        <row r="1027">
          <cell r="A1027">
            <v>44456</v>
          </cell>
          <cell r="B1027">
            <v>17150</v>
          </cell>
          <cell r="C1027">
            <v>11624</v>
          </cell>
          <cell r="I1027">
            <v>16.399999999999999</v>
          </cell>
          <cell r="J1027">
            <v>26.75</v>
          </cell>
          <cell r="L1027">
            <v>20.05</v>
          </cell>
          <cell r="N1027">
            <v>27.9</v>
          </cell>
          <cell r="S1027">
            <v>18.600000000000001</v>
          </cell>
          <cell r="T1027">
            <v>17.899999999999999</v>
          </cell>
          <cell r="U1027">
            <v>25.2</v>
          </cell>
          <cell r="V1027">
            <v>21.85</v>
          </cell>
          <cell r="Y1027">
            <v>34.799999999999997</v>
          </cell>
          <cell r="Z1027">
            <v>35.200000000000003</v>
          </cell>
          <cell r="AD1027">
            <v>17.55</v>
          </cell>
        </row>
        <row r="1028">
          <cell r="A1028">
            <v>44463</v>
          </cell>
          <cell r="B1028">
            <v>18758</v>
          </cell>
          <cell r="C1028">
            <v>13288</v>
          </cell>
          <cell r="I1028">
            <v>19.100000000000001</v>
          </cell>
          <cell r="J1028">
            <v>29</v>
          </cell>
          <cell r="L1028">
            <v>23.05</v>
          </cell>
          <cell r="N1028">
            <v>29.5</v>
          </cell>
          <cell r="S1028">
            <v>21.6</v>
          </cell>
          <cell r="T1028">
            <v>20.9</v>
          </cell>
          <cell r="U1028">
            <v>27.15</v>
          </cell>
          <cell r="V1028">
            <v>23.75</v>
          </cell>
          <cell r="Y1028">
            <v>38.1</v>
          </cell>
          <cell r="Z1028">
            <v>38.5</v>
          </cell>
          <cell r="AD1028">
            <v>20.55</v>
          </cell>
        </row>
        <row r="1029">
          <cell r="A1029">
            <v>44473</v>
          </cell>
          <cell r="B1029">
            <v>22198</v>
          </cell>
          <cell r="C1029">
            <v>15841</v>
          </cell>
          <cell r="I1029">
            <v>21.2</v>
          </cell>
          <cell r="J1029">
            <v>36</v>
          </cell>
          <cell r="L1029">
            <v>27.75</v>
          </cell>
          <cell r="N1029">
            <v>35.5</v>
          </cell>
          <cell r="S1029">
            <v>26.3</v>
          </cell>
          <cell r="T1029">
            <v>25.6</v>
          </cell>
          <cell r="U1029">
            <v>30.65</v>
          </cell>
          <cell r="V1029">
            <v>27.05</v>
          </cell>
          <cell r="Y1029">
            <v>44.85</v>
          </cell>
          <cell r="Z1029">
            <v>45.25</v>
          </cell>
          <cell r="AD1029">
            <v>25.25</v>
          </cell>
        </row>
        <row r="1030">
          <cell r="A1030">
            <v>44480</v>
          </cell>
          <cell r="B1030">
            <v>24328</v>
          </cell>
          <cell r="C1030">
            <v>17037</v>
          </cell>
          <cell r="I1030">
            <v>21.35</v>
          </cell>
          <cell r="J1030">
            <v>37.9</v>
          </cell>
          <cell r="L1030">
            <v>31.75</v>
          </cell>
          <cell r="N1030">
            <v>40.25</v>
          </cell>
          <cell r="S1030">
            <v>30.3</v>
          </cell>
          <cell r="T1030">
            <v>29.6</v>
          </cell>
          <cell r="U1030">
            <v>33.25</v>
          </cell>
          <cell r="V1030">
            <v>29.65</v>
          </cell>
          <cell r="Y1030">
            <v>48.5</v>
          </cell>
          <cell r="Z1030">
            <v>48.9</v>
          </cell>
          <cell r="AD1030">
            <v>29.25</v>
          </cell>
        </row>
        <row r="1031">
          <cell r="A1031">
            <v>44487</v>
          </cell>
          <cell r="B1031">
            <v>20679</v>
          </cell>
          <cell r="C1031">
            <v>13716</v>
          </cell>
          <cell r="I1031">
            <v>16.75</v>
          </cell>
          <cell r="J1031">
            <v>31.4</v>
          </cell>
          <cell r="L1031">
            <v>27.75</v>
          </cell>
          <cell r="N1031">
            <v>33.75</v>
          </cell>
          <cell r="S1031">
            <v>26.3</v>
          </cell>
          <cell r="T1031">
            <v>25.6</v>
          </cell>
          <cell r="U1031">
            <v>29.75</v>
          </cell>
          <cell r="V1031">
            <v>26.2</v>
          </cell>
          <cell r="Y1031">
            <v>39.6</v>
          </cell>
          <cell r="Z1031">
            <v>40</v>
          </cell>
          <cell r="AD1031">
            <v>25.25</v>
          </cell>
        </row>
        <row r="1032">
          <cell r="A1032">
            <v>44494</v>
          </cell>
          <cell r="B1032">
            <v>18210</v>
          </cell>
          <cell r="C1032">
            <v>11341</v>
          </cell>
          <cell r="I1032">
            <v>14.25</v>
          </cell>
          <cell r="J1032">
            <v>27.05</v>
          </cell>
          <cell r="L1032">
            <v>23.2</v>
          </cell>
          <cell r="N1032">
            <v>29.2</v>
          </cell>
          <cell r="S1032">
            <v>21.75</v>
          </cell>
          <cell r="T1032">
            <v>21.05</v>
          </cell>
          <cell r="U1032">
            <v>26.65</v>
          </cell>
          <cell r="V1032">
            <v>23.4</v>
          </cell>
          <cell r="Y1032">
            <v>35.6</v>
          </cell>
          <cell r="Z1032">
            <v>36</v>
          </cell>
          <cell r="AD1032">
            <v>19.45</v>
          </cell>
        </row>
        <row r="1033">
          <cell r="A1033">
            <v>44501</v>
          </cell>
          <cell r="B1033">
            <v>14267</v>
          </cell>
          <cell r="C1033">
            <v>9365</v>
          </cell>
          <cell r="I1033">
            <v>12.5</v>
          </cell>
          <cell r="J1033">
            <v>21.85</v>
          </cell>
          <cell r="L1033">
            <v>19.7</v>
          </cell>
          <cell r="N1033">
            <v>24.5</v>
          </cell>
          <cell r="S1033">
            <v>18.3</v>
          </cell>
          <cell r="T1033">
            <v>17.600000000000001</v>
          </cell>
          <cell r="U1033">
            <v>21.4</v>
          </cell>
          <cell r="V1033">
            <v>18.149999999999999</v>
          </cell>
          <cell r="Y1033">
            <v>27.7</v>
          </cell>
          <cell r="Z1033">
            <v>28.1</v>
          </cell>
          <cell r="AD1033">
            <v>16</v>
          </cell>
        </row>
        <row r="1034">
          <cell r="A1034">
            <v>44508</v>
          </cell>
          <cell r="B1034">
            <v>12467</v>
          </cell>
          <cell r="C1034">
            <v>7975</v>
          </cell>
          <cell r="I1034">
            <v>10.85</v>
          </cell>
          <cell r="J1034">
            <v>19.3</v>
          </cell>
          <cell r="L1034">
            <v>17</v>
          </cell>
          <cell r="N1034">
            <v>21.6</v>
          </cell>
          <cell r="S1034">
            <v>15.6</v>
          </cell>
          <cell r="T1034">
            <v>15</v>
          </cell>
          <cell r="U1034">
            <v>18.45</v>
          </cell>
          <cell r="V1034">
            <v>15.3</v>
          </cell>
          <cell r="Y1034">
            <v>24.25</v>
          </cell>
          <cell r="Z1034">
            <v>24.65</v>
          </cell>
          <cell r="AD1034">
            <v>13.3</v>
          </cell>
        </row>
        <row r="1035">
          <cell r="A1035">
            <v>44515</v>
          </cell>
          <cell r="B1035">
            <v>13182</v>
          </cell>
          <cell r="C1035">
            <v>8761</v>
          </cell>
          <cell r="I1035">
            <v>12.95</v>
          </cell>
          <cell r="J1035">
            <v>20.05</v>
          </cell>
          <cell r="L1035">
            <v>17.149999999999999</v>
          </cell>
          <cell r="N1035">
            <v>21.9</v>
          </cell>
          <cell r="S1035">
            <v>15.7</v>
          </cell>
          <cell r="T1035">
            <v>15.25</v>
          </cell>
          <cell r="U1035">
            <v>19.45</v>
          </cell>
          <cell r="V1035">
            <v>16.3</v>
          </cell>
          <cell r="Y1035">
            <v>26.15</v>
          </cell>
          <cell r="Z1035">
            <v>26.55</v>
          </cell>
          <cell r="AD1035">
            <v>13.4</v>
          </cell>
        </row>
        <row r="1036">
          <cell r="A1036">
            <v>44522</v>
          </cell>
          <cell r="B1036">
            <v>12713</v>
          </cell>
          <cell r="C1036">
            <v>8477</v>
          </cell>
          <cell r="I1036">
            <v>12.55</v>
          </cell>
          <cell r="J1036">
            <v>19.8</v>
          </cell>
          <cell r="L1036">
            <v>16.55</v>
          </cell>
          <cell r="N1036">
            <v>20.8</v>
          </cell>
          <cell r="S1036">
            <v>15.1</v>
          </cell>
          <cell r="T1036">
            <v>14.65</v>
          </cell>
          <cell r="U1036">
            <v>18.5</v>
          </cell>
          <cell r="V1036">
            <v>15.35</v>
          </cell>
          <cell r="Y1036">
            <v>25.7</v>
          </cell>
          <cell r="Z1036">
            <v>26.1</v>
          </cell>
          <cell r="AD1036">
            <v>12.8</v>
          </cell>
        </row>
        <row r="1037">
          <cell r="A1037">
            <v>44529</v>
          </cell>
          <cell r="B1037">
            <v>13582</v>
          </cell>
          <cell r="C1037">
            <v>8738</v>
          </cell>
          <cell r="I1037">
            <v>12.15</v>
          </cell>
          <cell r="J1037">
            <v>20.8</v>
          </cell>
          <cell r="L1037">
            <v>17.45</v>
          </cell>
          <cell r="N1037">
            <v>21.75</v>
          </cell>
          <cell r="S1037">
            <v>16</v>
          </cell>
          <cell r="T1037">
            <v>15.55</v>
          </cell>
          <cell r="U1037">
            <v>19.649999999999999</v>
          </cell>
          <cell r="V1037">
            <v>16.45</v>
          </cell>
          <cell r="Y1037">
            <v>27.4</v>
          </cell>
          <cell r="Z1037">
            <v>27.8</v>
          </cell>
          <cell r="AD1037">
            <v>13.7</v>
          </cell>
        </row>
        <row r="1038">
          <cell r="A1038">
            <v>44536</v>
          </cell>
          <cell r="B1038">
            <v>14680</v>
          </cell>
          <cell r="C1038">
            <v>9336</v>
          </cell>
          <cell r="I1038">
            <v>13.05</v>
          </cell>
          <cell r="J1038">
            <v>21.75</v>
          </cell>
          <cell r="L1038">
            <v>18.25</v>
          </cell>
          <cell r="N1038">
            <v>22.9</v>
          </cell>
          <cell r="S1038">
            <v>16.8</v>
          </cell>
          <cell r="T1038">
            <v>16.399999999999999</v>
          </cell>
          <cell r="U1038">
            <v>21.25</v>
          </cell>
          <cell r="V1038">
            <v>18.05</v>
          </cell>
          <cell r="Y1038">
            <v>28.75</v>
          </cell>
          <cell r="Z1038">
            <v>29.15</v>
          </cell>
          <cell r="AD1038">
            <v>14.5</v>
          </cell>
        </row>
        <row r="1039">
          <cell r="A1039">
            <v>44543</v>
          </cell>
          <cell r="B1039">
            <v>14984</v>
          </cell>
          <cell r="C1039">
            <v>9311</v>
          </cell>
          <cell r="I1039">
            <v>13.75</v>
          </cell>
          <cell r="J1039">
            <v>21.1</v>
          </cell>
          <cell r="L1039">
            <v>17.25</v>
          </cell>
          <cell r="N1039">
            <v>21.45</v>
          </cell>
          <cell r="S1039">
            <v>15.8</v>
          </cell>
          <cell r="T1039">
            <v>15.4</v>
          </cell>
          <cell r="U1039">
            <v>22.7</v>
          </cell>
          <cell r="V1039">
            <v>19.5</v>
          </cell>
          <cell r="Y1039">
            <v>26.85</v>
          </cell>
          <cell r="Z1039">
            <v>27.25</v>
          </cell>
          <cell r="AD1039">
            <v>13.5</v>
          </cell>
        </row>
        <row r="1040">
          <cell r="A1040">
            <v>44550</v>
          </cell>
          <cell r="B1040">
            <v>11174</v>
          </cell>
          <cell r="C1040">
            <v>6691</v>
          </cell>
          <cell r="I1040">
            <v>9</v>
          </cell>
          <cell r="J1040">
            <v>16.75</v>
          </cell>
          <cell r="L1040">
            <v>13.95</v>
          </cell>
          <cell r="N1040">
            <v>17.95</v>
          </cell>
          <cell r="S1040">
            <v>12.5</v>
          </cell>
          <cell r="T1040">
            <v>11.1</v>
          </cell>
          <cell r="U1040">
            <v>17.55</v>
          </cell>
          <cell r="V1040">
            <v>15.35</v>
          </cell>
          <cell r="Y1040">
            <v>21.6</v>
          </cell>
          <cell r="Z1040">
            <v>22</v>
          </cell>
          <cell r="AD1040">
            <v>10.199999999999999</v>
          </cell>
        </row>
        <row r="1041">
          <cell r="A1041">
            <v>44571</v>
          </cell>
          <cell r="B1041">
            <v>10487</v>
          </cell>
          <cell r="C1041">
            <v>6638</v>
          </cell>
          <cell r="I1041">
            <v>9.65</v>
          </cell>
          <cell r="J1041">
            <v>16.45</v>
          </cell>
          <cell r="L1041">
            <v>13.35</v>
          </cell>
          <cell r="N1041">
            <v>17.350000000000001</v>
          </cell>
          <cell r="S1041">
            <v>11.9</v>
          </cell>
          <cell r="T1041">
            <v>10.55</v>
          </cell>
          <cell r="U1041">
            <v>16.05</v>
          </cell>
          <cell r="V1041">
            <v>12.85</v>
          </cell>
          <cell r="Y1041">
            <v>21.6</v>
          </cell>
          <cell r="Z1041">
            <v>22</v>
          </cell>
          <cell r="AD1041">
            <v>9.6</v>
          </cell>
        </row>
        <row r="1042">
          <cell r="A1042">
            <v>44578</v>
          </cell>
          <cell r="B1042">
            <v>9129</v>
          </cell>
          <cell r="C1042">
            <v>4635</v>
          </cell>
          <cell r="I1042">
            <v>7</v>
          </cell>
          <cell r="J1042">
            <v>14.25</v>
          </cell>
          <cell r="L1042">
            <v>10.050000000000001</v>
          </cell>
          <cell r="N1042">
            <v>12.35</v>
          </cell>
          <cell r="S1042">
            <v>9.0500000000000007</v>
          </cell>
          <cell r="T1042">
            <v>7.7</v>
          </cell>
          <cell r="U1042">
            <v>14.8</v>
          </cell>
          <cell r="V1042">
            <v>11.7</v>
          </cell>
          <cell r="Y1042">
            <v>18.75</v>
          </cell>
          <cell r="Z1042">
            <v>19.149999999999999</v>
          </cell>
          <cell r="AD1042">
            <v>6.25</v>
          </cell>
        </row>
        <row r="1043">
          <cell r="A1043">
            <v>44585</v>
          </cell>
          <cell r="B1043">
            <v>7404</v>
          </cell>
          <cell r="C1043">
            <v>4117</v>
          </cell>
          <cell r="I1043">
            <v>6.8</v>
          </cell>
          <cell r="J1043">
            <v>12.85</v>
          </cell>
          <cell r="L1043">
            <v>9.5</v>
          </cell>
          <cell r="N1043">
            <v>11.25</v>
          </cell>
          <cell r="S1043">
            <v>8.0500000000000007</v>
          </cell>
          <cell r="T1043">
            <v>6.7</v>
          </cell>
          <cell r="U1043">
            <v>13.25</v>
          </cell>
          <cell r="V1043">
            <v>10.15</v>
          </cell>
          <cell r="Y1043">
            <v>16.899999999999999</v>
          </cell>
          <cell r="Z1043">
            <v>17.3</v>
          </cell>
          <cell r="AD1043">
            <v>5.25</v>
          </cell>
        </row>
        <row r="1044">
          <cell r="A1044">
            <v>44592</v>
          </cell>
          <cell r="B1044">
            <v>7854</v>
          </cell>
          <cell r="C1044">
            <v>4522</v>
          </cell>
          <cell r="I1044">
            <v>7.55</v>
          </cell>
          <cell r="J1044">
            <v>13.65</v>
          </cell>
          <cell r="L1044">
            <v>10</v>
          </cell>
          <cell r="N1044">
            <v>12.05</v>
          </cell>
          <cell r="S1044">
            <v>8.5500000000000007</v>
          </cell>
          <cell r="T1044">
            <v>7.2</v>
          </cell>
          <cell r="U1044">
            <v>13.3</v>
          </cell>
          <cell r="V1044">
            <v>10.199999999999999</v>
          </cell>
          <cell r="Y1044">
            <v>19</v>
          </cell>
          <cell r="Z1044">
            <v>19.399999999999999</v>
          </cell>
          <cell r="AD1044">
            <v>5.75</v>
          </cell>
        </row>
        <row r="1045">
          <cell r="A1045">
            <v>44599</v>
          </cell>
          <cell r="B1045">
            <v>8240</v>
          </cell>
          <cell r="C1045">
            <v>4742</v>
          </cell>
          <cell r="I1045">
            <v>7.15</v>
          </cell>
          <cell r="J1045">
            <v>14.5</v>
          </cell>
          <cell r="L1045">
            <v>10.85</v>
          </cell>
          <cell r="N1045">
            <v>13</v>
          </cell>
          <cell r="S1045">
            <v>9.4</v>
          </cell>
          <cell r="T1045">
            <v>8.15</v>
          </cell>
          <cell r="U1045">
            <v>13.9</v>
          </cell>
          <cell r="V1045">
            <v>10.8</v>
          </cell>
          <cell r="Y1045">
            <v>18.850000000000001</v>
          </cell>
          <cell r="Z1045">
            <v>20.25</v>
          </cell>
          <cell r="AD1045">
            <v>6.6</v>
          </cell>
        </row>
        <row r="1046">
          <cell r="A1046">
            <v>44606</v>
          </cell>
          <cell r="B1046">
            <v>9709</v>
          </cell>
          <cell r="C1046">
            <v>5719</v>
          </cell>
          <cell r="I1046">
            <v>8.5500000000000007</v>
          </cell>
          <cell r="J1046">
            <v>16.2</v>
          </cell>
          <cell r="L1046">
            <v>12.95</v>
          </cell>
          <cell r="N1046">
            <v>16.149999999999999</v>
          </cell>
          <cell r="S1046">
            <v>11.5</v>
          </cell>
          <cell r="T1046">
            <v>10.25</v>
          </cell>
          <cell r="U1046">
            <v>15.55</v>
          </cell>
          <cell r="V1046">
            <v>12.45</v>
          </cell>
          <cell r="Y1046">
            <v>22.1</v>
          </cell>
          <cell r="Z1046">
            <v>23.5</v>
          </cell>
          <cell r="AD1046">
            <v>8.6999999999999993</v>
          </cell>
        </row>
        <row r="1047">
          <cell r="A1047">
            <v>44613</v>
          </cell>
          <cell r="B1047">
            <v>9479</v>
          </cell>
          <cell r="C1047">
            <v>5683</v>
          </cell>
          <cell r="I1047">
            <v>8.15</v>
          </cell>
          <cell r="J1047">
            <v>16.45</v>
          </cell>
          <cell r="L1047">
            <v>13.3</v>
          </cell>
          <cell r="N1047">
            <v>16.75</v>
          </cell>
          <cell r="S1047">
            <v>11.8</v>
          </cell>
          <cell r="T1047">
            <v>10.55</v>
          </cell>
          <cell r="U1047">
            <v>15.05</v>
          </cell>
          <cell r="V1047">
            <v>11.95</v>
          </cell>
          <cell r="Y1047">
            <v>21.2</v>
          </cell>
          <cell r="Z1047">
            <v>21.6</v>
          </cell>
          <cell r="AD1047">
            <v>9</v>
          </cell>
        </row>
        <row r="1048">
          <cell r="A1048">
            <v>44620</v>
          </cell>
          <cell r="B1048">
            <v>9556</v>
          </cell>
          <cell r="C1048">
            <v>5856</v>
          </cell>
          <cell r="I1048">
            <v>8.8000000000000007</v>
          </cell>
          <cell r="J1048">
            <v>16.55</v>
          </cell>
          <cell r="L1048">
            <v>13.45</v>
          </cell>
          <cell r="N1048">
            <v>16.95</v>
          </cell>
          <cell r="S1048">
            <v>11.95</v>
          </cell>
          <cell r="T1048">
            <v>10.7</v>
          </cell>
          <cell r="U1048">
            <v>15.25</v>
          </cell>
          <cell r="V1048">
            <v>12.15</v>
          </cell>
          <cell r="Y1048">
            <v>21.3</v>
          </cell>
          <cell r="Z1048">
            <v>21.7</v>
          </cell>
          <cell r="AD1048">
            <v>9.15</v>
          </cell>
        </row>
        <row r="1049">
          <cell r="A1049">
            <v>44627</v>
          </cell>
          <cell r="B1049">
            <v>10059</v>
          </cell>
          <cell r="C1049">
            <v>6455</v>
          </cell>
          <cell r="I1049">
            <v>10.15</v>
          </cell>
          <cell r="J1049">
            <v>17.5</v>
          </cell>
          <cell r="L1049">
            <v>14.45</v>
          </cell>
          <cell r="N1049">
            <v>18.45</v>
          </cell>
          <cell r="S1049">
            <v>12.95</v>
          </cell>
          <cell r="T1049">
            <v>12.25</v>
          </cell>
          <cell r="U1049">
            <v>15.45</v>
          </cell>
          <cell r="V1049">
            <v>12.35</v>
          </cell>
          <cell r="Y1049">
            <v>23.25</v>
          </cell>
          <cell r="Z1049">
            <v>23.65</v>
          </cell>
          <cell r="AD1049">
            <v>10.15</v>
          </cell>
        </row>
        <row r="1050">
          <cell r="A1050">
            <v>44634</v>
          </cell>
          <cell r="B1050">
            <v>13031</v>
          </cell>
          <cell r="C1050">
            <v>8823</v>
          </cell>
          <cell r="I1050">
            <v>11.9</v>
          </cell>
          <cell r="J1050">
            <v>22.85</v>
          </cell>
          <cell r="L1050">
            <v>20.25</v>
          </cell>
          <cell r="N1050">
            <v>26.5</v>
          </cell>
          <cell r="S1050">
            <v>18.75</v>
          </cell>
          <cell r="T1050">
            <v>15.9</v>
          </cell>
          <cell r="U1050">
            <v>19.2</v>
          </cell>
          <cell r="V1050">
            <v>16.100000000000001</v>
          </cell>
          <cell r="Y1050">
            <v>30.4</v>
          </cell>
          <cell r="Z1050">
            <v>30.8</v>
          </cell>
          <cell r="AD1050">
            <v>15.95</v>
          </cell>
        </row>
        <row r="1051">
          <cell r="A1051">
            <v>44641</v>
          </cell>
          <cell r="B1051">
            <v>11738</v>
          </cell>
          <cell r="C1051">
            <v>8352</v>
          </cell>
          <cell r="I1051">
            <v>12.25</v>
          </cell>
          <cell r="J1051">
            <v>20.3</v>
          </cell>
          <cell r="L1051">
            <v>17.899999999999999</v>
          </cell>
          <cell r="N1051">
            <v>25.95</v>
          </cell>
          <cell r="S1051">
            <v>16.399999999999999</v>
          </cell>
          <cell r="T1051">
            <v>13.55</v>
          </cell>
          <cell r="U1051">
            <v>17.45</v>
          </cell>
          <cell r="V1051">
            <v>14.35</v>
          </cell>
          <cell r="Y1051">
            <v>27.75</v>
          </cell>
          <cell r="Z1051">
            <v>28.15</v>
          </cell>
          <cell r="AD1051">
            <v>13.6</v>
          </cell>
        </row>
        <row r="1052">
          <cell r="A1052">
            <v>44648</v>
          </cell>
          <cell r="B1052">
            <v>10652</v>
          </cell>
          <cell r="C1052">
            <v>7770</v>
          </cell>
          <cell r="I1052">
            <v>11.65</v>
          </cell>
          <cell r="J1052">
            <v>19.649999999999999</v>
          </cell>
          <cell r="L1052">
            <v>16.2</v>
          </cell>
          <cell r="N1052">
            <v>25.2</v>
          </cell>
          <cell r="S1052">
            <v>14.7</v>
          </cell>
          <cell r="T1052">
            <v>12.6</v>
          </cell>
          <cell r="U1052">
            <v>16.05</v>
          </cell>
          <cell r="V1052">
            <v>12.9</v>
          </cell>
          <cell r="Y1052">
            <v>25.95</v>
          </cell>
          <cell r="Z1052">
            <v>26.35</v>
          </cell>
          <cell r="AD1052">
            <v>13.8</v>
          </cell>
        </row>
        <row r="1053">
          <cell r="A1053">
            <v>44655</v>
          </cell>
          <cell r="B1053">
            <v>10580</v>
          </cell>
          <cell r="C1053">
            <v>7444</v>
          </cell>
          <cell r="I1053">
            <v>10.65</v>
          </cell>
          <cell r="J1053">
            <v>19.2</v>
          </cell>
          <cell r="L1053">
            <v>15.75</v>
          </cell>
          <cell r="N1053">
            <v>24.75</v>
          </cell>
          <cell r="S1053">
            <v>14.25</v>
          </cell>
          <cell r="T1053">
            <v>12.15</v>
          </cell>
          <cell r="U1053">
            <v>15.8</v>
          </cell>
          <cell r="V1053">
            <v>12.65</v>
          </cell>
          <cell r="Y1053">
            <v>25.8</v>
          </cell>
          <cell r="Z1053">
            <v>26.2</v>
          </cell>
          <cell r="AD1053">
            <v>13.6</v>
          </cell>
        </row>
        <row r="1054">
          <cell r="A1054">
            <v>44662</v>
          </cell>
          <cell r="B1054">
            <v>9878</v>
          </cell>
          <cell r="C1054">
            <v>6703</v>
          </cell>
          <cell r="I1054">
            <v>9.25</v>
          </cell>
          <cell r="J1054">
            <v>18.45</v>
          </cell>
          <cell r="L1054">
            <v>14.25</v>
          </cell>
          <cell r="N1054">
            <v>23.65</v>
          </cell>
          <cell r="S1054">
            <v>12.75</v>
          </cell>
          <cell r="T1054">
            <v>11.8</v>
          </cell>
          <cell r="U1054">
            <v>14.95</v>
          </cell>
          <cell r="V1054">
            <v>11.8</v>
          </cell>
          <cell r="Y1054">
            <v>24.35</v>
          </cell>
          <cell r="Z1054">
            <v>24.75</v>
          </cell>
          <cell r="AD1054">
            <v>12.1</v>
          </cell>
        </row>
        <row r="1055">
          <cell r="A1055">
            <v>44670</v>
          </cell>
          <cell r="B1055">
            <v>10005</v>
          </cell>
          <cell r="C1055">
            <v>7017</v>
          </cell>
          <cell r="I1055">
            <v>9.75</v>
          </cell>
          <cell r="J1055">
            <v>18.149999999999999</v>
          </cell>
          <cell r="L1055">
            <v>15.5</v>
          </cell>
          <cell r="N1055">
            <v>24.25</v>
          </cell>
          <cell r="S1055">
            <v>12.4</v>
          </cell>
          <cell r="T1055">
            <v>12.25</v>
          </cell>
          <cell r="U1055">
            <v>14.8</v>
          </cell>
          <cell r="V1055">
            <v>12</v>
          </cell>
          <cell r="Y1055">
            <v>24.35</v>
          </cell>
          <cell r="Z1055">
            <v>24.75</v>
          </cell>
          <cell r="AD1055">
            <v>13</v>
          </cell>
        </row>
        <row r="1056">
          <cell r="A1056">
            <v>44676</v>
          </cell>
          <cell r="B1056">
            <v>10466</v>
          </cell>
          <cell r="C1056">
            <v>7545</v>
          </cell>
          <cell r="I1056">
            <v>10.75</v>
          </cell>
          <cell r="J1056">
            <v>19.149999999999999</v>
          </cell>
          <cell r="L1056">
            <v>16.45</v>
          </cell>
          <cell r="N1056">
            <v>24.8</v>
          </cell>
          <cell r="S1056">
            <v>13.35</v>
          </cell>
          <cell r="T1056">
            <v>13.2</v>
          </cell>
          <cell r="U1056">
            <v>15.35</v>
          </cell>
          <cell r="V1056">
            <v>12.45</v>
          </cell>
          <cell r="Y1056">
            <v>25.65</v>
          </cell>
          <cell r="Z1056">
            <v>26.05</v>
          </cell>
          <cell r="AD1056">
            <v>13.95</v>
          </cell>
        </row>
        <row r="1057">
          <cell r="A1057">
            <v>44684</v>
          </cell>
          <cell r="B1057">
            <v>10540</v>
          </cell>
          <cell r="C1057">
            <v>8073</v>
          </cell>
          <cell r="I1057">
            <v>11.95</v>
          </cell>
          <cell r="J1057">
            <v>19.100000000000001</v>
          </cell>
          <cell r="L1057">
            <v>16.850000000000001</v>
          </cell>
          <cell r="N1057">
            <v>25.95</v>
          </cell>
          <cell r="S1057">
            <v>13.75</v>
          </cell>
          <cell r="T1057">
            <v>13.75</v>
          </cell>
          <cell r="U1057">
            <v>15.6</v>
          </cell>
          <cell r="V1057">
            <v>12.7</v>
          </cell>
          <cell r="Y1057">
            <v>25.1</v>
          </cell>
          <cell r="Z1057">
            <v>25.5</v>
          </cell>
          <cell r="AD1057">
            <v>14.35</v>
          </cell>
        </row>
        <row r="1058">
          <cell r="A1058">
            <v>44690</v>
          </cell>
          <cell r="B1058">
            <v>11920</v>
          </cell>
          <cell r="C1058">
            <v>9337</v>
          </cell>
          <cell r="I1058">
            <v>13.2</v>
          </cell>
          <cell r="J1058">
            <v>21.75</v>
          </cell>
          <cell r="L1058">
            <v>19.05</v>
          </cell>
          <cell r="N1058">
            <v>29.25</v>
          </cell>
          <cell r="S1058">
            <v>16</v>
          </cell>
          <cell r="T1058">
            <v>16</v>
          </cell>
          <cell r="U1058">
            <v>16.899999999999999</v>
          </cell>
          <cell r="V1058">
            <v>14</v>
          </cell>
          <cell r="Y1058">
            <v>30.05</v>
          </cell>
          <cell r="Z1058">
            <v>30.45</v>
          </cell>
          <cell r="AD1058">
            <v>16.600000000000001</v>
          </cell>
        </row>
        <row r="1059">
          <cell r="A1059">
            <v>44697</v>
          </cell>
          <cell r="B1059">
            <v>13710</v>
          </cell>
          <cell r="C1059">
            <v>11136</v>
          </cell>
          <cell r="I1059">
            <v>15.1</v>
          </cell>
          <cell r="J1059">
            <v>25.75</v>
          </cell>
          <cell r="L1059">
            <v>21.15</v>
          </cell>
          <cell r="N1059">
            <v>32.65</v>
          </cell>
          <cell r="S1059">
            <v>18.05</v>
          </cell>
          <cell r="T1059">
            <v>18.149999999999999</v>
          </cell>
          <cell r="U1059">
            <v>18.3</v>
          </cell>
          <cell r="V1059">
            <v>15.1</v>
          </cell>
          <cell r="Y1059">
            <v>34.25</v>
          </cell>
          <cell r="Z1059">
            <v>34.65</v>
          </cell>
          <cell r="AD1059">
            <v>18.649999999999999</v>
          </cell>
        </row>
        <row r="1060">
          <cell r="A1060">
            <v>44704</v>
          </cell>
          <cell r="B1060">
            <v>15376</v>
          </cell>
          <cell r="C1060">
            <v>11768</v>
          </cell>
          <cell r="I1060">
            <v>15</v>
          </cell>
          <cell r="J1060">
            <v>29.15</v>
          </cell>
          <cell r="L1060">
            <v>22.1</v>
          </cell>
          <cell r="N1060">
            <v>33.75</v>
          </cell>
          <cell r="S1060">
            <v>19</v>
          </cell>
          <cell r="T1060">
            <v>19.149999999999999</v>
          </cell>
          <cell r="U1060">
            <v>20.350000000000001</v>
          </cell>
          <cell r="V1060">
            <v>17</v>
          </cell>
          <cell r="Y1060">
            <v>37.799999999999997</v>
          </cell>
          <cell r="Z1060">
            <v>38.200000000000003</v>
          </cell>
          <cell r="AD1060">
            <v>19.600000000000001</v>
          </cell>
        </row>
        <row r="1061">
          <cell r="A1061">
            <v>44711</v>
          </cell>
          <cell r="B1061">
            <v>12633</v>
          </cell>
          <cell r="C1061">
            <v>9414</v>
          </cell>
          <cell r="I1061">
            <v>11.75</v>
          </cell>
          <cell r="J1061">
            <v>25.15</v>
          </cell>
          <cell r="L1061">
            <v>18.8</v>
          </cell>
          <cell r="N1061">
            <v>29.75</v>
          </cell>
          <cell r="S1061">
            <v>15.7</v>
          </cell>
          <cell r="T1061">
            <v>15.85</v>
          </cell>
          <cell r="U1061">
            <v>18.2</v>
          </cell>
          <cell r="V1061">
            <v>14.85</v>
          </cell>
          <cell r="Y1061">
            <v>31.25</v>
          </cell>
          <cell r="Z1061">
            <v>31.65</v>
          </cell>
          <cell r="AD1061">
            <v>16.3</v>
          </cell>
        </row>
        <row r="1062">
          <cell r="A1062">
            <v>44718</v>
          </cell>
          <cell r="B1062">
            <v>12978</v>
          </cell>
          <cell r="C1062">
            <v>9857</v>
          </cell>
          <cell r="I1062">
            <v>13.65</v>
          </cell>
          <cell r="J1062">
            <v>25.5</v>
          </cell>
          <cell r="L1062">
            <v>18.600000000000001</v>
          </cell>
          <cell r="N1062">
            <v>29.5</v>
          </cell>
          <cell r="S1062">
            <v>15.5</v>
          </cell>
          <cell r="T1062">
            <v>15.65</v>
          </cell>
          <cell r="U1062">
            <v>18.8</v>
          </cell>
          <cell r="V1062">
            <v>15.4</v>
          </cell>
          <cell r="Y1062">
            <v>32.65</v>
          </cell>
          <cell r="Z1062">
            <v>32.65</v>
          </cell>
          <cell r="AD1062">
            <v>16.100000000000001</v>
          </cell>
        </row>
        <row r="1063">
          <cell r="A1063">
            <v>44725</v>
          </cell>
          <cell r="B1063">
            <v>12434</v>
          </cell>
          <cell r="C1063">
            <v>8998</v>
          </cell>
          <cell r="I1063">
            <v>12.5</v>
          </cell>
          <cell r="J1063">
            <v>23.65</v>
          </cell>
          <cell r="L1063">
            <v>18.100000000000001</v>
          </cell>
          <cell r="N1063">
            <v>28.75</v>
          </cell>
          <cell r="S1063">
            <v>15</v>
          </cell>
          <cell r="T1063">
            <v>15.15</v>
          </cell>
          <cell r="U1063">
            <v>18.2</v>
          </cell>
          <cell r="V1063">
            <v>14.9</v>
          </cell>
          <cell r="Y1063">
            <v>31</v>
          </cell>
          <cell r="Z1063">
            <v>31.4</v>
          </cell>
          <cell r="AD1063">
            <v>15.6</v>
          </cell>
        </row>
        <row r="1064">
          <cell r="A1064">
            <v>44732</v>
          </cell>
          <cell r="B1064">
            <v>13847</v>
          </cell>
          <cell r="C1064">
            <v>9492</v>
          </cell>
          <cell r="I1064">
            <v>13.5</v>
          </cell>
          <cell r="J1064">
            <v>24.45</v>
          </cell>
          <cell r="L1064">
            <v>19.350000000000001</v>
          </cell>
          <cell r="N1064">
            <v>29.95</v>
          </cell>
          <cell r="S1064">
            <v>16.3</v>
          </cell>
          <cell r="T1064">
            <v>16.25</v>
          </cell>
          <cell r="U1064">
            <v>20.8</v>
          </cell>
          <cell r="V1064">
            <v>17.5</v>
          </cell>
          <cell r="Y1064">
            <v>32.75</v>
          </cell>
          <cell r="Z1064">
            <v>33.15</v>
          </cell>
          <cell r="AD1064">
            <v>16.100000000000001</v>
          </cell>
        </row>
        <row r="1065">
          <cell r="A1065">
            <v>44739</v>
          </cell>
          <cell r="B1065">
            <v>12674</v>
          </cell>
          <cell r="C1065">
            <v>8410</v>
          </cell>
          <cell r="I1065">
            <v>11.8</v>
          </cell>
          <cell r="J1065">
            <v>21.95</v>
          </cell>
          <cell r="L1065">
            <v>18.649999999999999</v>
          </cell>
          <cell r="N1065">
            <v>29.1</v>
          </cell>
          <cell r="S1065">
            <v>15.6</v>
          </cell>
          <cell r="T1065">
            <v>15.75</v>
          </cell>
          <cell r="U1065">
            <v>19.25</v>
          </cell>
          <cell r="V1065">
            <v>15.95</v>
          </cell>
          <cell r="Y1065">
            <v>29.5</v>
          </cell>
          <cell r="Z1065">
            <v>29.9</v>
          </cell>
          <cell r="AD1065">
            <v>15.4</v>
          </cell>
        </row>
        <row r="1066">
          <cell r="A1066">
            <v>44746</v>
          </cell>
          <cell r="B1066">
            <v>12889</v>
          </cell>
          <cell r="C1066">
            <v>8226</v>
          </cell>
          <cell r="I1066">
            <v>11.55</v>
          </cell>
          <cell r="J1066">
            <v>21.7</v>
          </cell>
          <cell r="L1066">
            <v>18.55</v>
          </cell>
          <cell r="N1066">
            <v>28.9</v>
          </cell>
          <cell r="S1066">
            <v>15.5</v>
          </cell>
          <cell r="T1066">
            <v>15.65</v>
          </cell>
          <cell r="U1066">
            <v>19.5</v>
          </cell>
          <cell r="V1066">
            <v>16.350000000000001</v>
          </cell>
          <cell r="Y1066">
            <v>30</v>
          </cell>
          <cell r="Z1066">
            <v>30.4</v>
          </cell>
          <cell r="AD1066">
            <v>15.3</v>
          </cell>
        </row>
        <row r="1067">
          <cell r="A1067">
            <v>44753</v>
          </cell>
          <cell r="B1067">
            <v>12580</v>
          </cell>
          <cell r="C1067">
            <v>7912</v>
          </cell>
          <cell r="I1067">
            <v>11.4</v>
          </cell>
          <cell r="J1067">
            <v>22.1</v>
          </cell>
          <cell r="L1067">
            <v>17.899999999999999</v>
          </cell>
          <cell r="N1067">
            <v>22.25</v>
          </cell>
          <cell r="S1067">
            <v>15.3</v>
          </cell>
          <cell r="T1067">
            <v>15.45</v>
          </cell>
          <cell r="U1067">
            <v>18.8</v>
          </cell>
          <cell r="V1067">
            <v>15.5</v>
          </cell>
          <cell r="Y1067">
            <v>29.75</v>
          </cell>
          <cell r="Z1067">
            <v>30.15</v>
          </cell>
          <cell r="AD1067">
            <v>14.25</v>
          </cell>
        </row>
        <row r="1068">
          <cell r="A1068">
            <v>44760</v>
          </cell>
          <cell r="B1068">
            <v>13797</v>
          </cell>
          <cell r="C1068">
            <v>8039</v>
          </cell>
          <cell r="I1068">
            <v>10.9</v>
          </cell>
          <cell r="J1068">
            <v>22.7</v>
          </cell>
          <cell r="L1068">
            <v>18.7</v>
          </cell>
          <cell r="N1068">
            <v>23.15</v>
          </cell>
          <cell r="S1068">
            <v>16.100000000000001</v>
          </cell>
          <cell r="T1068">
            <v>16.25</v>
          </cell>
          <cell r="U1068">
            <v>20.350000000000001</v>
          </cell>
          <cell r="V1068">
            <v>17.05</v>
          </cell>
          <cell r="Y1068">
            <v>31.7</v>
          </cell>
          <cell r="Z1068">
            <v>32.1</v>
          </cell>
          <cell r="AD1068">
            <v>15.05</v>
          </cell>
        </row>
        <row r="1069">
          <cell r="A1069">
            <v>44767</v>
          </cell>
          <cell r="B1069">
            <v>13050</v>
          </cell>
          <cell r="C1069">
            <v>7806</v>
          </cell>
          <cell r="I1069">
            <v>11.15</v>
          </cell>
          <cell r="J1069">
            <v>21.25</v>
          </cell>
          <cell r="L1069">
            <v>17.899999999999999</v>
          </cell>
          <cell r="N1069">
            <v>22.25</v>
          </cell>
          <cell r="S1069">
            <v>15.5</v>
          </cell>
          <cell r="T1069">
            <v>15.65</v>
          </cell>
          <cell r="U1069">
            <v>19.600000000000001</v>
          </cell>
          <cell r="V1069">
            <v>16.3</v>
          </cell>
          <cell r="Y1069">
            <v>30.35</v>
          </cell>
          <cell r="Z1069">
            <v>30.75</v>
          </cell>
          <cell r="AD1069">
            <v>14.45</v>
          </cell>
        </row>
        <row r="1070">
          <cell r="A1070">
            <v>44774</v>
          </cell>
          <cell r="B1070">
            <v>11473</v>
          </cell>
          <cell r="C1070">
            <v>6356</v>
          </cell>
          <cell r="I1070">
            <v>9.75</v>
          </cell>
          <cell r="J1070">
            <v>17.25</v>
          </cell>
          <cell r="L1070">
            <v>15.15</v>
          </cell>
          <cell r="N1070">
            <v>18.899999999999999</v>
          </cell>
          <cell r="S1070">
            <v>13.65</v>
          </cell>
          <cell r="T1070">
            <v>12.75</v>
          </cell>
          <cell r="U1070">
            <v>18.25</v>
          </cell>
          <cell r="V1070">
            <v>14.95</v>
          </cell>
          <cell r="Y1070">
            <v>25.55</v>
          </cell>
          <cell r="Z1070">
            <v>25.95</v>
          </cell>
          <cell r="AD1070">
            <v>11.25</v>
          </cell>
        </row>
        <row r="1071">
          <cell r="A1071">
            <v>44781</v>
          </cell>
          <cell r="B1071">
            <v>9709</v>
          </cell>
          <cell r="C1071">
            <v>5189</v>
          </cell>
          <cell r="I1071">
            <v>7.85</v>
          </cell>
          <cell r="J1071">
            <v>15.25</v>
          </cell>
          <cell r="L1071">
            <v>12.5</v>
          </cell>
          <cell r="N1071">
            <v>15.55</v>
          </cell>
          <cell r="S1071">
            <v>11</v>
          </cell>
          <cell r="T1071">
            <v>7.1</v>
          </cell>
          <cell r="U1071">
            <v>16.649999999999999</v>
          </cell>
          <cell r="V1071">
            <v>13.35</v>
          </cell>
          <cell r="Y1071">
            <v>21.7</v>
          </cell>
          <cell r="Z1071">
            <v>22.1</v>
          </cell>
          <cell r="AD1071">
            <v>7.95</v>
          </cell>
        </row>
        <row r="1072">
          <cell r="A1072">
            <v>44788</v>
          </cell>
          <cell r="B1072">
            <v>9183</v>
          </cell>
          <cell r="C1072">
            <v>4967</v>
          </cell>
          <cell r="I1072">
            <v>7.75</v>
          </cell>
          <cell r="J1072">
            <v>14.95</v>
          </cell>
          <cell r="L1072">
            <v>12.2</v>
          </cell>
          <cell r="N1072">
            <v>15.4</v>
          </cell>
          <cell r="S1072">
            <v>10.7</v>
          </cell>
          <cell r="T1072">
            <v>6.9</v>
          </cell>
          <cell r="U1072">
            <v>15.9</v>
          </cell>
          <cell r="V1072">
            <v>12.65</v>
          </cell>
          <cell r="Y1072">
            <v>20.350000000000001</v>
          </cell>
          <cell r="Z1072">
            <v>20.75</v>
          </cell>
          <cell r="AD1072">
            <v>7.65</v>
          </cell>
        </row>
        <row r="1073">
          <cell r="A1073">
            <v>44795</v>
          </cell>
          <cell r="B1073">
            <v>7613</v>
          </cell>
          <cell r="C1073">
            <v>4470</v>
          </cell>
          <cell r="I1073">
            <v>7.6</v>
          </cell>
          <cell r="J1073">
            <v>13.5</v>
          </cell>
          <cell r="L1073">
            <v>11.3</v>
          </cell>
          <cell r="N1073">
            <v>14.1</v>
          </cell>
          <cell r="S1073">
            <v>8.8000000000000007</v>
          </cell>
          <cell r="T1073">
            <v>6</v>
          </cell>
          <cell r="U1073">
            <v>14.1</v>
          </cell>
          <cell r="V1073">
            <v>10.35</v>
          </cell>
          <cell r="Y1073">
            <v>18.399999999999999</v>
          </cell>
          <cell r="Z1073">
            <v>18.8</v>
          </cell>
          <cell r="AD1073">
            <v>5.5</v>
          </cell>
        </row>
        <row r="1074">
          <cell r="A1074">
            <v>44802</v>
          </cell>
          <cell r="B1074">
            <v>7022</v>
          </cell>
          <cell r="C1074">
            <v>4446</v>
          </cell>
          <cell r="I1074">
            <v>7.6</v>
          </cell>
          <cell r="J1074">
            <v>13.3</v>
          </cell>
          <cell r="L1074">
            <v>11.3</v>
          </cell>
          <cell r="N1074">
            <v>13.55</v>
          </cell>
          <cell r="S1074">
            <v>8.4</v>
          </cell>
          <cell r="T1074">
            <v>6.75</v>
          </cell>
          <cell r="U1074">
            <v>12.25</v>
          </cell>
          <cell r="V1074">
            <v>9.35</v>
          </cell>
          <cell r="Y1074">
            <v>17.350000000000001</v>
          </cell>
          <cell r="Z1074">
            <v>17.850000000000001</v>
          </cell>
          <cell r="AD1074">
            <v>5.75</v>
          </cell>
        </row>
        <row r="1075">
          <cell r="A1075">
            <v>44809</v>
          </cell>
          <cell r="B1075">
            <v>7275</v>
          </cell>
          <cell r="C1075">
            <v>4998</v>
          </cell>
          <cell r="I1075">
            <v>8.9</v>
          </cell>
          <cell r="J1075">
            <v>14</v>
          </cell>
          <cell r="L1075">
            <v>11.5</v>
          </cell>
          <cell r="N1075">
            <v>13.9</v>
          </cell>
          <cell r="S1075">
            <v>8.5500000000000007</v>
          </cell>
          <cell r="T1075">
            <v>6.9</v>
          </cell>
          <cell r="U1075">
            <v>11.9</v>
          </cell>
          <cell r="V1075">
            <v>8.9</v>
          </cell>
          <cell r="Y1075">
            <v>19.25</v>
          </cell>
          <cell r="Z1075">
            <v>19.649999999999999</v>
          </cell>
          <cell r="AD1075">
            <v>6.05</v>
          </cell>
        </row>
        <row r="1076">
          <cell r="A1076">
            <v>44816</v>
          </cell>
          <cell r="B1076">
            <v>7220</v>
          </cell>
          <cell r="C1076">
            <v>4742</v>
          </cell>
          <cell r="I1076">
            <v>7.75</v>
          </cell>
          <cell r="J1076">
            <v>13.95</v>
          </cell>
          <cell r="L1076">
            <v>11.4</v>
          </cell>
          <cell r="N1076">
            <v>13.5</v>
          </cell>
          <cell r="S1076">
            <v>8.4499999999999993</v>
          </cell>
          <cell r="T1076">
            <v>8.0500000000000007</v>
          </cell>
          <cell r="U1076">
            <v>11.8</v>
          </cell>
          <cell r="V1076">
            <v>8.8000000000000007</v>
          </cell>
          <cell r="Y1076">
            <v>18.399999999999999</v>
          </cell>
          <cell r="Z1076">
            <v>18.8</v>
          </cell>
          <cell r="AD1076">
            <v>5.95</v>
          </cell>
        </row>
        <row r="1077">
          <cell r="A1077">
            <v>44823</v>
          </cell>
          <cell r="B1077">
            <v>8976</v>
          </cell>
          <cell r="C1077">
            <v>5910</v>
          </cell>
          <cell r="I1077">
            <v>8.85</v>
          </cell>
          <cell r="J1077">
            <v>16.5</v>
          </cell>
          <cell r="L1077">
            <v>13.4</v>
          </cell>
          <cell r="N1077">
            <v>16.75</v>
          </cell>
          <cell r="S1077">
            <v>10.45</v>
          </cell>
          <cell r="T1077">
            <v>10.050000000000001</v>
          </cell>
          <cell r="U1077">
            <v>13.95</v>
          </cell>
          <cell r="V1077">
            <v>10.95</v>
          </cell>
          <cell r="Y1077">
            <v>21.5</v>
          </cell>
          <cell r="Z1077">
            <v>21.9</v>
          </cell>
          <cell r="AD1077">
            <v>7.95</v>
          </cell>
        </row>
        <row r="1078">
          <cell r="A1078">
            <v>44830</v>
          </cell>
          <cell r="B1078">
            <v>10084</v>
          </cell>
          <cell r="C1078">
            <v>6750</v>
          </cell>
          <cell r="I1078">
            <v>10.25</v>
          </cell>
          <cell r="J1078">
            <v>17.600000000000001</v>
          </cell>
          <cell r="L1078">
            <v>14.4</v>
          </cell>
          <cell r="N1078">
            <v>18.2</v>
          </cell>
          <cell r="S1078">
            <v>11.45</v>
          </cell>
          <cell r="T1078">
            <v>11.15</v>
          </cell>
          <cell r="U1078">
            <v>15.35</v>
          </cell>
          <cell r="V1078">
            <v>12.35</v>
          </cell>
          <cell r="Y1078">
            <v>23.35</v>
          </cell>
          <cell r="Z1078">
            <v>23.75</v>
          </cell>
          <cell r="AD1078">
            <v>8.9499999999999993</v>
          </cell>
        </row>
        <row r="1079">
          <cell r="A1079">
            <v>44837</v>
          </cell>
          <cell r="B1079">
            <v>10075</v>
          </cell>
          <cell r="C1079">
            <v>5998</v>
          </cell>
          <cell r="I1079">
            <v>8.0500000000000007</v>
          </cell>
          <cell r="J1079">
            <v>17.05</v>
          </cell>
          <cell r="L1079">
            <v>14.4</v>
          </cell>
          <cell r="N1079">
            <v>18.2</v>
          </cell>
          <cell r="S1079">
            <v>11.45</v>
          </cell>
          <cell r="T1079">
            <v>11.15</v>
          </cell>
          <cell r="U1079">
            <v>15.7</v>
          </cell>
          <cell r="V1079">
            <v>12.7</v>
          </cell>
          <cell r="Y1079">
            <v>22.4</v>
          </cell>
          <cell r="Z1079">
            <v>22.8</v>
          </cell>
          <cell r="AD1079">
            <v>8.9499999999999993</v>
          </cell>
        </row>
        <row r="1080">
          <cell r="A1080">
            <v>44844</v>
          </cell>
          <cell r="B1080">
            <v>11149</v>
          </cell>
          <cell r="C1080">
            <v>6601</v>
          </cell>
          <cell r="I1080">
            <v>9.0500000000000007</v>
          </cell>
          <cell r="J1080">
            <v>17.75</v>
          </cell>
          <cell r="L1080">
            <v>15.75</v>
          </cell>
          <cell r="N1080">
            <v>19.8</v>
          </cell>
          <cell r="S1080">
            <v>12.8</v>
          </cell>
          <cell r="T1080">
            <v>12.55</v>
          </cell>
          <cell r="U1080">
            <v>17.5</v>
          </cell>
          <cell r="V1080">
            <v>14.5</v>
          </cell>
          <cell r="Y1080">
            <v>24.25</v>
          </cell>
          <cell r="Z1080">
            <v>24.65</v>
          </cell>
          <cell r="AD1080">
            <v>10.3</v>
          </cell>
        </row>
        <row r="1081">
          <cell r="A1081">
            <v>44851</v>
          </cell>
          <cell r="B1081">
            <v>10625</v>
          </cell>
          <cell r="C1081">
            <v>6354</v>
          </cell>
          <cell r="I1081">
            <v>9.25</v>
          </cell>
          <cell r="J1081">
            <v>16.7</v>
          </cell>
          <cell r="L1081">
            <v>15.2</v>
          </cell>
          <cell r="N1081">
            <v>19.25</v>
          </cell>
          <cell r="S1081">
            <v>12.25</v>
          </cell>
          <cell r="T1081">
            <v>12</v>
          </cell>
          <cell r="U1081">
            <v>17.05</v>
          </cell>
          <cell r="V1081">
            <v>14.5</v>
          </cell>
          <cell r="Y1081">
            <v>22.85</v>
          </cell>
          <cell r="Z1081">
            <v>23.25</v>
          </cell>
          <cell r="AD1081">
            <v>9.75</v>
          </cell>
        </row>
        <row r="1082">
          <cell r="A1082">
            <v>44858</v>
          </cell>
          <cell r="B1082">
            <v>10183</v>
          </cell>
          <cell r="C1082">
            <v>6335</v>
          </cell>
          <cell r="I1082">
            <v>9.4499999999999993</v>
          </cell>
          <cell r="J1082">
            <v>16.25</v>
          </cell>
          <cell r="L1082">
            <v>15.3</v>
          </cell>
          <cell r="N1082">
            <v>19.350000000000001</v>
          </cell>
          <cell r="S1082">
            <v>12.35</v>
          </cell>
          <cell r="T1082">
            <v>12.1</v>
          </cell>
          <cell r="U1082">
            <v>16.899999999999999</v>
          </cell>
          <cell r="V1082">
            <v>13.9</v>
          </cell>
          <cell r="Y1082">
            <v>20.75</v>
          </cell>
          <cell r="Z1082">
            <v>21.15</v>
          </cell>
          <cell r="AD1082">
            <v>9.85</v>
          </cell>
        </row>
        <row r="1083">
          <cell r="A1083">
            <v>44865</v>
          </cell>
          <cell r="B1083">
            <v>9114</v>
          </cell>
          <cell r="C1083">
            <v>5663</v>
          </cell>
          <cell r="I1083">
            <v>8.5</v>
          </cell>
          <cell r="J1083">
            <v>14.7</v>
          </cell>
          <cell r="L1083">
            <v>14.25</v>
          </cell>
          <cell r="N1083">
            <v>16.649999999999999</v>
          </cell>
          <cell r="S1083">
            <v>11.25</v>
          </cell>
          <cell r="T1083">
            <v>11.85</v>
          </cell>
          <cell r="U1083">
            <v>15.25</v>
          </cell>
          <cell r="V1083">
            <v>12.55</v>
          </cell>
          <cell r="Y1083">
            <v>19.5</v>
          </cell>
          <cell r="Z1083">
            <v>19.899999999999999</v>
          </cell>
          <cell r="AD1083">
            <v>9.6999999999999993</v>
          </cell>
        </row>
        <row r="1084">
          <cell r="A1084">
            <v>44872</v>
          </cell>
          <cell r="B1084">
            <v>8657</v>
          </cell>
          <cell r="C1084">
            <v>5021</v>
          </cell>
          <cell r="I1084">
            <v>8.0500000000000007</v>
          </cell>
          <cell r="J1084">
            <v>14.3</v>
          </cell>
          <cell r="L1084">
            <v>13.5</v>
          </cell>
          <cell r="N1084">
            <v>13.95</v>
          </cell>
          <cell r="S1084">
            <v>10.55</v>
          </cell>
          <cell r="T1084">
            <v>11.15</v>
          </cell>
          <cell r="U1084">
            <v>13.1</v>
          </cell>
          <cell r="V1084">
            <v>12.1</v>
          </cell>
          <cell r="Y1084">
            <v>19.2</v>
          </cell>
          <cell r="Z1084">
            <v>19.600000000000001</v>
          </cell>
          <cell r="AD1084">
            <v>7.1</v>
          </cell>
        </row>
        <row r="1085">
          <cell r="A1085">
            <v>44879</v>
          </cell>
          <cell r="B1085">
            <v>8671</v>
          </cell>
          <cell r="C1085">
            <v>5385</v>
          </cell>
          <cell r="I1085">
            <v>8.85</v>
          </cell>
          <cell r="J1085">
            <v>14.55</v>
          </cell>
          <cell r="L1085">
            <v>13.7</v>
          </cell>
          <cell r="N1085">
            <v>14.4</v>
          </cell>
          <cell r="S1085">
            <v>10.75</v>
          </cell>
          <cell r="T1085">
            <v>11.35</v>
          </cell>
          <cell r="U1085">
            <v>13.05</v>
          </cell>
          <cell r="V1085">
            <v>12.05</v>
          </cell>
          <cell r="Y1085">
            <v>19.350000000000001</v>
          </cell>
          <cell r="Z1085">
            <v>19.75</v>
          </cell>
          <cell r="AD1085">
            <v>7.3</v>
          </cell>
        </row>
        <row r="1086">
          <cell r="A1086">
            <v>44886</v>
          </cell>
          <cell r="B1086">
            <v>7825</v>
          </cell>
          <cell r="C1086">
            <v>4845</v>
          </cell>
          <cell r="I1086">
            <v>7.85</v>
          </cell>
          <cell r="J1086">
            <v>13.6</v>
          </cell>
          <cell r="L1086">
            <v>13.15</v>
          </cell>
          <cell r="N1086">
            <v>13.75</v>
          </cell>
          <cell r="S1086">
            <v>10.199999999999999</v>
          </cell>
          <cell r="T1086">
            <v>10.8</v>
          </cell>
          <cell r="U1086">
            <v>11.75</v>
          </cell>
          <cell r="V1086">
            <v>10.75</v>
          </cell>
          <cell r="Y1086">
            <v>17.399999999999999</v>
          </cell>
          <cell r="Z1086">
            <v>17.8</v>
          </cell>
          <cell r="AD1086">
            <v>6.75</v>
          </cell>
        </row>
        <row r="1087">
          <cell r="A1087">
            <v>44893</v>
          </cell>
          <cell r="B1087">
            <v>8493</v>
          </cell>
          <cell r="C1087">
            <v>5316</v>
          </cell>
          <cell r="I1087">
            <v>9</v>
          </cell>
          <cell r="J1087">
            <v>14.1</v>
          </cell>
          <cell r="L1087">
            <v>13.45</v>
          </cell>
          <cell r="N1087">
            <v>14</v>
          </cell>
          <cell r="S1087">
            <v>10.45</v>
          </cell>
          <cell r="T1087">
            <v>10.9</v>
          </cell>
          <cell r="U1087">
            <v>12.8</v>
          </cell>
          <cell r="V1087">
            <v>11.8</v>
          </cell>
          <cell r="Y1087">
            <v>18.600000000000001</v>
          </cell>
          <cell r="Z1087">
            <v>19</v>
          </cell>
          <cell r="AD1087">
            <v>7</v>
          </cell>
        </row>
        <row r="1088">
          <cell r="A1088">
            <v>44900</v>
          </cell>
          <cell r="B1088">
            <v>8534</v>
          </cell>
          <cell r="C1088">
            <v>5118</v>
          </cell>
          <cell r="I1088">
            <v>8.15</v>
          </cell>
          <cell r="J1088">
            <v>14.35</v>
          </cell>
          <cell r="L1088">
            <v>13.4</v>
          </cell>
          <cell r="N1088">
            <v>13.8</v>
          </cell>
          <cell r="S1088">
            <v>10.4</v>
          </cell>
          <cell r="T1088">
            <v>10.45</v>
          </cell>
          <cell r="U1088">
            <v>12.7</v>
          </cell>
          <cell r="V1088">
            <v>11.7</v>
          </cell>
          <cell r="Y1088">
            <v>19.149999999999999</v>
          </cell>
          <cell r="Z1088">
            <v>19.55</v>
          </cell>
          <cell r="AD1088">
            <v>6.95</v>
          </cell>
        </row>
        <row r="1089">
          <cell r="A1089">
            <v>44907</v>
          </cell>
          <cell r="B1089">
            <v>8436</v>
          </cell>
          <cell r="C1089">
            <v>5392</v>
          </cell>
          <cell r="I1089">
            <v>8.85</v>
          </cell>
          <cell r="J1089">
            <v>14.55</v>
          </cell>
          <cell r="L1089">
            <v>13.4</v>
          </cell>
          <cell r="N1089">
            <v>13.75</v>
          </cell>
          <cell r="S1089">
            <v>10.4</v>
          </cell>
          <cell r="T1089">
            <v>10.35</v>
          </cell>
          <cell r="U1089">
            <v>12.55</v>
          </cell>
          <cell r="V1089">
            <v>11.55</v>
          </cell>
          <cell r="Y1089">
            <v>18.8</v>
          </cell>
          <cell r="Z1089">
            <v>19.100000000000001</v>
          </cell>
          <cell r="AD1089">
            <v>6.95</v>
          </cell>
        </row>
        <row r="1090">
          <cell r="A1090">
            <v>44914</v>
          </cell>
          <cell r="B1090">
            <v>10411</v>
          </cell>
          <cell r="C1090">
            <v>5748</v>
          </cell>
          <cell r="I1090">
            <v>8.4</v>
          </cell>
          <cell r="J1090">
            <v>15.25</v>
          </cell>
          <cell r="L1090">
            <v>14</v>
          </cell>
          <cell r="N1090">
            <v>13.75</v>
          </cell>
          <cell r="S1090">
            <v>11.45</v>
          </cell>
          <cell r="T1090">
            <v>10.9</v>
          </cell>
          <cell r="U1090">
            <v>17.55</v>
          </cell>
          <cell r="V1090">
            <v>13.6</v>
          </cell>
          <cell r="Y1090">
            <v>21.7</v>
          </cell>
          <cell r="Z1090">
            <v>22</v>
          </cell>
          <cell r="AD1090">
            <v>9.0500000000000007</v>
          </cell>
        </row>
        <row r="1091">
          <cell r="A1091">
            <v>44935</v>
          </cell>
          <cell r="B1091">
            <v>8644</v>
          </cell>
          <cell r="C1091">
            <v>4814</v>
          </cell>
          <cell r="I1091">
            <v>7.15</v>
          </cell>
          <cell r="J1091">
            <v>13.8</v>
          </cell>
          <cell r="L1091">
            <v>11.5</v>
          </cell>
          <cell r="N1091">
            <v>11.8</v>
          </cell>
          <cell r="S1091">
            <v>10.050000000000001</v>
          </cell>
          <cell r="T1091">
            <v>9.15</v>
          </cell>
          <cell r="U1091">
            <v>14.75</v>
          </cell>
          <cell r="V1091">
            <v>11.5</v>
          </cell>
          <cell r="Y1091">
            <v>18.05</v>
          </cell>
          <cell r="Z1091">
            <v>18.350000000000001</v>
          </cell>
          <cell r="AD1091">
            <v>7.8</v>
          </cell>
        </row>
        <row r="1092">
          <cell r="A1092">
            <v>44942</v>
          </cell>
          <cell r="B1092">
            <v>8036</v>
          </cell>
          <cell r="C1092">
            <v>4409</v>
          </cell>
          <cell r="I1092">
            <v>7.95</v>
          </cell>
          <cell r="J1092">
            <v>12.65</v>
          </cell>
          <cell r="L1092">
            <v>10.4</v>
          </cell>
          <cell r="N1092">
            <v>10.9</v>
          </cell>
          <cell r="S1092">
            <v>8.9499999999999993</v>
          </cell>
          <cell r="T1092">
            <v>8.1</v>
          </cell>
          <cell r="U1092">
            <v>14.05</v>
          </cell>
          <cell r="V1092">
            <v>10.75</v>
          </cell>
          <cell r="Y1092">
            <v>17.399999999999999</v>
          </cell>
          <cell r="Z1092">
            <v>17.7</v>
          </cell>
          <cell r="AD1092">
            <v>6.6</v>
          </cell>
        </row>
        <row r="1093">
          <cell r="A1093">
            <v>44949</v>
          </cell>
          <cell r="B1093">
            <v>7127</v>
          </cell>
          <cell r="C1093">
            <v>4028</v>
          </cell>
          <cell r="I1093">
            <v>6.65</v>
          </cell>
          <cell r="J1093">
            <v>12.25</v>
          </cell>
          <cell r="L1093">
            <v>9.65</v>
          </cell>
          <cell r="N1093">
            <v>10.15</v>
          </cell>
          <cell r="S1093">
            <v>8.1999999999999993</v>
          </cell>
          <cell r="T1093">
            <v>7.35</v>
          </cell>
          <cell r="U1093">
            <v>12.85</v>
          </cell>
          <cell r="V1093">
            <v>9.5500000000000007</v>
          </cell>
          <cell r="Y1093">
            <v>16.7</v>
          </cell>
          <cell r="Z1093">
            <v>17</v>
          </cell>
          <cell r="AD1093">
            <v>5.95</v>
          </cell>
        </row>
        <row r="1094">
          <cell r="A1094">
            <v>44956</v>
          </cell>
          <cell r="B1094">
            <v>6739</v>
          </cell>
          <cell r="C1094">
            <v>3818</v>
          </cell>
          <cell r="I1094">
            <v>6.3</v>
          </cell>
          <cell r="J1094">
            <v>11.95</v>
          </cell>
          <cell r="L1094">
            <v>9.3000000000000007</v>
          </cell>
          <cell r="N1094">
            <v>9.85</v>
          </cell>
          <cell r="S1094">
            <v>7.85</v>
          </cell>
          <cell r="T1094">
            <v>7</v>
          </cell>
          <cell r="U1094">
            <v>11.85</v>
          </cell>
          <cell r="V1094">
            <v>8.5500000000000007</v>
          </cell>
          <cell r="Y1094">
            <v>16.600000000000001</v>
          </cell>
          <cell r="Z1094">
            <v>16.899999999999999</v>
          </cell>
          <cell r="AD1094">
            <v>5.6</v>
          </cell>
        </row>
        <row r="1095">
          <cell r="A1095">
            <v>44963</v>
          </cell>
          <cell r="B1095">
            <v>6361</v>
          </cell>
          <cell r="C1095">
            <v>3649</v>
          </cell>
          <cell r="I1095">
            <v>6.4</v>
          </cell>
          <cell r="J1095">
            <v>11.6</v>
          </cell>
          <cell r="L1095">
            <v>8.4</v>
          </cell>
          <cell r="N1095">
            <v>9.65</v>
          </cell>
          <cell r="S1095">
            <v>6.95</v>
          </cell>
          <cell r="T1095">
            <v>6.1</v>
          </cell>
          <cell r="U1095">
            <v>11.55</v>
          </cell>
          <cell r="V1095">
            <v>8.3000000000000007</v>
          </cell>
          <cell r="Y1095">
            <v>15.75</v>
          </cell>
          <cell r="Z1095">
            <v>16.05</v>
          </cell>
          <cell r="AD1095">
            <v>4.7</v>
          </cell>
        </row>
        <row r="1096">
          <cell r="A1096">
            <v>44970</v>
          </cell>
          <cell r="B1096">
            <v>6481</v>
          </cell>
          <cell r="C1096">
            <v>3663</v>
          </cell>
          <cell r="I1096">
            <v>6.2</v>
          </cell>
          <cell r="J1096">
            <v>11.9</v>
          </cell>
          <cell r="L1096">
            <v>8.25</v>
          </cell>
          <cell r="N1096">
            <v>9.5</v>
          </cell>
          <cell r="S1096">
            <v>6.8</v>
          </cell>
          <cell r="T1096">
            <v>5.95</v>
          </cell>
          <cell r="U1096">
            <v>11.55</v>
          </cell>
          <cell r="V1096">
            <v>8.3000000000000007</v>
          </cell>
          <cell r="Y1096">
            <v>16.399999999999999</v>
          </cell>
          <cell r="Z1096">
            <v>16.7</v>
          </cell>
          <cell r="AD1096">
            <v>4.55</v>
          </cell>
        </row>
        <row r="1097">
          <cell r="A1097">
            <v>44977</v>
          </cell>
          <cell r="B1097">
            <v>5938</v>
          </cell>
          <cell r="C1097">
            <v>3636</v>
          </cell>
          <cell r="I1097">
            <v>6.05</v>
          </cell>
          <cell r="J1097">
            <v>11.65</v>
          </cell>
          <cell r="L1097">
            <v>7.95</v>
          </cell>
          <cell r="N1097">
            <v>11.35</v>
          </cell>
          <cell r="S1097">
            <v>6.5</v>
          </cell>
          <cell r="T1097">
            <v>5.65</v>
          </cell>
          <cell r="U1097">
            <v>10.6</v>
          </cell>
          <cell r="V1097">
            <v>7.35</v>
          </cell>
          <cell r="Y1097">
            <v>15.8</v>
          </cell>
          <cell r="Z1097">
            <v>16.100000000000001</v>
          </cell>
          <cell r="AD1097">
            <v>4.25</v>
          </cell>
        </row>
        <row r="1098">
          <cell r="A1098">
            <v>44984</v>
          </cell>
          <cell r="B1098">
            <v>6424</v>
          </cell>
          <cell r="C1098">
            <v>4031</v>
          </cell>
          <cell r="I1098">
            <v>6.85</v>
          </cell>
          <cell r="J1098">
            <v>12.05</v>
          </cell>
          <cell r="L1098">
            <v>8.25</v>
          </cell>
          <cell r="N1098">
            <v>11.8</v>
          </cell>
          <cell r="S1098">
            <v>6.8</v>
          </cell>
          <cell r="T1098">
            <v>5.95</v>
          </cell>
          <cell r="U1098">
            <v>11.4</v>
          </cell>
          <cell r="V1098">
            <v>8.15</v>
          </cell>
          <cell r="Y1098">
            <v>16.75</v>
          </cell>
          <cell r="Z1098">
            <v>17.05</v>
          </cell>
          <cell r="AD1098">
            <v>4.55</v>
          </cell>
        </row>
        <row r="1099">
          <cell r="A1099">
            <v>44991</v>
          </cell>
          <cell r="B1099">
            <v>7469</v>
          </cell>
          <cell r="C1099">
            <v>4792</v>
          </cell>
          <cell r="I1099">
            <v>7.75</v>
          </cell>
          <cell r="J1099">
            <v>13.15</v>
          </cell>
          <cell r="L1099">
            <v>9.9499999999999993</v>
          </cell>
          <cell r="N1099">
            <v>13.5</v>
          </cell>
          <cell r="S1099">
            <v>8.5</v>
          </cell>
          <cell r="T1099">
            <v>7.65</v>
          </cell>
          <cell r="U1099">
            <v>12.65</v>
          </cell>
          <cell r="V1099">
            <v>9.4</v>
          </cell>
          <cell r="Y1099">
            <v>18.45</v>
          </cell>
          <cell r="Z1099">
            <v>18.75</v>
          </cell>
          <cell r="AD1099">
            <v>6.25</v>
          </cell>
        </row>
        <row r="1100">
          <cell r="A1100">
            <v>44998</v>
          </cell>
          <cell r="B1100">
            <v>8552</v>
          </cell>
          <cell r="C1100">
            <v>5450</v>
          </cell>
          <cell r="I1100">
            <v>8.4</v>
          </cell>
          <cell r="J1100">
            <v>14.65</v>
          </cell>
          <cell r="L1100">
            <v>10.95</v>
          </cell>
          <cell r="N1100">
            <v>14.75</v>
          </cell>
          <cell r="S1100">
            <v>9.5</v>
          </cell>
          <cell r="T1100">
            <v>8.75</v>
          </cell>
          <cell r="U1100">
            <v>14.55</v>
          </cell>
          <cell r="V1100">
            <v>11.3</v>
          </cell>
          <cell r="Y1100">
            <v>19.600000000000001</v>
          </cell>
          <cell r="Z1100">
            <v>19.899999999999999</v>
          </cell>
          <cell r="AD1100">
            <v>7.25</v>
          </cell>
        </row>
        <row r="1101">
          <cell r="A1101">
            <v>45005</v>
          </cell>
          <cell r="B1101">
            <v>8671</v>
          </cell>
          <cell r="C1101">
            <v>5819</v>
          </cell>
          <cell r="I1101">
            <v>8.75</v>
          </cell>
          <cell r="J1101">
            <v>15.95</v>
          </cell>
          <cell r="L1101">
            <v>11.35</v>
          </cell>
          <cell r="N1101">
            <v>14.5</v>
          </cell>
          <cell r="S1101">
            <v>9.9</v>
          </cell>
          <cell r="T1101">
            <v>9.25</v>
          </cell>
          <cell r="U1101">
            <v>14.25</v>
          </cell>
          <cell r="V1101">
            <v>11.05</v>
          </cell>
          <cell r="Y1101">
            <v>20.3</v>
          </cell>
          <cell r="Z1101">
            <v>20.6</v>
          </cell>
          <cell r="AD1101">
            <v>7.65</v>
          </cell>
        </row>
        <row r="1102">
          <cell r="A1102">
            <v>45012</v>
          </cell>
          <cell r="B1102">
            <v>8472</v>
          </cell>
          <cell r="C1102">
            <v>5733</v>
          </cell>
          <cell r="I1102">
            <v>8.85</v>
          </cell>
          <cell r="J1102">
            <v>15.35</v>
          </cell>
          <cell r="L1102">
            <v>11.15</v>
          </cell>
          <cell r="N1102">
            <v>14.25</v>
          </cell>
          <cell r="S1102">
            <v>9.6999999999999993</v>
          </cell>
          <cell r="T1102">
            <v>9.15</v>
          </cell>
          <cell r="U1102">
            <v>13.6</v>
          </cell>
          <cell r="V1102">
            <v>10.4</v>
          </cell>
          <cell r="Y1102">
            <v>20.149999999999999</v>
          </cell>
          <cell r="Z1102">
            <v>20.45</v>
          </cell>
          <cell r="AD1102">
            <v>6.95</v>
          </cell>
        </row>
        <row r="1103">
          <cell r="A1103">
            <v>45019</v>
          </cell>
          <cell r="B1103">
            <v>8331</v>
          </cell>
          <cell r="C1103">
            <v>5512</v>
          </cell>
          <cell r="I1103">
            <v>7.9</v>
          </cell>
          <cell r="J1103">
            <v>15.45</v>
          </cell>
          <cell r="L1103">
            <v>10.75</v>
          </cell>
          <cell r="N1103">
            <v>13.8</v>
          </cell>
          <cell r="S1103">
            <v>9.3000000000000007</v>
          </cell>
          <cell r="T1103">
            <v>8.75</v>
          </cell>
          <cell r="U1103">
            <v>12.95</v>
          </cell>
          <cell r="V1103">
            <v>9.75</v>
          </cell>
          <cell r="Y1103">
            <v>20.7</v>
          </cell>
          <cell r="Z1103">
            <v>21</v>
          </cell>
          <cell r="AD1103">
            <v>6.55</v>
          </cell>
        </row>
        <row r="1104">
          <cell r="A1104">
            <v>45027</v>
          </cell>
          <cell r="B1104">
            <v>9342</v>
          </cell>
          <cell r="C1104">
            <v>5946</v>
          </cell>
          <cell r="I1104">
            <v>8.5500000000000007</v>
          </cell>
          <cell r="J1104">
            <v>16.350000000000001</v>
          </cell>
          <cell r="L1104">
            <v>12.05</v>
          </cell>
          <cell r="N1104">
            <v>15.25</v>
          </cell>
          <cell r="S1104">
            <v>10.6</v>
          </cell>
          <cell r="T1104">
            <v>10.1</v>
          </cell>
          <cell r="U1104">
            <v>14.45</v>
          </cell>
          <cell r="V1104">
            <v>11.2</v>
          </cell>
          <cell r="Y1104">
            <v>22.55</v>
          </cell>
          <cell r="Z1104">
            <v>22.85</v>
          </cell>
          <cell r="AD1104">
            <v>7.85</v>
          </cell>
        </row>
        <row r="1105">
          <cell r="A1105">
            <v>45032</v>
          </cell>
          <cell r="B1105">
            <v>9434</v>
          </cell>
          <cell r="C1105">
            <v>6036</v>
          </cell>
          <cell r="I1105">
            <v>8.25</v>
          </cell>
          <cell r="J1105">
            <v>16</v>
          </cell>
          <cell r="L1105">
            <v>13.25</v>
          </cell>
          <cell r="N1105">
            <v>14.5</v>
          </cell>
          <cell r="S1105">
            <v>10.4</v>
          </cell>
          <cell r="T1105">
            <v>11.25</v>
          </cell>
          <cell r="U1105">
            <v>14.25</v>
          </cell>
          <cell r="V1105">
            <v>11.2</v>
          </cell>
          <cell r="Y1105">
            <v>21.95</v>
          </cell>
          <cell r="Z1105">
            <v>22.25</v>
          </cell>
          <cell r="AD1105">
            <v>8.35</v>
          </cell>
        </row>
      </sheetData>
      <sheetData sheetId="3"/>
      <sheetData sheetId="4">
        <row r="1">
          <cell r="C1" t="str">
            <v>BDI</v>
          </cell>
        </row>
        <row r="451">
          <cell r="D451">
            <v>1538</v>
          </cell>
          <cell r="F451">
            <v>843</v>
          </cell>
          <cell r="G451">
            <v>559</v>
          </cell>
        </row>
        <row r="452">
          <cell r="D452">
            <v>1658</v>
          </cell>
          <cell r="F452">
            <v>783</v>
          </cell>
          <cell r="G452">
            <v>508</v>
          </cell>
        </row>
        <row r="453">
          <cell r="D453">
            <v>1383</v>
          </cell>
          <cell r="F453">
            <v>739</v>
          </cell>
          <cell r="G453">
            <v>459</v>
          </cell>
        </row>
        <row r="454">
          <cell r="D454">
            <v>1610</v>
          </cell>
          <cell r="F454">
            <v>718</v>
          </cell>
          <cell r="G454">
            <v>441</v>
          </cell>
        </row>
        <row r="455">
          <cell r="D455">
            <v>1239</v>
          </cell>
          <cell r="F455">
            <v>692</v>
          </cell>
          <cell r="G455">
            <v>419</v>
          </cell>
        </row>
        <row r="456">
          <cell r="D456">
            <v>981</v>
          </cell>
          <cell r="F456">
            <v>667</v>
          </cell>
          <cell r="G456">
            <v>382</v>
          </cell>
        </row>
        <row r="457">
          <cell r="D457">
            <v>687</v>
          </cell>
          <cell r="F457">
            <v>672</v>
          </cell>
          <cell r="G457">
            <v>377</v>
          </cell>
        </row>
        <row r="458">
          <cell r="D458">
            <v>739</v>
          </cell>
          <cell r="F458">
            <v>729</v>
          </cell>
          <cell r="G458">
            <v>391</v>
          </cell>
        </row>
        <row r="459">
          <cell r="D459">
            <v>1165</v>
          </cell>
          <cell r="F459">
            <v>809</v>
          </cell>
          <cell r="G459">
            <v>428</v>
          </cell>
        </row>
        <row r="460">
          <cell r="D460">
            <v>1227</v>
          </cell>
          <cell r="F460">
            <v>846</v>
          </cell>
          <cell r="G460">
            <v>462</v>
          </cell>
        </row>
        <row r="461">
          <cell r="D461">
            <v>1789</v>
          </cell>
          <cell r="F461">
            <v>874</v>
          </cell>
          <cell r="G461">
            <v>495</v>
          </cell>
        </row>
        <row r="462">
          <cell r="D462">
            <v>2413</v>
          </cell>
          <cell r="F462">
            <v>879</v>
          </cell>
          <cell r="G462">
            <v>508</v>
          </cell>
        </row>
        <row r="463">
          <cell r="D463">
            <v>2482</v>
          </cell>
          <cell r="F463">
            <v>896</v>
          </cell>
          <cell r="G463">
            <v>526</v>
          </cell>
        </row>
        <row r="464">
          <cell r="D464">
            <v>2597</v>
          </cell>
          <cell r="F464">
            <v>881</v>
          </cell>
          <cell r="G464">
            <v>540</v>
          </cell>
        </row>
        <row r="465">
          <cell r="D465">
            <v>2173</v>
          </cell>
          <cell r="F465">
            <v>886</v>
          </cell>
          <cell r="G465">
            <v>547</v>
          </cell>
        </row>
        <row r="466">
          <cell r="D466">
            <v>2249</v>
          </cell>
          <cell r="F466">
            <v>898</v>
          </cell>
          <cell r="G466">
            <v>563</v>
          </cell>
        </row>
        <row r="467">
          <cell r="D467">
            <v>1830</v>
          </cell>
          <cell r="F467">
            <v>895</v>
          </cell>
          <cell r="G467">
            <v>575</v>
          </cell>
        </row>
        <row r="468">
          <cell r="D468">
            <v>1779</v>
          </cell>
          <cell r="F468">
            <v>861</v>
          </cell>
          <cell r="G468">
            <v>559</v>
          </cell>
        </row>
        <row r="469">
          <cell r="D469">
            <v>1480</v>
          </cell>
          <cell r="F469">
            <v>811</v>
          </cell>
          <cell r="G469">
            <v>523</v>
          </cell>
        </row>
        <row r="470">
          <cell r="D470">
            <v>1725</v>
          </cell>
          <cell r="F470">
            <v>784</v>
          </cell>
          <cell r="G470">
            <v>509</v>
          </cell>
        </row>
        <row r="471">
          <cell r="D471">
            <v>1668</v>
          </cell>
          <cell r="F471">
            <v>759</v>
          </cell>
          <cell r="G471">
            <v>502</v>
          </cell>
        </row>
        <row r="472">
          <cell r="D472">
            <v>1591</v>
          </cell>
          <cell r="F472">
            <v>721</v>
          </cell>
          <cell r="G472">
            <v>469</v>
          </cell>
        </row>
        <row r="473">
          <cell r="D473">
            <v>1374</v>
          </cell>
          <cell r="F473">
            <v>674</v>
          </cell>
          <cell r="G473">
            <v>446</v>
          </cell>
        </row>
        <row r="474">
          <cell r="D474">
            <v>1438</v>
          </cell>
          <cell r="F474">
            <v>654</v>
          </cell>
          <cell r="G474">
            <v>425</v>
          </cell>
        </row>
        <row r="475">
          <cell r="D475">
            <v>1213</v>
          </cell>
          <cell r="F475">
            <v>701</v>
          </cell>
          <cell r="G475">
            <v>435</v>
          </cell>
        </row>
        <row r="476">
          <cell r="D476">
            <v>987</v>
          </cell>
          <cell r="F476">
            <v>744</v>
          </cell>
          <cell r="G476">
            <v>451</v>
          </cell>
        </row>
        <row r="477">
          <cell r="D477">
            <v>1086</v>
          </cell>
          <cell r="F477">
            <v>754</v>
          </cell>
          <cell r="G477">
            <v>467</v>
          </cell>
        </row>
        <row r="478">
          <cell r="D478">
            <v>753</v>
          </cell>
          <cell r="F478">
            <v>732</v>
          </cell>
          <cell r="G478">
            <v>471</v>
          </cell>
        </row>
        <row r="479">
          <cell r="D479">
            <v>933</v>
          </cell>
          <cell r="F479">
            <v>769</v>
          </cell>
          <cell r="G479">
            <v>486</v>
          </cell>
        </row>
        <row r="480">
          <cell r="D480">
            <v>1154</v>
          </cell>
          <cell r="F480">
            <v>812</v>
          </cell>
          <cell r="G480">
            <v>499</v>
          </cell>
        </row>
        <row r="481">
          <cell r="D481">
            <v>1139</v>
          </cell>
          <cell r="F481">
            <v>789</v>
          </cell>
          <cell r="G481">
            <v>498</v>
          </cell>
        </row>
        <row r="482">
          <cell r="D482">
            <v>1637</v>
          </cell>
          <cell r="F482">
            <v>764</v>
          </cell>
          <cell r="G482">
            <v>478</v>
          </cell>
        </row>
        <row r="483">
          <cell r="D483">
            <v>2013</v>
          </cell>
          <cell r="F483">
            <v>759</v>
          </cell>
          <cell r="G483">
            <v>466</v>
          </cell>
        </row>
        <row r="484">
          <cell r="D484">
            <v>2574</v>
          </cell>
          <cell r="F484">
            <v>806</v>
          </cell>
          <cell r="G484">
            <v>465</v>
          </cell>
        </row>
        <row r="485">
          <cell r="D485">
            <v>2406</v>
          </cell>
          <cell r="F485">
            <v>845</v>
          </cell>
          <cell r="G485">
            <v>474</v>
          </cell>
        </row>
        <row r="486">
          <cell r="D486">
            <v>2264</v>
          </cell>
          <cell r="F486">
            <v>856</v>
          </cell>
          <cell r="G486">
            <v>486</v>
          </cell>
        </row>
        <row r="487">
          <cell r="D487">
            <v>2767</v>
          </cell>
          <cell r="F487">
            <v>888</v>
          </cell>
          <cell r="G487">
            <v>504</v>
          </cell>
        </row>
        <row r="488">
          <cell r="D488">
            <v>2685</v>
          </cell>
          <cell r="F488">
            <v>977</v>
          </cell>
          <cell r="G488">
            <v>536</v>
          </cell>
        </row>
        <row r="489">
          <cell r="D489">
            <v>3147</v>
          </cell>
          <cell r="F489">
            <v>1061</v>
          </cell>
          <cell r="G489">
            <v>596</v>
          </cell>
        </row>
        <row r="490">
          <cell r="D490">
            <v>2738</v>
          </cell>
          <cell r="F490">
            <v>1021</v>
          </cell>
          <cell r="G490">
            <v>616</v>
          </cell>
        </row>
        <row r="491">
          <cell r="D491">
            <v>2929</v>
          </cell>
          <cell r="F491">
            <v>971</v>
          </cell>
          <cell r="G491">
            <v>610</v>
          </cell>
        </row>
        <row r="492">
          <cell r="D492">
            <v>2871</v>
          </cell>
          <cell r="F492">
            <v>1069</v>
          </cell>
          <cell r="G492">
            <v>649</v>
          </cell>
        </row>
        <row r="493">
          <cell r="D493">
            <v>3145</v>
          </cell>
          <cell r="F493">
            <v>1126</v>
          </cell>
          <cell r="G493">
            <v>679</v>
          </cell>
        </row>
        <row r="494">
          <cell r="D494">
            <v>3220</v>
          </cell>
          <cell r="F494">
            <v>1100</v>
          </cell>
          <cell r="G494">
            <v>687</v>
          </cell>
        </row>
        <row r="495">
          <cell r="D495">
            <v>3036</v>
          </cell>
          <cell r="F495">
            <v>1014</v>
          </cell>
          <cell r="G495">
            <v>664</v>
          </cell>
        </row>
        <row r="496">
          <cell r="D496">
            <v>3360</v>
          </cell>
          <cell r="F496">
            <v>912</v>
          </cell>
          <cell r="G496">
            <v>644</v>
          </cell>
        </row>
        <row r="497">
          <cell r="D497">
            <v>3153</v>
          </cell>
          <cell r="F497">
            <v>845</v>
          </cell>
          <cell r="G497">
            <v>630</v>
          </cell>
        </row>
        <row r="498">
          <cell r="D498">
            <v>3453</v>
          </cell>
          <cell r="F498">
            <v>914</v>
          </cell>
          <cell r="G498">
            <v>620</v>
          </cell>
        </row>
        <row r="499">
          <cell r="D499">
            <v>4025</v>
          </cell>
          <cell r="F499">
            <v>944</v>
          </cell>
          <cell r="G499">
            <v>626</v>
          </cell>
        </row>
        <row r="500">
          <cell r="D500">
            <v>4193</v>
          </cell>
          <cell r="F500">
            <v>943</v>
          </cell>
          <cell r="G500">
            <v>631</v>
          </cell>
        </row>
        <row r="501">
          <cell r="D501">
            <v>3777</v>
          </cell>
          <cell r="F501">
            <v>942</v>
          </cell>
          <cell r="G501">
            <v>636</v>
          </cell>
        </row>
        <row r="502">
          <cell r="D502">
            <v>2830</v>
          </cell>
          <cell r="F502">
            <v>914</v>
          </cell>
          <cell r="G502">
            <v>625</v>
          </cell>
        </row>
        <row r="503">
          <cell r="D503">
            <v>2830</v>
          </cell>
          <cell r="F503">
            <v>901</v>
          </cell>
          <cell r="G503">
            <v>612</v>
          </cell>
        </row>
        <row r="504">
          <cell r="D504">
            <v>2791</v>
          </cell>
          <cell r="F504">
            <v>884</v>
          </cell>
          <cell r="G504">
            <v>600</v>
          </cell>
        </row>
        <row r="505">
          <cell r="D505">
            <v>2296</v>
          </cell>
          <cell r="F505">
            <v>907</v>
          </cell>
          <cell r="G505">
            <v>587</v>
          </cell>
        </row>
        <row r="506">
          <cell r="D506">
            <v>1493</v>
          </cell>
          <cell r="F506">
            <v>911</v>
          </cell>
          <cell r="G506">
            <v>584</v>
          </cell>
        </row>
        <row r="507">
          <cell r="D507">
            <v>1772</v>
          </cell>
          <cell r="F507">
            <v>900</v>
          </cell>
          <cell r="G507">
            <v>577</v>
          </cell>
        </row>
        <row r="508">
          <cell r="D508">
            <v>1470</v>
          </cell>
          <cell r="F508">
            <v>872</v>
          </cell>
          <cell r="G508">
            <v>547</v>
          </cell>
        </row>
        <row r="509">
          <cell r="D509">
            <v>1790</v>
          </cell>
          <cell r="F509">
            <v>825</v>
          </cell>
          <cell r="G509">
            <v>526</v>
          </cell>
        </row>
        <row r="510">
          <cell r="D510">
            <v>1608</v>
          </cell>
          <cell r="F510">
            <v>837</v>
          </cell>
          <cell r="G510">
            <v>515</v>
          </cell>
        </row>
        <row r="511">
          <cell r="D511">
            <v>1722</v>
          </cell>
          <cell r="F511">
            <v>892</v>
          </cell>
          <cell r="G511">
            <v>534</v>
          </cell>
        </row>
        <row r="512">
          <cell r="D512">
            <v>1592</v>
          </cell>
          <cell r="F512">
            <v>1004</v>
          </cell>
          <cell r="G512">
            <v>586</v>
          </cell>
        </row>
        <row r="513">
          <cell r="D513">
            <v>1479</v>
          </cell>
          <cell r="F513">
            <v>1032</v>
          </cell>
          <cell r="G513">
            <v>611</v>
          </cell>
        </row>
        <row r="514">
          <cell r="D514">
            <v>1203</v>
          </cell>
          <cell r="F514">
            <v>1091</v>
          </cell>
          <cell r="G514">
            <v>627</v>
          </cell>
        </row>
        <row r="515">
          <cell r="D515">
            <v>1157</v>
          </cell>
          <cell r="F515">
            <v>1121</v>
          </cell>
          <cell r="G515">
            <v>641</v>
          </cell>
        </row>
        <row r="516">
          <cell r="D516">
            <v>924</v>
          </cell>
          <cell r="F516">
            <v>1067</v>
          </cell>
          <cell r="G516">
            <v>650</v>
          </cell>
        </row>
        <row r="517">
          <cell r="D517">
            <v>824</v>
          </cell>
          <cell r="F517">
            <v>1032</v>
          </cell>
          <cell r="G517">
            <v>643</v>
          </cell>
        </row>
        <row r="518">
          <cell r="D518">
            <v>1038</v>
          </cell>
          <cell r="F518">
            <v>1013</v>
          </cell>
          <cell r="G518">
            <v>628</v>
          </cell>
        </row>
        <row r="519">
          <cell r="D519">
            <v>1915</v>
          </cell>
          <cell r="F519">
            <v>1025</v>
          </cell>
          <cell r="G519">
            <v>621</v>
          </cell>
        </row>
        <row r="520">
          <cell r="D520">
            <v>2251</v>
          </cell>
          <cell r="F520">
            <v>1042</v>
          </cell>
          <cell r="G520">
            <v>605</v>
          </cell>
        </row>
        <row r="521">
          <cell r="D521">
            <v>2337</v>
          </cell>
          <cell r="F521">
            <v>1050</v>
          </cell>
          <cell r="G521">
            <v>589</v>
          </cell>
        </row>
        <row r="522">
          <cell r="D522">
            <v>2630</v>
          </cell>
          <cell r="F522">
            <v>1053</v>
          </cell>
          <cell r="G522">
            <v>584</v>
          </cell>
        </row>
        <row r="523">
          <cell r="D523">
            <v>2053</v>
          </cell>
          <cell r="F523">
            <v>1069</v>
          </cell>
          <cell r="G523">
            <v>590</v>
          </cell>
        </row>
        <row r="524">
          <cell r="D524">
            <v>1395</v>
          </cell>
          <cell r="F524">
            <v>1071</v>
          </cell>
          <cell r="G524">
            <v>587</v>
          </cell>
        </row>
        <row r="525">
          <cell r="D525">
            <v>1712</v>
          </cell>
          <cell r="F525">
            <v>1061</v>
          </cell>
          <cell r="G525">
            <v>583</v>
          </cell>
        </row>
        <row r="526">
          <cell r="D526">
            <v>2091</v>
          </cell>
          <cell r="F526">
            <v>1075</v>
          </cell>
          <cell r="G526">
            <v>584</v>
          </cell>
        </row>
        <row r="527">
          <cell r="D527">
            <v>2228</v>
          </cell>
          <cell r="F527">
            <v>1091</v>
          </cell>
          <cell r="G527">
            <v>593</v>
          </cell>
        </row>
        <row r="528">
          <cell r="D528">
            <v>1986</v>
          </cell>
          <cell r="F528">
            <v>1092</v>
          </cell>
          <cell r="G528">
            <v>593</v>
          </cell>
        </row>
        <row r="529">
          <cell r="D529">
            <v>2170</v>
          </cell>
          <cell r="F529">
            <v>1042</v>
          </cell>
          <cell r="G529">
            <v>581</v>
          </cell>
        </row>
        <row r="530">
          <cell r="D530">
            <v>3086</v>
          </cell>
          <cell r="F530">
            <v>999</v>
          </cell>
          <cell r="G530">
            <v>563</v>
          </cell>
        </row>
        <row r="531">
          <cell r="D531">
            <v>3156</v>
          </cell>
          <cell r="F531">
            <v>995</v>
          </cell>
          <cell r="G531">
            <v>559</v>
          </cell>
        </row>
        <row r="532">
          <cell r="D532">
            <v>3205</v>
          </cell>
          <cell r="F532">
            <v>1023</v>
          </cell>
          <cell r="G532">
            <v>560</v>
          </cell>
        </row>
        <row r="533">
          <cell r="D533">
            <v>3197</v>
          </cell>
          <cell r="F533">
            <v>1035</v>
          </cell>
          <cell r="G533">
            <v>553</v>
          </cell>
        </row>
        <row r="534">
          <cell r="D534">
            <v>3632</v>
          </cell>
          <cell r="F534">
            <v>1030</v>
          </cell>
          <cell r="G534">
            <v>543</v>
          </cell>
        </row>
        <row r="535">
          <cell r="D535">
            <v>3480</v>
          </cell>
          <cell r="F535">
            <v>1039</v>
          </cell>
          <cell r="G535">
            <v>542</v>
          </cell>
        </row>
        <row r="536">
          <cell r="D536">
            <v>3454</v>
          </cell>
          <cell r="F536">
            <v>1056</v>
          </cell>
          <cell r="G536">
            <v>545</v>
          </cell>
        </row>
        <row r="537">
          <cell r="D537">
            <v>3164</v>
          </cell>
          <cell r="F537">
            <v>1095</v>
          </cell>
          <cell r="G537">
            <v>551</v>
          </cell>
        </row>
        <row r="538">
          <cell r="D538">
            <v>2732</v>
          </cell>
          <cell r="F538">
            <v>1132</v>
          </cell>
          <cell r="G538">
            <v>562</v>
          </cell>
        </row>
        <row r="539">
          <cell r="D539">
            <v>2411</v>
          </cell>
          <cell r="F539">
            <v>1134</v>
          </cell>
          <cell r="G539">
            <v>568</v>
          </cell>
        </row>
        <row r="540">
          <cell r="D540">
            <v>1900</v>
          </cell>
          <cell r="F540">
            <v>1134</v>
          </cell>
          <cell r="G540">
            <v>588</v>
          </cell>
        </row>
        <row r="541">
          <cell r="D541">
            <v>1840</v>
          </cell>
          <cell r="F541">
            <v>1175</v>
          </cell>
          <cell r="G541">
            <v>617</v>
          </cell>
        </row>
        <row r="542">
          <cell r="D542">
            <v>2000</v>
          </cell>
          <cell r="F542">
            <v>1194</v>
          </cell>
          <cell r="G542">
            <v>629</v>
          </cell>
        </row>
        <row r="543">
          <cell r="D543">
            <v>2081</v>
          </cell>
          <cell r="F543">
            <v>1197</v>
          </cell>
          <cell r="G543">
            <v>637</v>
          </cell>
        </row>
        <row r="544">
          <cell r="D544">
            <v>2169</v>
          </cell>
          <cell r="F544">
            <v>1204</v>
          </cell>
          <cell r="G544">
            <v>657</v>
          </cell>
        </row>
        <row r="545">
          <cell r="D545">
            <v>2230</v>
          </cell>
          <cell r="F545">
            <v>1170</v>
          </cell>
          <cell r="G545">
            <v>670</v>
          </cell>
        </row>
        <row r="546">
          <cell r="D546">
            <v>2526</v>
          </cell>
          <cell r="F546">
            <v>1117</v>
          </cell>
          <cell r="G546">
            <v>675</v>
          </cell>
        </row>
        <row r="547">
          <cell r="D547">
            <v>2502</v>
          </cell>
          <cell r="F547">
            <v>1051</v>
          </cell>
          <cell r="G547">
            <v>666</v>
          </cell>
        </row>
        <row r="548">
          <cell r="D548">
            <v>1461</v>
          </cell>
          <cell r="F548">
            <v>1003</v>
          </cell>
          <cell r="G548">
            <v>656</v>
          </cell>
        </row>
        <row r="549">
          <cell r="D549">
            <v>1050</v>
          </cell>
          <cell r="F549">
            <v>969</v>
          </cell>
          <cell r="G549">
            <v>646</v>
          </cell>
        </row>
        <row r="550">
          <cell r="D550">
            <v>1056</v>
          </cell>
          <cell r="F550">
            <v>952</v>
          </cell>
          <cell r="G550">
            <v>635</v>
          </cell>
        </row>
        <row r="551">
          <cell r="D551">
            <v>1755</v>
          </cell>
          <cell r="F551">
            <v>944</v>
          </cell>
          <cell r="G551">
            <v>626</v>
          </cell>
        </row>
        <row r="552">
          <cell r="D552">
            <v>2197</v>
          </cell>
          <cell r="F552">
            <v>953</v>
          </cell>
          <cell r="G552">
            <v>625</v>
          </cell>
        </row>
        <row r="553">
          <cell r="D553">
            <v>2383</v>
          </cell>
          <cell r="F553">
            <v>974</v>
          </cell>
          <cell r="G553">
            <v>617</v>
          </cell>
        </row>
        <row r="554">
          <cell r="D554">
            <v>1913</v>
          </cell>
          <cell r="F554">
            <v>977</v>
          </cell>
          <cell r="G554">
            <v>571</v>
          </cell>
        </row>
        <row r="555">
          <cell r="D555">
            <v>1913</v>
          </cell>
          <cell r="F555">
            <v>977</v>
          </cell>
          <cell r="G555">
            <v>571</v>
          </cell>
        </row>
        <row r="556">
          <cell r="D556">
            <v>2003</v>
          </cell>
          <cell r="F556">
            <v>946</v>
          </cell>
          <cell r="G556">
            <v>571</v>
          </cell>
        </row>
        <row r="557">
          <cell r="D557">
            <v>1966</v>
          </cell>
          <cell r="F557">
            <v>842</v>
          </cell>
          <cell r="G557">
            <v>524</v>
          </cell>
        </row>
        <row r="558">
          <cell r="D558">
            <v>2037</v>
          </cell>
          <cell r="F558">
            <v>701</v>
          </cell>
          <cell r="G558">
            <v>451</v>
          </cell>
        </row>
        <row r="559">
          <cell r="D559">
            <v>1730</v>
          </cell>
          <cell r="F559">
            <v>576</v>
          </cell>
          <cell r="G559">
            <v>395</v>
          </cell>
        </row>
        <row r="560">
          <cell r="D560">
            <v>1014</v>
          </cell>
          <cell r="F560">
            <v>450</v>
          </cell>
          <cell r="G560">
            <v>311</v>
          </cell>
        </row>
        <row r="561">
          <cell r="D561">
            <v>792</v>
          </cell>
          <cell r="F561">
            <v>415</v>
          </cell>
          <cell r="G561">
            <v>290</v>
          </cell>
        </row>
        <row r="562">
          <cell r="D562">
            <v>727</v>
          </cell>
          <cell r="F562">
            <v>560</v>
          </cell>
          <cell r="G562">
            <v>315</v>
          </cell>
        </row>
        <row r="563">
          <cell r="D563">
            <v>545</v>
          </cell>
          <cell r="F563">
            <v>707</v>
          </cell>
          <cell r="G563">
            <v>359</v>
          </cell>
        </row>
        <row r="564">
          <cell r="D564">
            <v>383</v>
          </cell>
          <cell r="F564">
            <v>759</v>
          </cell>
          <cell r="G564">
            <v>393</v>
          </cell>
        </row>
        <row r="565">
          <cell r="D565">
            <v>235</v>
          </cell>
          <cell r="F565">
            <v>790</v>
          </cell>
          <cell r="G565">
            <v>421</v>
          </cell>
        </row>
        <row r="566">
          <cell r="D566">
            <v>520</v>
          </cell>
          <cell r="F566">
            <v>786</v>
          </cell>
          <cell r="G566">
            <v>437</v>
          </cell>
        </row>
        <row r="567">
          <cell r="D567">
            <v>251</v>
          </cell>
          <cell r="F567">
            <v>826</v>
          </cell>
          <cell r="G567">
            <v>455</v>
          </cell>
        </row>
        <row r="568">
          <cell r="D568">
            <v>150</v>
          </cell>
          <cell r="F568">
            <v>813</v>
          </cell>
          <cell r="G568">
            <v>464</v>
          </cell>
        </row>
        <row r="569">
          <cell r="D569">
            <v>276</v>
          </cell>
          <cell r="F569">
            <v>742</v>
          </cell>
          <cell r="G569">
            <v>432</v>
          </cell>
        </row>
        <row r="570">
          <cell r="D570">
            <v>418</v>
          </cell>
          <cell r="F570">
            <v>711</v>
          </cell>
          <cell r="G570">
            <v>403</v>
          </cell>
        </row>
        <row r="571">
          <cell r="D571">
            <v>490</v>
          </cell>
          <cell r="F571">
            <v>732</v>
          </cell>
          <cell r="G571">
            <v>390</v>
          </cell>
        </row>
        <row r="572">
          <cell r="D572">
            <v>783</v>
          </cell>
          <cell r="F572">
            <v>780</v>
          </cell>
          <cell r="G572">
            <v>389</v>
          </cell>
        </row>
        <row r="573">
          <cell r="D573">
            <v>1290</v>
          </cell>
          <cell r="F573">
            <v>752</v>
          </cell>
          <cell r="G573">
            <v>382</v>
          </cell>
        </row>
        <row r="574">
          <cell r="D574">
            <v>1371</v>
          </cell>
          <cell r="F574">
            <v>779</v>
          </cell>
          <cell r="G574">
            <v>382</v>
          </cell>
        </row>
        <row r="575">
          <cell r="D575">
            <v>1470</v>
          </cell>
          <cell r="F575">
            <v>778</v>
          </cell>
          <cell r="G575">
            <v>386</v>
          </cell>
        </row>
        <row r="576">
          <cell r="D576">
            <v>1545</v>
          </cell>
          <cell r="F576">
            <v>778</v>
          </cell>
          <cell r="G576">
            <v>393</v>
          </cell>
        </row>
        <row r="577">
          <cell r="D577">
            <v>1620</v>
          </cell>
          <cell r="F577">
            <v>752</v>
          </cell>
          <cell r="G577">
            <v>398</v>
          </cell>
        </row>
        <row r="578">
          <cell r="D578">
            <v>1862</v>
          </cell>
          <cell r="F578">
            <v>719</v>
          </cell>
          <cell r="G578">
            <v>412</v>
          </cell>
        </row>
        <row r="579">
          <cell r="D579">
            <v>1800</v>
          </cell>
          <cell r="F579">
            <v>716</v>
          </cell>
          <cell r="G579">
            <v>420</v>
          </cell>
        </row>
        <row r="580">
          <cell r="D580">
            <v>2278</v>
          </cell>
          <cell r="F580">
            <v>751</v>
          </cell>
          <cell r="G580">
            <v>440</v>
          </cell>
        </row>
        <row r="581">
          <cell r="D581">
            <v>1557</v>
          </cell>
          <cell r="F581">
            <v>792</v>
          </cell>
          <cell r="G581">
            <v>441</v>
          </cell>
        </row>
        <row r="582">
          <cell r="D582">
            <v>3346</v>
          </cell>
          <cell r="F582">
            <v>820</v>
          </cell>
          <cell r="G582">
            <v>448</v>
          </cell>
        </row>
        <row r="583">
          <cell r="D583">
            <v>3541</v>
          </cell>
          <cell r="F583">
            <v>879</v>
          </cell>
          <cell r="G583">
            <v>472</v>
          </cell>
        </row>
        <row r="584">
          <cell r="D584">
            <v>4379</v>
          </cell>
          <cell r="F584">
            <v>982</v>
          </cell>
          <cell r="G584">
            <v>492</v>
          </cell>
        </row>
        <row r="585">
          <cell r="D585">
            <v>3647</v>
          </cell>
          <cell r="F585">
            <v>1005</v>
          </cell>
          <cell r="G585">
            <v>515</v>
          </cell>
        </row>
        <row r="586">
          <cell r="D586">
            <v>3492</v>
          </cell>
          <cell r="F586">
            <v>968</v>
          </cell>
          <cell r="G586">
            <v>517</v>
          </cell>
        </row>
        <row r="587">
          <cell r="D587">
            <v>3266</v>
          </cell>
          <cell r="F587">
            <v>975</v>
          </cell>
          <cell r="G587">
            <v>524</v>
          </cell>
        </row>
        <row r="588">
          <cell r="D588">
            <v>3826</v>
          </cell>
          <cell r="F588">
            <v>1118</v>
          </cell>
          <cell r="G588">
            <v>560</v>
          </cell>
        </row>
        <row r="589">
          <cell r="D589">
            <v>3991</v>
          </cell>
          <cell r="F589">
            <v>1249</v>
          </cell>
          <cell r="G589">
            <v>619</v>
          </cell>
        </row>
        <row r="590">
          <cell r="D590">
            <v>4467</v>
          </cell>
          <cell r="F590">
            <v>1336</v>
          </cell>
          <cell r="G590">
            <v>665</v>
          </cell>
        </row>
        <row r="591">
          <cell r="D591">
            <v>4949</v>
          </cell>
          <cell r="F591">
            <v>1338</v>
          </cell>
          <cell r="G591">
            <v>689</v>
          </cell>
        </row>
        <row r="592">
          <cell r="D592">
            <v>4547</v>
          </cell>
          <cell r="F592">
            <v>1299</v>
          </cell>
          <cell r="G592">
            <v>691</v>
          </cell>
        </row>
        <row r="593">
          <cell r="D593">
            <v>3952</v>
          </cell>
          <cell r="F593">
            <v>1300</v>
          </cell>
          <cell r="G593">
            <v>692</v>
          </cell>
        </row>
        <row r="594">
          <cell r="D594">
            <v>3338</v>
          </cell>
          <cell r="F594">
            <v>1260</v>
          </cell>
          <cell r="G594">
            <v>690</v>
          </cell>
        </row>
        <row r="595">
          <cell r="D595">
            <v>3021</v>
          </cell>
          <cell r="F595">
            <v>1199</v>
          </cell>
          <cell r="G595">
            <v>670</v>
          </cell>
        </row>
        <row r="596">
          <cell r="D596">
            <v>3290</v>
          </cell>
          <cell r="F596">
            <v>1218</v>
          </cell>
          <cell r="G596">
            <v>658</v>
          </cell>
        </row>
        <row r="597">
          <cell r="D597">
            <v>3064</v>
          </cell>
          <cell r="F597">
            <v>1222</v>
          </cell>
          <cell r="G597">
            <v>651</v>
          </cell>
        </row>
        <row r="598">
          <cell r="D598">
            <v>3052</v>
          </cell>
          <cell r="F598">
            <v>1179</v>
          </cell>
          <cell r="G598">
            <v>626</v>
          </cell>
        </row>
        <row r="599">
          <cell r="D599">
            <v>2950</v>
          </cell>
          <cell r="F599">
            <v>1045</v>
          </cell>
          <cell r="G599">
            <v>580</v>
          </cell>
        </row>
        <row r="600">
          <cell r="D600">
            <v>2444</v>
          </cell>
          <cell r="F600">
            <v>824</v>
          </cell>
          <cell r="G600">
            <v>539</v>
          </cell>
        </row>
        <row r="601">
          <cell r="D601">
            <v>2635</v>
          </cell>
          <cell r="F601">
            <v>735</v>
          </cell>
          <cell r="G601">
            <v>509</v>
          </cell>
        </row>
        <row r="602">
          <cell r="D602">
            <v>2493</v>
          </cell>
          <cell r="F602">
            <v>747</v>
          </cell>
          <cell r="G602">
            <v>494</v>
          </cell>
        </row>
        <row r="603">
          <cell r="D603">
            <v>3131</v>
          </cell>
          <cell r="F603">
            <v>816</v>
          </cell>
          <cell r="G603">
            <v>505</v>
          </cell>
        </row>
        <row r="604">
          <cell r="D604">
            <v>3273</v>
          </cell>
          <cell r="F604">
            <v>835</v>
          </cell>
          <cell r="G604">
            <v>507</v>
          </cell>
        </row>
        <row r="605">
          <cell r="D605">
            <v>2455</v>
          </cell>
          <cell r="F605">
            <v>823</v>
          </cell>
          <cell r="G605">
            <v>509</v>
          </cell>
        </row>
        <row r="606">
          <cell r="D606">
            <v>1646</v>
          </cell>
          <cell r="F606">
            <v>685</v>
          </cell>
          <cell r="G606">
            <v>465</v>
          </cell>
        </row>
        <row r="607">
          <cell r="D607">
            <v>1066</v>
          </cell>
          <cell r="F607">
            <v>570</v>
          </cell>
          <cell r="G607">
            <v>408</v>
          </cell>
        </row>
        <row r="608">
          <cell r="D608">
            <v>712</v>
          </cell>
          <cell r="F608">
            <v>560</v>
          </cell>
          <cell r="G608">
            <v>379</v>
          </cell>
        </row>
        <row r="609">
          <cell r="D609">
            <v>135</v>
          </cell>
          <cell r="F609">
            <v>542</v>
          </cell>
          <cell r="G609">
            <v>355</v>
          </cell>
        </row>
        <row r="610">
          <cell r="D610">
            <v>-20</v>
          </cell>
          <cell r="F610">
            <v>524</v>
          </cell>
          <cell r="G610">
            <v>332</v>
          </cell>
        </row>
        <row r="611">
          <cell r="D611">
            <v>-234</v>
          </cell>
          <cell r="F611">
            <v>491</v>
          </cell>
          <cell r="G611">
            <v>304</v>
          </cell>
        </row>
        <row r="612">
          <cell r="D612">
            <v>-294</v>
          </cell>
          <cell r="F612">
            <v>470</v>
          </cell>
          <cell r="G612">
            <v>291</v>
          </cell>
        </row>
        <row r="613">
          <cell r="D613">
            <v>-226</v>
          </cell>
          <cell r="F613">
            <v>524</v>
          </cell>
          <cell r="G613">
            <v>304</v>
          </cell>
        </row>
        <row r="614">
          <cell r="D614">
            <v>-328</v>
          </cell>
          <cell r="F614">
            <v>606</v>
          </cell>
          <cell r="G614">
            <v>324</v>
          </cell>
        </row>
        <row r="615">
          <cell r="D615">
            <v>-312</v>
          </cell>
          <cell r="F615">
            <v>688</v>
          </cell>
          <cell r="G615">
            <v>350</v>
          </cell>
        </row>
        <row r="616">
          <cell r="D616">
            <v>-311</v>
          </cell>
          <cell r="F616">
            <v>750</v>
          </cell>
          <cell r="G616">
            <v>395</v>
          </cell>
        </row>
        <row r="617">
          <cell r="D617">
            <v>-121</v>
          </cell>
          <cell r="F617">
            <v>741</v>
          </cell>
          <cell r="G617">
            <v>423</v>
          </cell>
        </row>
        <row r="618">
          <cell r="D618">
            <v>-97</v>
          </cell>
          <cell r="F618">
            <v>641</v>
          </cell>
          <cell r="G618">
            <v>401</v>
          </cell>
        </row>
        <row r="619">
          <cell r="D619">
            <v>319</v>
          </cell>
          <cell r="F619">
            <v>495</v>
          </cell>
          <cell r="G619">
            <v>340</v>
          </cell>
        </row>
        <row r="620">
          <cell r="D620">
            <v>541</v>
          </cell>
          <cell r="F620">
            <v>441</v>
          </cell>
          <cell r="G620">
            <v>306</v>
          </cell>
        </row>
        <row r="621">
          <cell r="D621">
            <v>993</v>
          </cell>
          <cell r="F621">
            <v>404</v>
          </cell>
          <cell r="G621">
            <v>275</v>
          </cell>
        </row>
        <row r="622">
          <cell r="D622">
            <v>964</v>
          </cell>
          <cell r="F622">
            <v>388</v>
          </cell>
          <cell r="G622">
            <v>247</v>
          </cell>
        </row>
        <row r="623">
          <cell r="D623">
            <v>820</v>
          </cell>
          <cell r="F623">
            <v>413</v>
          </cell>
          <cell r="G623">
            <v>239</v>
          </cell>
        </row>
        <row r="624">
          <cell r="D624">
            <v>292</v>
          </cell>
          <cell r="F624">
            <v>431</v>
          </cell>
          <cell r="G624">
            <v>230</v>
          </cell>
        </row>
        <row r="625">
          <cell r="D625">
            <v>26</v>
          </cell>
          <cell r="F625">
            <v>450</v>
          </cell>
          <cell r="G625">
            <v>230</v>
          </cell>
        </row>
        <row r="626">
          <cell r="D626">
            <v>162</v>
          </cell>
          <cell r="F626">
            <v>486</v>
          </cell>
          <cell r="G626">
            <v>249</v>
          </cell>
        </row>
        <row r="627">
          <cell r="D627">
            <v>46</v>
          </cell>
          <cell r="F627">
            <v>500</v>
          </cell>
          <cell r="G627">
            <v>271</v>
          </cell>
        </row>
        <row r="628">
          <cell r="D628">
            <v>736</v>
          </cell>
          <cell r="F628">
            <v>507</v>
          </cell>
          <cell r="G628">
            <v>292</v>
          </cell>
        </row>
        <row r="629">
          <cell r="D629">
            <v>1523</v>
          </cell>
          <cell r="F629">
            <v>597</v>
          </cell>
          <cell r="G629">
            <v>321</v>
          </cell>
        </row>
        <row r="630">
          <cell r="D630">
            <v>3819</v>
          </cell>
          <cell r="F630">
            <v>657</v>
          </cell>
          <cell r="G630">
            <v>363</v>
          </cell>
        </row>
        <row r="631">
          <cell r="D631">
            <v>4219</v>
          </cell>
          <cell r="F631">
            <v>678</v>
          </cell>
          <cell r="G631">
            <v>389</v>
          </cell>
        </row>
        <row r="632">
          <cell r="D632">
            <v>4440</v>
          </cell>
          <cell r="F632">
            <v>701</v>
          </cell>
          <cell r="G632">
            <v>412</v>
          </cell>
        </row>
        <row r="633">
          <cell r="D633">
            <v>3333</v>
          </cell>
          <cell r="F633">
            <v>835</v>
          </cell>
          <cell r="G633">
            <v>435</v>
          </cell>
        </row>
        <row r="634">
          <cell r="D634">
            <v>3025</v>
          </cell>
          <cell r="F634">
            <v>910</v>
          </cell>
          <cell r="G634">
            <v>457</v>
          </cell>
        </row>
        <row r="635">
          <cell r="D635">
            <v>2084</v>
          </cell>
          <cell r="F635">
            <v>915</v>
          </cell>
          <cell r="G635">
            <v>471</v>
          </cell>
        </row>
        <row r="636">
          <cell r="D636">
            <v>2206</v>
          </cell>
          <cell r="F636">
            <v>870</v>
          </cell>
          <cell r="G636">
            <v>474</v>
          </cell>
        </row>
        <row r="637">
          <cell r="D637">
            <v>2357</v>
          </cell>
          <cell r="F637">
            <v>867</v>
          </cell>
          <cell r="G637">
            <v>473</v>
          </cell>
        </row>
        <row r="638">
          <cell r="D638">
            <v>2402</v>
          </cell>
          <cell r="F638">
            <v>927</v>
          </cell>
          <cell r="G638">
            <v>491</v>
          </cell>
        </row>
        <row r="639">
          <cell r="D639">
            <v>2160</v>
          </cell>
          <cell r="F639">
            <v>962</v>
          </cell>
          <cell r="G639">
            <v>546</v>
          </cell>
        </row>
        <row r="640">
          <cell r="D640">
            <v>2176</v>
          </cell>
          <cell r="F640">
            <v>958</v>
          </cell>
          <cell r="G640">
            <v>571</v>
          </cell>
        </row>
        <row r="641">
          <cell r="D641">
            <v>1960</v>
          </cell>
          <cell r="F641">
            <v>953</v>
          </cell>
          <cell r="G641">
            <v>569</v>
          </cell>
        </row>
        <row r="642">
          <cell r="D642">
            <v>1839</v>
          </cell>
          <cell r="F642">
            <v>917</v>
          </cell>
          <cell r="G642">
            <v>560</v>
          </cell>
        </row>
        <row r="643">
          <cell r="D643">
            <v>1900</v>
          </cell>
          <cell r="F643">
            <v>941</v>
          </cell>
          <cell r="G643">
            <v>558</v>
          </cell>
        </row>
        <row r="644">
          <cell r="D644">
            <v>2915</v>
          </cell>
          <cell r="F644">
            <v>992</v>
          </cell>
          <cell r="G644">
            <v>585</v>
          </cell>
        </row>
        <row r="645">
          <cell r="D645">
            <v>3987</v>
          </cell>
          <cell r="F645">
            <v>991</v>
          </cell>
          <cell r="G645">
            <v>593</v>
          </cell>
        </row>
        <row r="646">
          <cell r="D646">
            <v>3555</v>
          </cell>
          <cell r="F646">
            <v>982</v>
          </cell>
          <cell r="G646">
            <v>595</v>
          </cell>
        </row>
        <row r="647">
          <cell r="D647">
            <v>2406</v>
          </cell>
          <cell r="F647">
            <v>976</v>
          </cell>
          <cell r="G647">
            <v>599</v>
          </cell>
        </row>
        <row r="648">
          <cell r="D648">
            <v>2261</v>
          </cell>
          <cell r="F648">
            <v>972</v>
          </cell>
          <cell r="G648">
            <v>597</v>
          </cell>
        </row>
        <row r="649">
          <cell r="D649">
            <v>1895</v>
          </cell>
          <cell r="F649">
            <v>943</v>
          </cell>
          <cell r="G649">
            <v>590</v>
          </cell>
        </row>
        <row r="650">
          <cell r="D650">
            <v>1739</v>
          </cell>
          <cell r="F650">
            <v>901</v>
          </cell>
          <cell r="G650">
            <v>583</v>
          </cell>
        </row>
        <row r="651">
          <cell r="D651">
            <v>1507</v>
          </cell>
          <cell r="F651">
            <v>884</v>
          </cell>
          <cell r="G651">
            <v>586</v>
          </cell>
        </row>
        <row r="652">
          <cell r="D652">
            <v>1435</v>
          </cell>
          <cell r="F652">
            <v>930</v>
          </cell>
          <cell r="G652">
            <v>602</v>
          </cell>
        </row>
        <row r="653">
          <cell r="D653">
            <v>1533</v>
          </cell>
          <cell r="F653">
            <v>1018</v>
          </cell>
          <cell r="G653">
            <v>649</v>
          </cell>
        </row>
        <row r="654">
          <cell r="D654">
            <v>1520</v>
          </cell>
          <cell r="F654">
            <v>1011</v>
          </cell>
          <cell r="G654">
            <v>664</v>
          </cell>
        </row>
        <row r="655">
          <cell r="D655">
            <v>1434</v>
          </cell>
          <cell r="F655">
            <v>1031</v>
          </cell>
          <cell r="G655">
            <v>668</v>
          </cell>
        </row>
        <row r="656">
          <cell r="D656">
            <v>1802</v>
          </cell>
          <cell r="F656">
            <v>1057</v>
          </cell>
          <cell r="G656">
            <v>678</v>
          </cell>
        </row>
        <row r="657">
          <cell r="D657">
            <v>2006</v>
          </cell>
          <cell r="F657">
            <v>1039</v>
          </cell>
          <cell r="G657">
            <v>677</v>
          </cell>
        </row>
        <row r="658">
          <cell r="D658">
            <v>2008</v>
          </cell>
          <cell r="F658">
            <v>1028</v>
          </cell>
          <cell r="G658">
            <v>669</v>
          </cell>
        </row>
        <row r="659">
          <cell r="D659">
            <v>2548</v>
          </cell>
          <cell r="F659">
            <v>1029</v>
          </cell>
          <cell r="G659">
            <v>656</v>
          </cell>
        </row>
        <row r="660">
          <cell r="D660">
            <v>2893</v>
          </cell>
          <cell r="F660">
            <v>1086</v>
          </cell>
          <cell r="G660">
            <v>653</v>
          </cell>
        </row>
        <row r="661">
          <cell r="D661">
            <v>2970</v>
          </cell>
          <cell r="F661">
            <v>1142</v>
          </cell>
          <cell r="G661">
            <v>670</v>
          </cell>
        </row>
        <row r="662">
          <cell r="D662">
            <v>1890</v>
          </cell>
          <cell r="F662">
            <v>1165</v>
          </cell>
          <cell r="G662">
            <v>701</v>
          </cell>
        </row>
        <row r="663">
          <cell r="D663">
            <v>1527</v>
          </cell>
          <cell r="F663">
            <v>1144</v>
          </cell>
          <cell r="G663">
            <v>719</v>
          </cell>
        </row>
        <row r="664">
          <cell r="D664">
            <v>1242</v>
          </cell>
          <cell r="F664">
            <v>1217</v>
          </cell>
          <cell r="G664">
            <v>751</v>
          </cell>
        </row>
        <row r="665">
          <cell r="D665">
            <v>1715</v>
          </cell>
          <cell r="F665">
            <v>1513</v>
          </cell>
          <cell r="G665">
            <v>901</v>
          </cell>
        </row>
        <row r="666">
          <cell r="D666">
            <v>1439</v>
          </cell>
          <cell r="F666">
            <v>1878</v>
          </cell>
          <cell r="G666">
            <v>1070</v>
          </cell>
        </row>
        <row r="667">
          <cell r="D667">
            <v>1784</v>
          </cell>
          <cell r="F667">
            <v>1917</v>
          </cell>
          <cell r="G667">
            <v>1131</v>
          </cell>
        </row>
        <row r="668">
          <cell r="D668">
            <v>2019</v>
          </cell>
          <cell r="F668">
            <v>2077</v>
          </cell>
          <cell r="G668">
            <v>1283</v>
          </cell>
        </row>
        <row r="669">
          <cell r="D669">
            <v>2344</v>
          </cell>
          <cell r="F669">
            <v>2122</v>
          </cell>
          <cell r="G669">
            <v>1360</v>
          </cell>
        </row>
        <row r="670">
          <cell r="D670">
            <v>2293</v>
          </cell>
          <cell r="F670">
            <v>1983</v>
          </cell>
          <cell r="G670">
            <v>1272</v>
          </cell>
        </row>
        <row r="671">
          <cell r="D671">
            <v>2394</v>
          </cell>
          <cell r="F671">
            <v>1840</v>
          </cell>
          <cell r="G671">
            <v>1137</v>
          </cell>
        </row>
        <row r="672">
          <cell r="D672">
            <v>2883</v>
          </cell>
          <cell r="F672">
            <v>1780</v>
          </cell>
          <cell r="G672">
            <v>1049</v>
          </cell>
        </row>
        <row r="673">
          <cell r="D673">
            <v>3439</v>
          </cell>
          <cell r="F673">
            <v>1849</v>
          </cell>
          <cell r="G673">
            <v>1006</v>
          </cell>
        </row>
        <row r="674">
          <cell r="D674">
            <v>4192</v>
          </cell>
          <cell r="F674">
            <v>2085</v>
          </cell>
          <cell r="G674">
            <v>1092</v>
          </cell>
        </row>
        <row r="675">
          <cell r="D675">
            <v>4896</v>
          </cell>
          <cell r="F675">
            <v>2144</v>
          </cell>
          <cell r="G675">
            <v>1145</v>
          </cell>
        </row>
        <row r="676">
          <cell r="D676">
            <v>5006</v>
          </cell>
          <cell r="F676">
            <v>2196</v>
          </cell>
          <cell r="G676">
            <v>1189</v>
          </cell>
        </row>
        <row r="677">
          <cell r="D677">
            <v>4165</v>
          </cell>
          <cell r="F677">
            <v>2297</v>
          </cell>
          <cell r="G677">
            <v>1269</v>
          </cell>
        </row>
        <row r="678">
          <cell r="D678">
            <v>3930</v>
          </cell>
          <cell r="F678">
            <v>2408</v>
          </cell>
          <cell r="G678">
            <v>1317</v>
          </cell>
        </row>
        <row r="679">
          <cell r="D679">
            <v>3089</v>
          </cell>
          <cell r="F679">
            <v>2504</v>
          </cell>
          <cell r="G679">
            <v>1343</v>
          </cell>
        </row>
        <row r="680">
          <cell r="D680">
            <v>2524</v>
          </cell>
          <cell r="F680">
            <v>2449</v>
          </cell>
          <cell r="G680">
            <v>1337</v>
          </cell>
        </row>
        <row r="681">
          <cell r="D681">
            <v>3346</v>
          </cell>
          <cell r="F681">
            <v>2592</v>
          </cell>
          <cell r="G681">
            <v>1361</v>
          </cell>
        </row>
        <row r="682">
          <cell r="D682">
            <v>4212</v>
          </cell>
          <cell r="F682">
            <v>2754</v>
          </cell>
          <cell r="G682">
            <v>1388</v>
          </cell>
        </row>
        <row r="683">
          <cell r="D683">
            <v>3987</v>
          </cell>
          <cell r="F683">
            <v>2877</v>
          </cell>
          <cell r="G683">
            <v>1503</v>
          </cell>
        </row>
        <row r="684">
          <cell r="D684">
            <v>3510</v>
          </cell>
          <cell r="F684">
            <v>2935</v>
          </cell>
          <cell r="G684">
            <v>1555</v>
          </cell>
        </row>
        <row r="685">
          <cell r="D685">
            <v>3735</v>
          </cell>
          <cell r="F685">
            <v>2891</v>
          </cell>
          <cell r="G685">
            <v>1651</v>
          </cell>
        </row>
        <row r="686">
          <cell r="D686">
            <v>3514</v>
          </cell>
          <cell r="F686">
            <v>2774</v>
          </cell>
          <cell r="G686">
            <v>1681</v>
          </cell>
        </row>
        <row r="687">
          <cell r="D687">
            <v>3915</v>
          </cell>
          <cell r="F687">
            <v>2871</v>
          </cell>
          <cell r="G687">
            <v>1736</v>
          </cell>
        </row>
        <row r="688">
          <cell r="D688">
            <v>4306</v>
          </cell>
          <cell r="F688">
            <v>2945</v>
          </cell>
          <cell r="G688">
            <v>1760</v>
          </cell>
        </row>
        <row r="689">
          <cell r="D689">
            <v>4414</v>
          </cell>
          <cell r="F689">
            <v>2996</v>
          </cell>
          <cell r="G689">
            <v>1766</v>
          </cell>
        </row>
        <row r="690">
          <cell r="D690">
            <v>4766</v>
          </cell>
          <cell r="F690">
            <v>3098</v>
          </cell>
          <cell r="G690">
            <v>1816</v>
          </cell>
        </row>
        <row r="691">
          <cell r="D691">
            <v>5997</v>
          </cell>
          <cell r="F691">
            <v>3276</v>
          </cell>
          <cell r="G691">
            <v>1878</v>
          </cell>
        </row>
        <row r="692">
          <cell r="D692">
            <v>6162</v>
          </cell>
          <cell r="F692">
            <v>3470</v>
          </cell>
          <cell r="G692">
            <v>1879</v>
          </cell>
        </row>
        <row r="693">
          <cell r="D693">
            <v>5716</v>
          </cell>
          <cell r="F693">
            <v>3393</v>
          </cell>
          <cell r="G693">
            <v>1843</v>
          </cell>
        </row>
        <row r="694">
          <cell r="D694">
            <v>5567</v>
          </cell>
          <cell r="F694">
            <v>3170</v>
          </cell>
          <cell r="G694">
            <v>1807</v>
          </cell>
        </row>
        <row r="695">
          <cell r="D695">
            <v>6487</v>
          </cell>
          <cell r="F695">
            <v>3319</v>
          </cell>
          <cell r="G695">
            <v>1876</v>
          </cell>
        </row>
        <row r="696">
          <cell r="D696">
            <v>7393</v>
          </cell>
          <cell r="F696">
            <v>3359</v>
          </cell>
          <cell r="G696">
            <v>1925</v>
          </cell>
        </row>
        <row r="697">
          <cell r="D697">
            <v>9289</v>
          </cell>
          <cell r="F697">
            <v>3381</v>
          </cell>
          <cell r="G697">
            <v>1992</v>
          </cell>
        </row>
        <row r="698">
          <cell r="D698">
            <v>10112</v>
          </cell>
          <cell r="F698">
            <v>3417</v>
          </cell>
          <cell r="G698">
            <v>2015</v>
          </cell>
        </row>
        <row r="699">
          <cell r="D699">
            <v>7767</v>
          </cell>
          <cell r="F699">
            <v>3576</v>
          </cell>
          <cell r="G699">
            <v>2021</v>
          </cell>
        </row>
        <row r="700">
          <cell r="D700">
            <v>6205</v>
          </cell>
          <cell r="F700">
            <v>3584</v>
          </cell>
          <cell r="G700">
            <v>2057</v>
          </cell>
        </row>
        <row r="701">
          <cell r="D701">
            <v>4349</v>
          </cell>
          <cell r="F701">
            <v>3104</v>
          </cell>
          <cell r="G701">
            <v>1972</v>
          </cell>
        </row>
        <row r="702">
          <cell r="D702">
            <v>3280</v>
          </cell>
          <cell r="F702">
            <v>2416</v>
          </cell>
          <cell r="G702">
            <v>1726</v>
          </cell>
        </row>
        <row r="703">
          <cell r="D703">
            <v>3836</v>
          </cell>
          <cell r="F703">
            <v>2253</v>
          </cell>
          <cell r="G703">
            <v>1613</v>
          </cell>
        </row>
        <row r="704">
          <cell r="D704">
            <v>3610</v>
          </cell>
          <cell r="F704">
            <v>2237</v>
          </cell>
          <cell r="G704">
            <v>1561</v>
          </cell>
        </row>
        <row r="705">
          <cell r="D705">
            <v>3906</v>
          </cell>
          <cell r="F705">
            <v>2316</v>
          </cell>
          <cell r="G705">
            <v>1539</v>
          </cell>
        </row>
        <row r="706">
          <cell r="D706">
            <v>4594</v>
          </cell>
          <cell r="F706">
            <v>2431</v>
          </cell>
          <cell r="G706">
            <v>1559</v>
          </cell>
        </row>
        <row r="707">
          <cell r="D707">
            <v>4827</v>
          </cell>
          <cell r="F707">
            <v>2551</v>
          </cell>
          <cell r="G707">
            <v>1572</v>
          </cell>
        </row>
        <row r="708">
          <cell r="D708">
            <v>2727</v>
          </cell>
          <cell r="F708">
            <v>2469</v>
          </cell>
          <cell r="G708">
            <v>1547</v>
          </cell>
        </row>
        <row r="709">
          <cell r="D709">
            <v>2432</v>
          </cell>
          <cell r="F709">
            <v>2074</v>
          </cell>
          <cell r="G709">
            <v>1300</v>
          </cell>
        </row>
        <row r="710">
          <cell r="D710">
            <v>1496</v>
          </cell>
          <cell r="F710">
            <v>1897</v>
          </cell>
          <cell r="G710">
            <v>1192</v>
          </cell>
        </row>
        <row r="711">
          <cell r="D711">
            <v>891</v>
          </cell>
          <cell r="F711">
            <v>1749</v>
          </cell>
          <cell r="G711">
            <v>1103</v>
          </cell>
        </row>
        <row r="712">
          <cell r="D712">
            <v>818</v>
          </cell>
          <cell r="F712">
            <v>1613</v>
          </cell>
          <cell r="G712">
            <v>1017</v>
          </cell>
        </row>
        <row r="713">
          <cell r="D713">
            <v>1242</v>
          </cell>
          <cell r="F713">
            <v>1594</v>
          </cell>
          <cell r="G713">
            <v>990</v>
          </cell>
        </row>
        <row r="714">
          <cell r="D714">
            <v>1713</v>
          </cell>
          <cell r="F714">
            <v>2277</v>
          </cell>
          <cell r="G714">
            <v>1221</v>
          </cell>
        </row>
        <row r="715">
          <cell r="D715">
            <v>1849</v>
          </cell>
          <cell r="F715">
            <v>2342</v>
          </cell>
          <cell r="G715">
            <v>1306</v>
          </cell>
        </row>
        <row r="716">
          <cell r="D716">
            <v>2000</v>
          </cell>
          <cell r="F716">
            <v>2415</v>
          </cell>
          <cell r="G716">
            <v>1384</v>
          </cell>
        </row>
        <row r="717">
          <cell r="D717">
            <v>1749</v>
          </cell>
          <cell r="F717">
            <v>2640</v>
          </cell>
          <cell r="G717">
            <v>1467</v>
          </cell>
        </row>
        <row r="718">
          <cell r="D718">
            <v>2100</v>
          </cell>
          <cell r="F718">
            <v>2922</v>
          </cell>
          <cell r="G718">
            <v>1662</v>
          </cell>
        </row>
        <row r="719">
          <cell r="D719">
            <v>1887</v>
          </cell>
          <cell r="F719">
            <v>3020</v>
          </cell>
          <cell r="G719">
            <v>1782</v>
          </cell>
        </row>
        <row r="720">
          <cell r="D720">
            <v>1864</v>
          </cell>
          <cell r="F720">
            <v>2755</v>
          </cell>
          <cell r="G720">
            <v>1695</v>
          </cell>
        </row>
        <row r="721">
          <cell r="D721">
            <v>1395</v>
          </cell>
          <cell r="F721">
            <v>2473</v>
          </cell>
          <cell r="G721">
            <v>1520</v>
          </cell>
        </row>
        <row r="723">
          <cell r="D723">
            <v>1363</v>
          </cell>
          <cell r="F723">
            <v>2596</v>
          </cell>
          <cell r="G723">
            <v>1459</v>
          </cell>
        </row>
        <row r="724">
          <cell r="D724">
            <v>2003</v>
          </cell>
          <cell r="F724">
            <v>2699</v>
          </cell>
          <cell r="G724">
            <v>1538</v>
          </cell>
        </row>
        <row r="725">
          <cell r="D725">
            <v>2147</v>
          </cell>
          <cell r="F725">
            <v>2733</v>
          </cell>
          <cell r="G725">
            <v>1609</v>
          </cell>
        </row>
        <row r="726">
          <cell r="D726">
            <v>3756</v>
          </cell>
          <cell r="F726">
            <v>2759</v>
          </cell>
          <cell r="G726">
            <v>1665</v>
          </cell>
        </row>
        <row r="727">
          <cell r="D727">
            <v>4164</v>
          </cell>
          <cell r="F727">
            <v>2758</v>
          </cell>
          <cell r="G727">
            <v>1667</v>
          </cell>
        </row>
        <row r="728">
          <cell r="D728">
            <v>3987</v>
          </cell>
          <cell r="F728">
            <v>2833</v>
          </cell>
          <cell r="G728">
            <v>1656</v>
          </cell>
        </row>
        <row r="729">
          <cell r="D729">
            <v>4995.5</v>
          </cell>
          <cell r="F729">
            <v>2845.5</v>
          </cell>
          <cell r="G729">
            <v>1685</v>
          </cell>
        </row>
        <row r="730">
          <cell r="D730">
            <v>2371</v>
          </cell>
          <cell r="F730">
            <v>2495</v>
          </cell>
          <cell r="G730">
            <v>1417</v>
          </cell>
        </row>
        <row r="731">
          <cell r="D731">
            <v>2246</v>
          </cell>
          <cell r="F731">
            <v>2463</v>
          </cell>
          <cell r="G731">
            <v>1400</v>
          </cell>
        </row>
        <row r="732">
          <cell r="D732">
            <v>3031</v>
          </cell>
          <cell r="F732">
            <v>2470</v>
          </cell>
          <cell r="G732">
            <v>1336</v>
          </cell>
        </row>
        <row r="733">
          <cell r="D733">
            <v>2332</v>
          </cell>
          <cell r="F733">
            <v>2439</v>
          </cell>
          <cell r="G733">
            <v>1334</v>
          </cell>
        </row>
        <row r="734">
          <cell r="D734">
            <v>2200</v>
          </cell>
          <cell r="F734">
            <v>2359</v>
          </cell>
          <cell r="G734">
            <v>1297</v>
          </cell>
        </row>
        <row r="735">
          <cell r="D735">
            <v>2249</v>
          </cell>
          <cell r="F735">
            <v>2123</v>
          </cell>
          <cell r="G735">
            <v>1176</v>
          </cell>
        </row>
        <row r="736">
          <cell r="D736">
            <v>2653</v>
          </cell>
          <cell r="F736">
            <v>2057</v>
          </cell>
          <cell r="G736">
            <v>1206</v>
          </cell>
        </row>
        <row r="737">
          <cell r="D737">
            <v>2455</v>
          </cell>
          <cell r="F737">
            <v>2071</v>
          </cell>
          <cell r="G737">
            <v>1211</v>
          </cell>
        </row>
        <row r="738">
          <cell r="D738">
            <v>1411</v>
          </cell>
          <cell r="F738">
            <v>1747</v>
          </cell>
          <cell r="G738">
            <v>1095</v>
          </cell>
        </row>
        <row r="739">
          <cell r="D739">
            <v>1510</v>
          </cell>
          <cell r="F739">
            <v>1636</v>
          </cell>
          <cell r="G739">
            <v>1027</v>
          </cell>
        </row>
        <row r="740">
          <cell r="D740">
            <v>1083</v>
          </cell>
          <cell r="F740">
            <v>1659</v>
          </cell>
          <cell r="G740">
            <v>973</v>
          </cell>
        </row>
        <row r="741">
          <cell r="D741">
            <v>797</v>
          </cell>
          <cell r="F741">
            <v>1751</v>
          </cell>
          <cell r="G741">
            <v>955</v>
          </cell>
        </row>
        <row r="742">
          <cell r="D742">
            <v>302</v>
          </cell>
          <cell r="F742">
            <v>1626</v>
          </cell>
          <cell r="G742">
            <v>902</v>
          </cell>
        </row>
        <row r="743">
          <cell r="D743">
            <v>844</v>
          </cell>
          <cell r="F743">
            <v>1498</v>
          </cell>
          <cell r="G743">
            <v>863</v>
          </cell>
        </row>
        <row r="744">
          <cell r="D744">
            <v>756</v>
          </cell>
          <cell r="F744">
            <v>1473</v>
          </cell>
          <cell r="G744">
            <v>874</v>
          </cell>
        </row>
        <row r="745">
          <cell r="D745">
            <v>2023</v>
          </cell>
          <cell r="F745">
            <v>921</v>
          </cell>
          <cell r="G745">
            <v>1256</v>
          </cell>
        </row>
        <row r="746">
          <cell r="D746">
            <v>2195</v>
          </cell>
          <cell r="F746">
            <v>1657</v>
          </cell>
          <cell r="G746">
            <v>974</v>
          </cell>
        </row>
        <row r="747">
          <cell r="D747">
            <v>2553</v>
          </cell>
          <cell r="F747">
            <v>1676</v>
          </cell>
          <cell r="G747">
            <v>1024</v>
          </cell>
        </row>
        <row r="748">
          <cell r="D748">
            <v>2246</v>
          </cell>
          <cell r="F748">
            <v>1714</v>
          </cell>
          <cell r="G748">
            <v>1032</v>
          </cell>
        </row>
        <row r="749">
          <cell r="D749">
            <v>2186</v>
          </cell>
          <cell r="F749">
            <v>1678</v>
          </cell>
          <cell r="G749">
            <v>996</v>
          </cell>
        </row>
        <row r="750">
          <cell r="D750">
            <v>2036</v>
          </cell>
          <cell r="F750">
            <v>1670</v>
          </cell>
          <cell r="G750">
            <v>959</v>
          </cell>
        </row>
        <row r="751">
          <cell r="D751">
            <v>1388</v>
          </cell>
          <cell r="F751">
            <v>1389</v>
          </cell>
          <cell r="G751">
            <v>867</v>
          </cell>
        </row>
        <row r="752">
          <cell r="D752">
            <v>1493</v>
          </cell>
          <cell r="F752">
            <v>1241</v>
          </cell>
          <cell r="G752">
            <v>818</v>
          </cell>
        </row>
        <row r="753">
          <cell r="D753">
            <v>1446</v>
          </cell>
          <cell r="F753">
            <v>1213</v>
          </cell>
          <cell r="G753">
            <v>787</v>
          </cell>
        </row>
        <row r="754">
          <cell r="D754">
            <v>1092</v>
          </cell>
          <cell r="F754">
            <v>1160</v>
          </cell>
          <cell r="G754">
            <v>753</v>
          </cell>
        </row>
        <row r="755">
          <cell r="D755">
            <v>1643</v>
          </cell>
          <cell r="F755">
            <v>1172</v>
          </cell>
          <cell r="G755">
            <v>744</v>
          </cell>
        </row>
        <row r="756">
          <cell r="D756">
            <v>1519</v>
          </cell>
          <cell r="F756">
            <v>1162</v>
          </cell>
          <cell r="G756">
            <v>741</v>
          </cell>
        </row>
        <row r="757">
          <cell r="D757">
            <v>1619</v>
          </cell>
          <cell r="F757">
            <v>1153</v>
          </cell>
          <cell r="G757">
            <v>729</v>
          </cell>
        </row>
        <row r="758">
          <cell r="D758">
            <v>2186</v>
          </cell>
          <cell r="F758">
            <v>1146</v>
          </cell>
          <cell r="G758">
            <v>701</v>
          </cell>
        </row>
        <row r="759">
          <cell r="D759">
            <v>2261</v>
          </cell>
          <cell r="F759">
            <v>1062</v>
          </cell>
          <cell r="G759">
            <v>663</v>
          </cell>
        </row>
        <row r="760">
          <cell r="D760">
            <v>1139</v>
          </cell>
          <cell r="F760">
            <v>825</v>
          </cell>
          <cell r="G760">
            <v>542</v>
          </cell>
        </row>
        <row r="761">
          <cell r="D761">
            <v>946</v>
          </cell>
          <cell r="F761">
            <v>673</v>
          </cell>
          <cell r="G761">
            <v>488</v>
          </cell>
        </row>
        <row r="762">
          <cell r="D762">
            <v>549</v>
          </cell>
          <cell r="F762">
            <v>645</v>
          </cell>
          <cell r="G762">
            <v>432</v>
          </cell>
        </row>
        <row r="763">
          <cell r="D763">
            <v>680</v>
          </cell>
          <cell r="F763">
            <v>658</v>
          </cell>
          <cell r="G763">
            <v>432</v>
          </cell>
        </row>
        <row r="764">
          <cell r="D764">
            <v>474</v>
          </cell>
          <cell r="F764">
            <v>651</v>
          </cell>
          <cell r="G764">
            <v>437</v>
          </cell>
        </row>
        <row r="765">
          <cell r="D765">
            <v>382</v>
          </cell>
          <cell r="F765">
            <v>627</v>
          </cell>
          <cell r="G765">
            <v>431</v>
          </cell>
        </row>
        <row r="766">
          <cell r="D766">
            <v>284</v>
          </cell>
          <cell r="F766">
            <v>727</v>
          </cell>
          <cell r="G766">
            <v>448</v>
          </cell>
        </row>
        <row r="767">
          <cell r="D767">
            <v>935</v>
          </cell>
          <cell r="F767">
            <v>1050</v>
          </cell>
          <cell r="G767">
            <v>517</v>
          </cell>
        </row>
        <row r="768">
          <cell r="D768">
            <v>1471</v>
          </cell>
          <cell r="F768">
            <v>1180</v>
          </cell>
          <cell r="G768">
            <v>594</v>
          </cell>
        </row>
        <row r="769">
          <cell r="D769">
            <v>1821</v>
          </cell>
          <cell r="F769">
            <v>1235</v>
          </cell>
          <cell r="G769">
            <v>650</v>
          </cell>
        </row>
        <row r="770">
          <cell r="D770">
            <v>1945</v>
          </cell>
          <cell r="F770">
            <v>1329</v>
          </cell>
          <cell r="G770">
            <v>703</v>
          </cell>
        </row>
        <row r="771">
          <cell r="D771">
            <v>1646</v>
          </cell>
          <cell r="F771">
            <v>1315</v>
          </cell>
          <cell r="G771">
            <v>700</v>
          </cell>
        </row>
        <row r="772">
          <cell r="D772">
            <v>1867</v>
          </cell>
          <cell r="F772">
            <v>1187</v>
          </cell>
          <cell r="G772">
            <v>683</v>
          </cell>
        </row>
        <row r="773">
          <cell r="D773">
            <v>1822</v>
          </cell>
          <cell r="F773">
            <v>1118</v>
          </cell>
          <cell r="G773">
            <v>631</v>
          </cell>
        </row>
      </sheetData>
      <sheetData sheetId="5"/>
      <sheetData sheetId="6"/>
      <sheetData sheetId="7">
        <row r="1">
          <cell r="A1" t="str">
            <v>Source: ICAP - use FRIDAY's report</v>
          </cell>
        </row>
      </sheetData>
      <sheetData sheetId="8"/>
      <sheetData sheetId="9"/>
      <sheetData sheetId="10">
        <row r="1">
          <cell r="A1" t="str">
            <v>Source: ICAP - FRIDAY report</v>
          </cell>
        </row>
      </sheetData>
      <sheetData sheetId="11"/>
      <sheetData sheetId="12">
        <row r="1">
          <cell r="A1" t="str">
            <v>Select this link and click Refresh/Edit Download to update data and add or remove series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>
        <row r="4">
          <cell r="A4">
            <v>40955</v>
          </cell>
        </row>
      </sheetData>
      <sheetData sheetId="21"/>
      <sheetData sheetId="22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monthly"/>
      <sheetName val="quarterly"/>
      <sheetName val="annual"/>
      <sheetName val="charts"/>
      <sheetName val="Sheet1"/>
    </sheetNames>
    <sheetDataSet>
      <sheetData sheetId="0">
        <row r="432">
          <cell r="B432">
            <v>7.05</v>
          </cell>
        </row>
        <row r="433">
          <cell r="B433">
            <v>7.05</v>
          </cell>
        </row>
        <row r="434">
          <cell r="B434">
            <v>7.95</v>
          </cell>
        </row>
        <row r="435">
          <cell r="B435">
            <v>7.5</v>
          </cell>
        </row>
        <row r="436">
          <cell r="B436">
            <v>8.15</v>
          </cell>
        </row>
        <row r="437">
          <cell r="B437">
            <v>7.9</v>
          </cell>
        </row>
        <row r="438">
          <cell r="B438">
            <v>7.35</v>
          </cell>
        </row>
        <row r="439">
          <cell r="B439">
            <v>7.85</v>
          </cell>
        </row>
        <row r="440">
          <cell r="B440">
            <v>8.1</v>
          </cell>
        </row>
        <row r="441">
          <cell r="B441">
            <v>8.1999999999999993</v>
          </cell>
        </row>
        <row r="442">
          <cell r="B442">
            <v>8.8000000000000007</v>
          </cell>
        </row>
        <row r="443">
          <cell r="B443">
            <v>9.5</v>
          </cell>
        </row>
        <row r="444">
          <cell r="B444">
            <v>9.65</v>
          </cell>
        </row>
        <row r="445">
          <cell r="B445">
            <v>9.3000000000000007</v>
          </cell>
        </row>
        <row r="446">
          <cell r="B446">
            <v>8.85</v>
          </cell>
        </row>
        <row r="447">
          <cell r="B447">
            <v>8.4499999999999993</v>
          </cell>
        </row>
        <row r="448">
          <cell r="B448">
            <v>8.15</v>
          </cell>
        </row>
        <row r="449">
          <cell r="B449">
            <v>8.1</v>
          </cell>
        </row>
        <row r="450">
          <cell r="B450">
            <v>7.9</v>
          </cell>
        </row>
        <row r="451">
          <cell r="B451">
            <v>8.1</v>
          </cell>
        </row>
        <row r="452">
          <cell r="B452">
            <v>7.95</v>
          </cell>
        </row>
        <row r="453">
          <cell r="B453">
            <v>7.15</v>
          </cell>
        </row>
        <row r="454">
          <cell r="B454">
            <v>6.85</v>
          </cell>
        </row>
        <row r="455">
          <cell r="B455">
            <v>7.6</v>
          </cell>
        </row>
        <row r="456">
          <cell r="B456">
            <v>7.8</v>
          </cell>
        </row>
        <row r="457">
          <cell r="B457">
            <v>8.1</v>
          </cell>
        </row>
        <row r="458">
          <cell r="B458">
            <v>8.0500000000000007</v>
          </cell>
        </row>
        <row r="459">
          <cell r="B459">
            <v>7.9</v>
          </cell>
        </row>
        <row r="460">
          <cell r="B460">
            <v>8.3000000000000007</v>
          </cell>
        </row>
        <row r="461">
          <cell r="B461">
            <v>8.4499999999999993</v>
          </cell>
        </row>
        <row r="462">
          <cell r="B462">
            <v>8.5500000000000007</v>
          </cell>
        </row>
        <row r="463">
          <cell r="B463">
            <v>8.35</v>
          </cell>
        </row>
        <row r="464">
          <cell r="B464">
            <v>8.85</v>
          </cell>
        </row>
        <row r="465">
          <cell r="B465">
            <v>9.1999999999999993</v>
          </cell>
        </row>
        <row r="466">
          <cell r="B466">
            <v>9.3000000000000007</v>
          </cell>
        </row>
        <row r="467">
          <cell r="B467">
            <v>9.25</v>
          </cell>
        </row>
        <row r="468">
          <cell r="B468">
            <v>9.85</v>
          </cell>
        </row>
        <row r="469">
          <cell r="B469">
            <v>11.4</v>
          </cell>
        </row>
        <row r="470">
          <cell r="B470">
            <v>10.5</v>
          </cell>
        </row>
        <row r="471">
          <cell r="B471">
            <v>9.6999999999999993</v>
          </cell>
        </row>
        <row r="472">
          <cell r="B472">
            <v>10.35</v>
          </cell>
        </row>
        <row r="473">
          <cell r="B473">
            <v>10.9</v>
          </cell>
        </row>
        <row r="474">
          <cell r="B474">
            <v>10.9</v>
          </cell>
        </row>
        <row r="475">
          <cell r="B475">
            <v>9.6999999999999993</v>
          </cell>
        </row>
        <row r="476">
          <cell r="B476">
            <v>9.5500000000000007</v>
          </cell>
        </row>
        <row r="477">
          <cell r="B477">
            <v>9.4499999999999993</v>
          </cell>
        </row>
        <row r="478">
          <cell r="B478">
            <v>8.75</v>
          </cell>
        </row>
        <row r="479">
          <cell r="B479">
            <v>9.6</v>
          </cell>
        </row>
        <row r="480">
          <cell r="B480">
            <v>9.15</v>
          </cell>
        </row>
        <row r="481">
          <cell r="B481">
            <v>9.1999999999999993</v>
          </cell>
        </row>
        <row r="482">
          <cell r="B482">
            <v>9.4</v>
          </cell>
        </row>
        <row r="483">
          <cell r="B483">
            <v>9.6</v>
          </cell>
        </row>
        <row r="484">
          <cell r="B484">
            <v>9.35</v>
          </cell>
        </row>
        <row r="485">
          <cell r="B485">
            <v>9.6</v>
          </cell>
        </row>
        <row r="486">
          <cell r="B486">
            <v>9.75</v>
          </cell>
        </row>
        <row r="487">
          <cell r="B487">
            <v>9.9499999999999993</v>
          </cell>
        </row>
        <row r="488">
          <cell r="B488">
            <v>10</v>
          </cell>
        </row>
        <row r="489">
          <cell r="B489">
            <v>9.4499999999999993</v>
          </cell>
        </row>
        <row r="490">
          <cell r="B490">
            <v>9.3000000000000007</v>
          </cell>
        </row>
        <row r="491">
          <cell r="B491">
            <v>10.4</v>
          </cell>
        </row>
        <row r="492">
          <cell r="B492">
            <v>10.85</v>
          </cell>
        </row>
        <row r="493">
          <cell r="B493">
            <v>10.95</v>
          </cell>
        </row>
        <row r="494">
          <cell r="B494">
            <v>11.25</v>
          </cell>
        </row>
        <row r="495">
          <cell r="B495">
            <v>10.9</v>
          </cell>
        </row>
        <row r="496">
          <cell r="B496">
            <v>10.9</v>
          </cell>
        </row>
        <row r="497">
          <cell r="B497">
            <v>9.9499999999999993</v>
          </cell>
        </row>
        <row r="498">
          <cell r="B498">
            <v>10.1</v>
          </cell>
        </row>
        <row r="499">
          <cell r="B499">
            <v>10.199999999999999</v>
          </cell>
        </row>
        <row r="500">
          <cell r="B500">
            <v>10.35</v>
          </cell>
        </row>
        <row r="501">
          <cell r="B501">
            <v>10.5</v>
          </cell>
        </row>
        <row r="502">
          <cell r="B502">
            <v>10.65</v>
          </cell>
        </row>
        <row r="503">
          <cell r="B503">
            <v>11.7</v>
          </cell>
        </row>
        <row r="504">
          <cell r="B504">
            <v>10.65</v>
          </cell>
        </row>
        <row r="505">
          <cell r="B505">
            <v>10.7</v>
          </cell>
        </row>
        <row r="506">
          <cell r="B506">
            <v>10.95</v>
          </cell>
        </row>
        <row r="507">
          <cell r="B507">
            <v>10.85</v>
          </cell>
        </row>
        <row r="508">
          <cell r="B508">
            <v>10.85</v>
          </cell>
        </row>
        <row r="509">
          <cell r="B509">
            <v>11.15</v>
          </cell>
        </row>
        <row r="510">
          <cell r="B510">
            <v>10.6</v>
          </cell>
        </row>
        <row r="511">
          <cell r="B511">
            <v>10.55</v>
          </cell>
        </row>
        <row r="512">
          <cell r="B512">
            <v>10.8</v>
          </cell>
        </row>
        <row r="513">
          <cell r="B513">
            <v>10.9</v>
          </cell>
        </row>
        <row r="514">
          <cell r="B514">
            <v>10.55</v>
          </cell>
        </row>
        <row r="515">
          <cell r="B515">
            <v>10.050000000000001</v>
          </cell>
        </row>
        <row r="516">
          <cell r="B516">
            <v>10.4</v>
          </cell>
        </row>
        <row r="517">
          <cell r="B517">
            <v>10.5</v>
          </cell>
        </row>
        <row r="518">
          <cell r="B518">
            <v>11.05</v>
          </cell>
        </row>
        <row r="519">
          <cell r="B519">
            <v>10.95</v>
          </cell>
        </row>
        <row r="520">
          <cell r="B520">
            <v>11.05</v>
          </cell>
        </row>
        <row r="521">
          <cell r="B521">
            <v>11.65</v>
          </cell>
        </row>
        <row r="522">
          <cell r="B522">
            <v>11.55</v>
          </cell>
        </row>
        <row r="523">
          <cell r="B523">
            <v>12.3</v>
          </cell>
        </row>
        <row r="524">
          <cell r="B524">
            <v>11.7</v>
          </cell>
        </row>
        <row r="525">
          <cell r="B525">
            <v>11.45</v>
          </cell>
        </row>
        <row r="526">
          <cell r="B526">
            <v>11.3</v>
          </cell>
        </row>
        <row r="527">
          <cell r="B527">
            <v>11.2</v>
          </cell>
        </row>
        <row r="528">
          <cell r="B528">
            <v>10.8</v>
          </cell>
        </row>
        <row r="529">
          <cell r="B529">
            <v>11.15</v>
          </cell>
        </row>
        <row r="530">
          <cell r="B530">
            <v>10.75</v>
          </cell>
        </row>
        <row r="531">
          <cell r="B531">
            <v>10</v>
          </cell>
        </row>
        <row r="532">
          <cell r="B532">
            <v>10.1</v>
          </cell>
        </row>
        <row r="533">
          <cell r="B533">
            <v>10.35</v>
          </cell>
        </row>
        <row r="534">
          <cell r="B534">
            <v>9.65</v>
          </cell>
        </row>
        <row r="535">
          <cell r="B535">
            <v>9.65</v>
          </cell>
        </row>
        <row r="536">
          <cell r="B536">
            <v>9.75</v>
          </cell>
        </row>
        <row r="537">
          <cell r="B537">
            <v>9.6999999999999993</v>
          </cell>
        </row>
        <row r="538">
          <cell r="B538">
            <v>9.4</v>
          </cell>
        </row>
        <row r="539">
          <cell r="B539">
            <v>8.8000000000000007</v>
          </cell>
        </row>
        <row r="540">
          <cell r="B540">
            <v>8.3000000000000007</v>
          </cell>
        </row>
        <row r="541">
          <cell r="B541">
            <v>8.4</v>
          </cell>
        </row>
        <row r="542">
          <cell r="B542">
            <v>8.5500000000000007</v>
          </cell>
        </row>
        <row r="543">
          <cell r="B543">
            <v>9.9499999999999993</v>
          </cell>
        </row>
        <row r="544">
          <cell r="B544">
            <v>9.6</v>
          </cell>
        </row>
        <row r="545">
          <cell r="B545">
            <v>9.3000000000000007</v>
          </cell>
        </row>
        <row r="546">
          <cell r="B546">
            <v>9.5500000000000007</v>
          </cell>
        </row>
        <row r="547">
          <cell r="B547">
            <v>9.4499999999999993</v>
          </cell>
        </row>
        <row r="548">
          <cell r="B548">
            <v>8.75</v>
          </cell>
        </row>
        <row r="549">
          <cell r="B549">
            <v>8.9499999999999993</v>
          </cell>
        </row>
        <row r="550">
          <cell r="B550">
            <v>10</v>
          </cell>
        </row>
        <row r="551">
          <cell r="B551">
            <v>10.07</v>
          </cell>
        </row>
        <row r="552">
          <cell r="B552">
            <v>9.9</v>
          </cell>
        </row>
        <row r="553">
          <cell r="B553">
            <v>10.1</v>
          </cell>
        </row>
        <row r="554">
          <cell r="B554">
            <v>10.15</v>
          </cell>
        </row>
        <row r="555">
          <cell r="B555">
            <v>9.6999999999999993</v>
          </cell>
        </row>
        <row r="556">
          <cell r="B556">
            <v>9.4499999999999993</v>
          </cell>
        </row>
        <row r="557">
          <cell r="B557">
            <v>9.9499999999999993</v>
          </cell>
        </row>
        <row r="558">
          <cell r="B558">
            <v>9.9</v>
          </cell>
        </row>
        <row r="559">
          <cell r="B559">
            <v>9.65</v>
          </cell>
        </row>
        <row r="560">
          <cell r="B560">
            <v>10.15</v>
          </cell>
        </row>
        <row r="561">
          <cell r="B561">
            <v>10.45</v>
          </cell>
        </row>
        <row r="562">
          <cell r="B562">
            <v>10.55</v>
          </cell>
        </row>
        <row r="563">
          <cell r="B563">
            <v>11.85</v>
          </cell>
        </row>
        <row r="564">
          <cell r="B564">
            <v>11.5</v>
          </cell>
        </row>
        <row r="565">
          <cell r="B565">
            <v>14.6</v>
          </cell>
        </row>
        <row r="566">
          <cell r="B566">
            <v>13.05</v>
          </cell>
        </row>
        <row r="567">
          <cell r="B567">
            <v>11.8</v>
          </cell>
        </row>
        <row r="568">
          <cell r="B568">
            <v>11.65</v>
          </cell>
        </row>
        <row r="569">
          <cell r="B569">
            <v>13.45</v>
          </cell>
        </row>
        <row r="570">
          <cell r="B570">
            <v>14.05</v>
          </cell>
        </row>
        <row r="571">
          <cell r="B571">
            <v>14</v>
          </cell>
        </row>
        <row r="572">
          <cell r="B572">
            <v>14.2</v>
          </cell>
        </row>
        <row r="573">
          <cell r="B573">
            <v>14.65</v>
          </cell>
        </row>
        <row r="574">
          <cell r="B574">
            <v>14.1</v>
          </cell>
        </row>
        <row r="575">
          <cell r="B575">
            <v>11.6</v>
          </cell>
        </row>
        <row r="576">
          <cell r="B576">
            <v>11.3</v>
          </cell>
        </row>
        <row r="577">
          <cell r="B577">
            <v>11.65</v>
          </cell>
        </row>
        <row r="578">
          <cell r="B578">
            <v>11.85</v>
          </cell>
        </row>
        <row r="579">
          <cell r="B579">
            <v>11.05</v>
          </cell>
        </row>
        <row r="580">
          <cell r="B580">
            <v>9.5</v>
          </cell>
        </row>
        <row r="581">
          <cell r="B581">
            <v>8.65</v>
          </cell>
        </row>
        <row r="582">
          <cell r="B582">
            <v>8.65</v>
          </cell>
        </row>
        <row r="583">
          <cell r="B583">
            <v>11.15</v>
          </cell>
        </row>
        <row r="584">
          <cell r="B584">
            <v>11.2</v>
          </cell>
        </row>
        <row r="585">
          <cell r="B585">
            <v>11.35</v>
          </cell>
        </row>
        <row r="586">
          <cell r="B586">
            <v>11.5</v>
          </cell>
        </row>
        <row r="587">
          <cell r="B587">
            <v>12.4</v>
          </cell>
        </row>
        <row r="588">
          <cell r="B588">
            <v>10.75</v>
          </cell>
        </row>
        <row r="589">
          <cell r="B589">
            <v>10.25</v>
          </cell>
        </row>
        <row r="590">
          <cell r="B590">
            <v>10.45</v>
          </cell>
        </row>
        <row r="591">
          <cell r="B591">
            <v>10.15</v>
          </cell>
        </row>
        <row r="592">
          <cell r="B592">
            <v>9.85</v>
          </cell>
        </row>
        <row r="593">
          <cell r="B593">
            <v>8.4</v>
          </cell>
        </row>
        <row r="594">
          <cell r="B594">
            <v>9.9499999999999993</v>
          </cell>
        </row>
        <row r="595">
          <cell r="B595">
            <v>10.199999999999999</v>
          </cell>
        </row>
        <row r="596">
          <cell r="B596">
            <v>11.2</v>
          </cell>
        </row>
        <row r="597">
          <cell r="B597">
            <v>10.85</v>
          </cell>
        </row>
        <row r="598">
          <cell r="B598">
            <v>10.5</v>
          </cell>
        </row>
        <row r="599">
          <cell r="B599">
            <v>8.1999999999999993</v>
          </cell>
        </row>
        <row r="600">
          <cell r="B600">
            <v>6.3</v>
          </cell>
        </row>
        <row r="601">
          <cell r="B601">
            <v>6</v>
          </cell>
        </row>
        <row r="602">
          <cell r="B602">
            <v>5.9</v>
          </cell>
        </row>
        <row r="603">
          <cell r="B603">
            <v>7.25</v>
          </cell>
        </row>
        <row r="604">
          <cell r="B604">
            <v>7.7</v>
          </cell>
        </row>
        <row r="605">
          <cell r="B605">
            <v>9.0500000000000007</v>
          </cell>
        </row>
        <row r="606">
          <cell r="B606">
            <v>10.3</v>
          </cell>
        </row>
        <row r="607">
          <cell r="B607">
            <v>10</v>
          </cell>
        </row>
        <row r="608">
          <cell r="B608">
            <v>9.6999999999999993</v>
          </cell>
        </row>
        <row r="609">
          <cell r="B609">
            <v>11.1</v>
          </cell>
        </row>
        <row r="610">
          <cell r="B610">
            <v>11.35</v>
          </cell>
        </row>
        <row r="611">
          <cell r="B611">
            <v>11.25</v>
          </cell>
        </row>
        <row r="612">
          <cell r="B612">
            <v>12.5</v>
          </cell>
        </row>
        <row r="613">
          <cell r="B613">
            <v>11.15</v>
          </cell>
        </row>
        <row r="614">
          <cell r="B614">
            <v>10.25</v>
          </cell>
        </row>
        <row r="615">
          <cell r="B615">
            <v>11.95</v>
          </cell>
        </row>
        <row r="616">
          <cell r="B616">
            <v>12.35</v>
          </cell>
        </row>
        <row r="617">
          <cell r="B617">
            <v>10.8</v>
          </cell>
        </row>
        <row r="618">
          <cell r="B618">
            <v>12</v>
          </cell>
        </row>
        <row r="619">
          <cell r="B619">
            <v>13.05</v>
          </cell>
        </row>
        <row r="620">
          <cell r="B620">
            <v>12.9</v>
          </cell>
        </row>
        <row r="621">
          <cell r="B621">
            <v>12.75</v>
          </cell>
        </row>
        <row r="622">
          <cell r="B622">
            <v>11.65</v>
          </cell>
        </row>
        <row r="623">
          <cell r="B623">
            <v>11.25</v>
          </cell>
        </row>
        <row r="624">
          <cell r="B624">
            <v>10.25</v>
          </cell>
        </row>
        <row r="625">
          <cell r="B625">
            <v>11.15</v>
          </cell>
        </row>
        <row r="626">
          <cell r="B626">
            <v>10.8</v>
          </cell>
        </row>
        <row r="627">
          <cell r="B627">
            <v>11.05</v>
          </cell>
        </row>
        <row r="628">
          <cell r="B628">
            <v>10.6</v>
          </cell>
        </row>
        <row r="629">
          <cell r="B629">
            <v>10.75</v>
          </cell>
        </row>
        <row r="630">
          <cell r="B630">
            <v>10.45</v>
          </cell>
        </row>
        <row r="631">
          <cell r="B631">
            <v>10.4</v>
          </cell>
        </row>
        <row r="632">
          <cell r="B632">
            <v>9.5500000000000007</v>
          </cell>
        </row>
        <row r="633">
          <cell r="B633">
            <v>9.85</v>
          </cell>
        </row>
        <row r="634">
          <cell r="B634">
            <v>10.95</v>
          </cell>
        </row>
        <row r="635">
          <cell r="B635">
            <v>11.05</v>
          </cell>
        </row>
        <row r="636">
          <cell r="B636">
            <v>11.1</v>
          </cell>
        </row>
        <row r="637">
          <cell r="B637">
            <v>10.91</v>
          </cell>
        </row>
        <row r="638">
          <cell r="B638">
            <v>10.75</v>
          </cell>
        </row>
        <row r="639">
          <cell r="B639">
            <v>11.2</v>
          </cell>
        </row>
        <row r="640">
          <cell r="B640">
            <v>12.9</v>
          </cell>
        </row>
        <row r="641">
          <cell r="B641">
            <v>14.2</v>
          </cell>
        </row>
        <row r="642">
          <cell r="B642">
            <v>14</v>
          </cell>
        </row>
        <row r="643">
          <cell r="B643">
            <v>14.8</v>
          </cell>
        </row>
        <row r="644">
          <cell r="B644">
            <v>15.4</v>
          </cell>
        </row>
        <row r="645">
          <cell r="B645">
            <v>16.149999999999999</v>
          </cell>
        </row>
        <row r="646">
          <cell r="B646">
            <v>18</v>
          </cell>
        </row>
        <row r="647">
          <cell r="B647">
            <v>21.9</v>
          </cell>
        </row>
        <row r="648">
          <cell r="B648">
            <v>25.25</v>
          </cell>
        </row>
        <row r="649">
          <cell r="B649">
            <v>22.9</v>
          </cell>
        </row>
        <row r="650">
          <cell r="B650">
            <v>19.3</v>
          </cell>
        </row>
        <row r="651">
          <cell r="B651">
            <v>15.3</v>
          </cell>
        </row>
        <row r="652">
          <cell r="B652">
            <v>15.02</v>
          </cell>
        </row>
        <row r="653">
          <cell r="B653">
            <v>18.66</v>
          </cell>
        </row>
        <row r="654">
          <cell r="B654">
            <v>20.37</v>
          </cell>
        </row>
        <row r="655">
          <cell r="B655">
            <v>19.010000000000002</v>
          </cell>
        </row>
        <row r="656">
          <cell r="B656">
            <v>19.510000000000002</v>
          </cell>
        </row>
        <row r="657">
          <cell r="B657">
            <v>21.8</v>
          </cell>
        </row>
        <row r="658">
          <cell r="B658">
            <v>22.99</v>
          </cell>
        </row>
        <row r="659">
          <cell r="B659">
            <v>22.8</v>
          </cell>
        </row>
        <row r="660">
          <cell r="B660">
            <v>22.88</v>
          </cell>
        </row>
        <row r="661">
          <cell r="B661">
            <v>23.35</v>
          </cell>
        </row>
        <row r="662">
          <cell r="B662">
            <v>26.2</v>
          </cell>
        </row>
        <row r="663">
          <cell r="B663">
            <v>26.6</v>
          </cell>
        </row>
        <row r="664">
          <cell r="B664">
            <v>26.45</v>
          </cell>
        </row>
        <row r="665">
          <cell r="B665">
            <v>26.3</v>
          </cell>
        </row>
        <row r="666">
          <cell r="B666">
            <v>25.45</v>
          </cell>
        </row>
        <row r="667">
          <cell r="B667">
            <v>25.85</v>
          </cell>
        </row>
        <row r="668">
          <cell r="B668">
            <v>25.5</v>
          </cell>
        </row>
        <row r="669">
          <cell r="B669">
            <v>25.25</v>
          </cell>
        </row>
        <row r="670">
          <cell r="B670">
            <v>24.45</v>
          </cell>
        </row>
        <row r="671">
          <cell r="B671">
            <v>25.36</v>
          </cell>
        </row>
        <row r="672">
          <cell r="B672">
            <v>25.75</v>
          </cell>
        </row>
        <row r="673">
          <cell r="B673">
            <v>25.4</v>
          </cell>
        </row>
        <row r="674">
          <cell r="B674">
            <v>23.96</v>
          </cell>
        </row>
        <row r="675">
          <cell r="B675">
            <v>23.65</v>
          </cell>
        </row>
        <row r="676">
          <cell r="B676">
            <v>22.75</v>
          </cell>
        </row>
        <row r="677">
          <cell r="B677">
            <v>24.6</v>
          </cell>
        </row>
        <row r="678">
          <cell r="B678">
            <v>23.1</v>
          </cell>
        </row>
        <row r="679">
          <cell r="B679">
            <v>23.8</v>
          </cell>
        </row>
        <row r="680">
          <cell r="B680">
            <v>25.65</v>
          </cell>
        </row>
        <row r="681">
          <cell r="B681">
            <v>19.95</v>
          </cell>
        </row>
        <row r="682">
          <cell r="B682">
            <v>17</v>
          </cell>
        </row>
        <row r="683">
          <cell r="B683">
            <v>16.7</v>
          </cell>
        </row>
        <row r="684">
          <cell r="B684">
            <v>16.399999999999999</v>
          </cell>
        </row>
        <row r="685">
          <cell r="B685">
            <v>16.850000000000001</v>
          </cell>
        </row>
        <row r="686">
          <cell r="B686">
            <v>18.350000000000001</v>
          </cell>
        </row>
        <row r="687">
          <cell r="B687">
            <v>16.899999999999999</v>
          </cell>
        </row>
        <row r="688">
          <cell r="B688">
            <v>18.399999999999999</v>
          </cell>
        </row>
        <row r="689">
          <cell r="B689">
            <v>18.350000000000001</v>
          </cell>
        </row>
        <row r="690">
          <cell r="B690">
            <v>15.3</v>
          </cell>
        </row>
        <row r="691">
          <cell r="B691">
            <v>17.3</v>
          </cell>
        </row>
        <row r="692">
          <cell r="B692">
            <v>16.899999999999999</v>
          </cell>
        </row>
        <row r="693">
          <cell r="B693">
            <v>17.25</v>
          </cell>
        </row>
        <row r="694">
          <cell r="B694">
            <v>23</v>
          </cell>
        </row>
        <row r="695">
          <cell r="B695">
            <v>20.149999999999999</v>
          </cell>
        </row>
        <row r="696">
          <cell r="B696">
            <v>26</v>
          </cell>
        </row>
        <row r="697">
          <cell r="B697">
            <v>27.65</v>
          </cell>
        </row>
        <row r="698">
          <cell r="B698">
            <v>25.25</v>
          </cell>
        </row>
        <row r="699">
          <cell r="B699">
            <v>24.75</v>
          </cell>
        </row>
        <row r="700">
          <cell r="B700">
            <v>25</v>
          </cell>
        </row>
        <row r="701">
          <cell r="B701">
            <v>22.25</v>
          </cell>
        </row>
        <row r="702">
          <cell r="B702">
            <v>20.8</v>
          </cell>
        </row>
        <row r="703">
          <cell r="B703">
            <v>22.65</v>
          </cell>
        </row>
        <row r="704">
          <cell r="B704">
            <v>22.75</v>
          </cell>
        </row>
        <row r="705">
          <cell r="B705">
            <v>24.6</v>
          </cell>
        </row>
        <row r="706">
          <cell r="B706">
            <v>23.65</v>
          </cell>
        </row>
        <row r="707">
          <cell r="B707">
            <v>22.95</v>
          </cell>
        </row>
        <row r="708">
          <cell r="B708">
            <v>24.8</v>
          </cell>
        </row>
        <row r="709">
          <cell r="B709">
            <v>24</v>
          </cell>
        </row>
        <row r="710">
          <cell r="B710">
            <v>23.15</v>
          </cell>
        </row>
        <row r="711">
          <cell r="B711">
            <v>23.4</v>
          </cell>
        </row>
        <row r="712">
          <cell r="B712">
            <v>23.15</v>
          </cell>
        </row>
        <row r="713">
          <cell r="B713">
            <v>23.15</v>
          </cell>
        </row>
        <row r="714">
          <cell r="B714">
            <v>21.2</v>
          </cell>
        </row>
        <row r="715">
          <cell r="B715">
            <v>20.75</v>
          </cell>
        </row>
        <row r="716">
          <cell r="B716">
            <v>21.5</v>
          </cell>
        </row>
        <row r="717">
          <cell r="B717">
            <v>18.75</v>
          </cell>
        </row>
        <row r="718">
          <cell r="B718">
            <v>18.55</v>
          </cell>
        </row>
        <row r="719">
          <cell r="B719">
            <v>16.25</v>
          </cell>
        </row>
        <row r="720">
          <cell r="B720">
            <v>15.7</v>
          </cell>
        </row>
        <row r="721">
          <cell r="B721">
            <v>18.7</v>
          </cell>
        </row>
        <row r="722">
          <cell r="B722">
            <v>17.3</v>
          </cell>
        </row>
        <row r="723">
          <cell r="B723">
            <v>16.8</v>
          </cell>
        </row>
        <row r="724">
          <cell r="B724">
            <v>16.399999999999999</v>
          </cell>
        </row>
        <row r="725">
          <cell r="B725">
            <v>16.100000000000001</v>
          </cell>
        </row>
        <row r="726">
          <cell r="B726">
            <v>15.8</v>
          </cell>
        </row>
        <row r="727">
          <cell r="B727">
            <v>15.4</v>
          </cell>
        </row>
        <row r="728">
          <cell r="B728">
            <v>16</v>
          </cell>
        </row>
        <row r="729">
          <cell r="B729">
            <v>15.8</v>
          </cell>
        </row>
        <row r="730">
          <cell r="B730">
            <v>15.85</v>
          </cell>
        </row>
        <row r="731">
          <cell r="B731">
            <v>14.2</v>
          </cell>
        </row>
        <row r="732">
          <cell r="B732">
            <v>12.35</v>
          </cell>
        </row>
        <row r="733">
          <cell r="B733">
            <v>12.4</v>
          </cell>
        </row>
        <row r="734">
          <cell r="B734">
            <v>11.85</v>
          </cell>
        </row>
        <row r="735">
          <cell r="B735">
            <v>12.1</v>
          </cell>
        </row>
        <row r="736">
          <cell r="B736">
            <v>12.65</v>
          </cell>
        </row>
        <row r="737">
          <cell r="B737">
            <v>11.9</v>
          </cell>
        </row>
        <row r="738">
          <cell r="B738">
            <v>11.65</v>
          </cell>
        </row>
        <row r="739">
          <cell r="B739">
            <v>10.65</v>
          </cell>
        </row>
        <row r="740">
          <cell r="B740">
            <v>11.05</v>
          </cell>
        </row>
        <row r="741">
          <cell r="B741">
            <v>13.2</v>
          </cell>
        </row>
        <row r="742">
          <cell r="B742">
            <v>11.9</v>
          </cell>
        </row>
        <row r="743">
          <cell r="B743">
            <v>11.3</v>
          </cell>
        </row>
        <row r="744">
          <cell r="B744">
            <v>11.7</v>
          </cell>
        </row>
        <row r="745">
          <cell r="B745">
            <v>12.2</v>
          </cell>
        </row>
        <row r="746">
          <cell r="B746">
            <v>13.75</v>
          </cell>
        </row>
        <row r="747">
          <cell r="B747">
            <v>14.75</v>
          </cell>
        </row>
        <row r="748">
          <cell r="B748">
            <v>14.65</v>
          </cell>
        </row>
        <row r="749">
          <cell r="B749">
            <v>15.25</v>
          </cell>
        </row>
        <row r="750">
          <cell r="B750">
            <v>14.3</v>
          </cell>
        </row>
        <row r="751">
          <cell r="B751">
            <v>13.6</v>
          </cell>
        </row>
        <row r="752">
          <cell r="B752">
            <v>12.2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on ore swaps INPUT"/>
      <sheetName val="Swaps forward curves"/>
      <sheetName val="SWAPS spreads"/>
      <sheetName val="Chart2"/>
      <sheetName val="spot_w_average"/>
      <sheetName val="spot_m_average"/>
      <sheetName val="spot_q_average"/>
      <sheetName val="Charts"/>
      <sheetName val="Sheet1"/>
      <sheetName val="Sheet2"/>
    </sheetNames>
    <sheetDataSet>
      <sheetData sheetId="0"/>
      <sheetData sheetId="1"/>
      <sheetData sheetId="2"/>
      <sheetData sheetId="3" refreshError="1"/>
      <sheetData sheetId="4">
        <row r="325">
          <cell r="Q325">
            <v>71.535000000000011</v>
          </cell>
          <cell r="R325">
            <v>77.309999999999988</v>
          </cell>
        </row>
        <row r="326">
          <cell r="Q326">
            <v>74.27000000000001</v>
          </cell>
          <cell r="R326">
            <v>78.740000000000009</v>
          </cell>
        </row>
        <row r="327">
          <cell r="Q327">
            <v>76.079999999999984</v>
          </cell>
          <cell r="R327">
            <v>82.4</v>
          </cell>
        </row>
        <row r="328">
          <cell r="Q328">
            <v>77.548000000000002</v>
          </cell>
          <cell r="R328">
            <v>82.240000000000009</v>
          </cell>
        </row>
        <row r="329">
          <cell r="Q329">
            <v>78.260000000000005</v>
          </cell>
          <cell r="R329">
            <v>84.75</v>
          </cell>
        </row>
        <row r="330">
          <cell r="Q330">
            <v>79.325999999999993</v>
          </cell>
          <cell r="R330">
            <v>85.63</v>
          </cell>
        </row>
        <row r="331">
          <cell r="Q331">
            <v>86.183999999999997</v>
          </cell>
          <cell r="R331">
            <v>92.920000000000016</v>
          </cell>
        </row>
        <row r="332">
          <cell r="Q332">
            <v>86.668000000000006</v>
          </cell>
          <cell r="R332">
            <v>94.41</v>
          </cell>
        </row>
        <row r="333">
          <cell r="Q333">
            <v>85.307999999999993</v>
          </cell>
          <cell r="R333">
            <v>94.38</v>
          </cell>
        </row>
        <row r="334">
          <cell r="Q334">
            <v>81.446000000000012</v>
          </cell>
          <cell r="R334">
            <v>90.46</v>
          </cell>
        </row>
        <row r="335">
          <cell r="Q335">
            <v>83.577999999999989</v>
          </cell>
          <cell r="R335">
            <v>89.83</v>
          </cell>
        </row>
        <row r="336">
          <cell r="Q336">
            <v>80.097999999999999</v>
          </cell>
          <cell r="R336">
            <v>84.740000000000009</v>
          </cell>
        </row>
        <row r="337">
          <cell r="Q337">
            <v>75</v>
          </cell>
          <cell r="R337">
            <v>78.449999999999989</v>
          </cell>
        </row>
        <row r="338">
          <cell r="Q338">
            <v>73.194000000000003</v>
          </cell>
          <cell r="R338">
            <v>77.75</v>
          </cell>
        </row>
        <row r="339">
          <cell r="Q339">
            <v>64.647999999999996</v>
          </cell>
          <cell r="R339">
            <v>71.524999999999991</v>
          </cell>
        </row>
        <row r="340">
          <cell r="Q340">
            <v>59.625999999999998</v>
          </cell>
          <cell r="R340">
            <v>63.230000000000004</v>
          </cell>
        </row>
        <row r="341">
          <cell r="Q341">
            <v>60.788000000000004</v>
          </cell>
          <cell r="R341">
            <v>66.420000000000016</v>
          </cell>
        </row>
        <row r="342">
          <cell r="Q342">
            <v>60.432500000000012</v>
          </cell>
          <cell r="R342">
            <v>64.150000000000006</v>
          </cell>
        </row>
        <row r="343">
          <cell r="Q343">
            <v>54.564999999999998</v>
          </cell>
          <cell r="R343">
            <v>58.55</v>
          </cell>
        </row>
        <row r="344">
          <cell r="Q344">
            <v>55.592000000000006</v>
          </cell>
          <cell r="R344">
            <v>58.730000000000004</v>
          </cell>
        </row>
        <row r="345">
          <cell r="Q345">
            <v>54.772000000000006</v>
          </cell>
          <cell r="R345">
            <v>58.410000000000011</v>
          </cell>
        </row>
        <row r="346">
          <cell r="Q346">
            <v>51.956000000000003</v>
          </cell>
          <cell r="R346">
            <v>56.92</v>
          </cell>
        </row>
        <row r="347">
          <cell r="Q347">
            <v>49.526000000000003</v>
          </cell>
          <cell r="R347">
            <v>57.470000000000013</v>
          </cell>
        </row>
        <row r="348">
          <cell r="Q348">
            <v>49.427999999999997</v>
          </cell>
          <cell r="R348">
            <v>57.84</v>
          </cell>
        </row>
        <row r="349">
          <cell r="Q349">
            <v>51.920000000000009</v>
          </cell>
          <cell r="R349">
            <v>59.29</v>
          </cell>
        </row>
        <row r="350">
          <cell r="Q350">
            <v>57.922499999999999</v>
          </cell>
          <cell r="R350">
            <v>67.209999999999994</v>
          </cell>
        </row>
        <row r="351">
          <cell r="Q351">
            <v>58.712000000000003</v>
          </cell>
          <cell r="R351">
            <v>68.599999999999994</v>
          </cell>
        </row>
        <row r="352">
          <cell r="Q352">
            <v>59.88</v>
          </cell>
          <cell r="R352">
            <v>71.06</v>
          </cell>
        </row>
        <row r="353">
          <cell r="Q353">
            <v>62.715999999999994</v>
          </cell>
          <cell r="R353">
            <v>72.8</v>
          </cell>
        </row>
        <row r="354">
          <cell r="Q354">
            <v>64.040000000000006</v>
          </cell>
          <cell r="R354">
            <v>72.319999999999993</v>
          </cell>
        </row>
        <row r="355">
          <cell r="Q355">
            <v>67.022000000000006</v>
          </cell>
          <cell r="R355">
            <v>77.12</v>
          </cell>
        </row>
        <row r="356">
          <cell r="Q356">
            <v>68.974999999999994</v>
          </cell>
          <cell r="R356">
            <v>80.05</v>
          </cell>
        </row>
        <row r="357">
          <cell r="Q357">
            <v>67.49199999999999</v>
          </cell>
          <cell r="R357">
            <v>79.37</v>
          </cell>
        </row>
        <row r="358">
          <cell r="Q358">
            <v>71.337999999999994</v>
          </cell>
          <cell r="R358">
            <v>83.759999999999991</v>
          </cell>
        </row>
        <row r="359">
          <cell r="Q359">
            <v>69.924999999999997</v>
          </cell>
          <cell r="R359">
            <v>83.25</v>
          </cell>
        </row>
        <row r="360">
          <cell r="Q360">
            <v>68.658000000000001</v>
          </cell>
          <cell r="R360">
            <v>83.670000000000016</v>
          </cell>
        </row>
        <row r="361">
          <cell r="Q361">
            <v>66.557999999999993</v>
          </cell>
          <cell r="R361">
            <v>81.41</v>
          </cell>
        </row>
        <row r="362">
          <cell r="Q362">
            <v>58.911666666666676</v>
          </cell>
          <cell r="R362">
            <v>74.639999999999986</v>
          </cell>
        </row>
        <row r="363">
          <cell r="Q363">
            <v>55.97</v>
          </cell>
          <cell r="R363">
            <v>68.330000000000013</v>
          </cell>
        </row>
        <row r="364">
          <cell r="Q364">
            <v>53.873999999999988</v>
          </cell>
          <cell r="R364">
            <v>67.75</v>
          </cell>
        </row>
        <row r="365">
          <cell r="Q365">
            <v>52.990000000000009</v>
          </cell>
          <cell r="R365">
            <v>66.809999999999988</v>
          </cell>
        </row>
        <row r="366">
          <cell r="Q366">
            <v>54.15</v>
          </cell>
          <cell r="R366">
            <v>67.674999999999997</v>
          </cell>
        </row>
        <row r="367">
          <cell r="Q367">
            <v>53.491999999999997</v>
          </cell>
          <cell r="R367">
            <v>65.09</v>
          </cell>
        </row>
        <row r="368">
          <cell r="Q368">
            <v>51.508000000000003</v>
          </cell>
          <cell r="R368">
            <v>62.140000000000008</v>
          </cell>
        </row>
        <row r="369">
          <cell r="Q369">
            <v>54.44</v>
          </cell>
          <cell r="R369">
            <v>65.02</v>
          </cell>
        </row>
        <row r="370">
          <cell r="Q370">
            <v>54.325999999999993</v>
          </cell>
          <cell r="R370">
            <v>61.6</v>
          </cell>
        </row>
        <row r="371">
          <cell r="Q371">
            <v>56.304000000000002</v>
          </cell>
          <cell r="R371">
            <v>64.81</v>
          </cell>
        </row>
        <row r="372">
          <cell r="Q372">
            <v>58.387999999999998</v>
          </cell>
          <cell r="R372">
            <v>65.47</v>
          </cell>
        </row>
        <row r="373">
          <cell r="Q373">
            <v>60.122000000000007</v>
          </cell>
          <cell r="R373">
            <v>66.460000000000008</v>
          </cell>
        </row>
        <row r="374">
          <cell r="Q374">
            <v>60.61</v>
          </cell>
          <cell r="R374">
            <v>65.59</v>
          </cell>
        </row>
        <row r="375">
          <cell r="Q375">
            <v>65.570000000000007</v>
          </cell>
          <cell r="R375">
            <v>69.460000000000008</v>
          </cell>
        </row>
        <row r="376">
          <cell r="Q376">
            <v>65.032499999999999</v>
          </cell>
          <cell r="R376">
            <v>71.425000000000011</v>
          </cell>
        </row>
        <row r="377">
          <cell r="Q377">
            <v>68.855000000000004</v>
          </cell>
          <cell r="R377">
            <v>73.77000000000001</v>
          </cell>
        </row>
        <row r="378">
          <cell r="Q378">
            <v>72.28</v>
          </cell>
          <cell r="R378">
            <v>77.683333333333323</v>
          </cell>
        </row>
        <row r="379">
          <cell r="Q379">
            <v>70.036000000000001</v>
          </cell>
          <cell r="R379">
            <v>76.710000000000008</v>
          </cell>
        </row>
        <row r="380">
          <cell r="Q380">
            <v>68.024000000000001</v>
          </cell>
          <cell r="R380">
            <v>75.47</v>
          </cell>
        </row>
        <row r="381">
          <cell r="Q381">
            <v>67.248000000000005</v>
          </cell>
          <cell r="R381">
            <v>74.260000000000005</v>
          </cell>
        </row>
        <row r="382">
          <cell r="Q382">
            <v>69.72</v>
          </cell>
          <cell r="R382">
            <v>75.889999999999986</v>
          </cell>
        </row>
        <row r="383">
          <cell r="Q383">
            <v>71.373999999999995</v>
          </cell>
          <cell r="R383">
            <v>77.349999999999994</v>
          </cell>
        </row>
        <row r="384">
          <cell r="Q384">
            <v>71.311999999999998</v>
          </cell>
          <cell r="R384">
            <v>77.899999999999991</v>
          </cell>
        </row>
        <row r="385">
          <cell r="Q385">
            <v>72.42</v>
          </cell>
          <cell r="R385">
            <v>78.88</v>
          </cell>
        </row>
        <row r="386">
          <cell r="Q386">
            <v>68.051999999999992</v>
          </cell>
          <cell r="R386">
            <v>75.36999999999999</v>
          </cell>
        </row>
        <row r="387">
          <cell r="Q387">
            <v>64.560000000000016</v>
          </cell>
          <cell r="R387">
            <v>72.12</v>
          </cell>
        </row>
        <row r="388">
          <cell r="Q388">
            <v>60.529999999999994</v>
          </cell>
          <cell r="R388">
            <v>68.31</v>
          </cell>
        </row>
        <row r="389">
          <cell r="Q389">
            <v>58.652500000000003</v>
          </cell>
          <cell r="R389">
            <v>66.580000000000013</v>
          </cell>
        </row>
        <row r="390">
          <cell r="Q390">
            <v>58.804000000000002</v>
          </cell>
          <cell r="R390">
            <v>68.59</v>
          </cell>
        </row>
        <row r="391">
          <cell r="Q391">
            <v>58.29399999999999</v>
          </cell>
          <cell r="R391">
            <v>68.53</v>
          </cell>
        </row>
        <row r="392">
          <cell r="Q392">
            <v>58.865999999999993</v>
          </cell>
          <cell r="R392">
            <v>65.47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MF"/>
      <sheetName val="Daily"/>
      <sheetName val="SRM"/>
      <sheetName val="SRM_feed"/>
      <sheetName val="Symbols"/>
    </sheetNames>
    <sheetDataSet>
      <sheetData sheetId="0"/>
      <sheetData sheetId="1"/>
      <sheetData sheetId="2">
        <row r="15">
          <cell r="I15">
            <v>66.654000000000011</v>
          </cell>
          <cell r="J15">
            <v>84.879999999999981</v>
          </cell>
        </row>
        <row r="16">
          <cell r="I16">
            <v>66.198000000000008</v>
          </cell>
          <cell r="J16">
            <v>84.78</v>
          </cell>
        </row>
        <row r="17">
          <cell r="I17">
            <v>66.953999999999994</v>
          </cell>
          <cell r="J17">
            <v>85.4</v>
          </cell>
        </row>
        <row r="18">
          <cell r="I18">
            <v>67.73</v>
          </cell>
          <cell r="J18">
            <v>86.38000000000001</v>
          </cell>
        </row>
        <row r="19">
          <cell r="I19">
            <v>64.828000000000003</v>
          </cell>
          <cell r="J19">
            <v>83.54</v>
          </cell>
        </row>
        <row r="20">
          <cell r="I20">
            <v>65.007999999999996</v>
          </cell>
          <cell r="J20">
            <v>84.62</v>
          </cell>
        </row>
        <row r="21">
          <cell r="I21">
            <v>66.53</v>
          </cell>
          <cell r="J21">
            <v>87.28</v>
          </cell>
        </row>
        <row r="22">
          <cell r="I22">
            <v>67.596000000000004</v>
          </cell>
          <cell r="J22">
            <v>88.62</v>
          </cell>
        </row>
        <row r="23">
          <cell r="I23">
            <v>66.13</v>
          </cell>
          <cell r="J23">
            <v>88.28</v>
          </cell>
        </row>
        <row r="24">
          <cell r="I24">
            <v>65.233999999999995</v>
          </cell>
          <cell r="J24">
            <v>90.68</v>
          </cell>
        </row>
        <row r="25">
          <cell r="I25">
            <v>64.054000000000002</v>
          </cell>
          <cell r="J25">
            <v>91.559999999999988</v>
          </cell>
        </row>
        <row r="26">
          <cell r="I26">
            <v>63.854000000000006</v>
          </cell>
          <cell r="J26">
            <v>91.18</v>
          </cell>
        </row>
        <row r="27">
          <cell r="I27">
            <v>64.852000000000004</v>
          </cell>
          <cell r="J27">
            <v>91.58</v>
          </cell>
        </row>
        <row r="28">
          <cell r="I28">
            <v>66.227999999999994</v>
          </cell>
          <cell r="J28">
            <v>92.52000000000001</v>
          </cell>
        </row>
        <row r="29">
          <cell r="I29">
            <v>67.341999999999999</v>
          </cell>
          <cell r="J29">
            <v>93.84</v>
          </cell>
        </row>
        <row r="30">
          <cell r="I30">
            <v>69.36</v>
          </cell>
          <cell r="J30">
            <v>96.4</v>
          </cell>
        </row>
        <row r="31">
          <cell r="I31">
            <v>67.575999999999993</v>
          </cell>
          <cell r="J31">
            <v>95.16</v>
          </cell>
        </row>
        <row r="32">
          <cell r="I32">
            <v>66.823999999999998</v>
          </cell>
          <cell r="J32">
            <v>93.74</v>
          </cell>
        </row>
        <row r="33">
          <cell r="I33">
            <v>66.260000000000019</v>
          </cell>
          <cell r="J33">
            <v>94.039999999999992</v>
          </cell>
        </row>
        <row r="34">
          <cell r="I34">
            <v>67.266000000000005</v>
          </cell>
          <cell r="J34">
            <v>95.47999999999999</v>
          </cell>
        </row>
        <row r="35">
          <cell r="I35">
            <v>67.856000000000009</v>
          </cell>
          <cell r="J35">
            <v>96.32</v>
          </cell>
        </row>
        <row r="36">
          <cell r="I36">
            <v>69.145999999999987</v>
          </cell>
          <cell r="J36">
            <v>96.58</v>
          </cell>
        </row>
        <row r="37">
          <cell r="I37">
            <v>69.048000000000002</v>
          </cell>
          <cell r="J37">
            <v>96.28</v>
          </cell>
        </row>
        <row r="38">
          <cell r="I38">
            <v>69.239999999999995</v>
          </cell>
          <cell r="J38">
            <v>96.4</v>
          </cell>
        </row>
        <row r="39">
          <cell r="I39">
            <v>70.932000000000002</v>
          </cell>
          <cell r="J39">
            <v>97.06</v>
          </cell>
        </row>
        <row r="40">
          <cell r="I40">
            <v>72.676000000000002</v>
          </cell>
          <cell r="J40">
            <v>97.1</v>
          </cell>
        </row>
        <row r="41">
          <cell r="I41">
            <v>75.072000000000017</v>
          </cell>
          <cell r="J41">
            <v>98.12</v>
          </cell>
        </row>
        <row r="42">
          <cell r="I42">
            <v>75.623999999999995</v>
          </cell>
          <cell r="J42">
            <v>97.7</v>
          </cell>
        </row>
        <row r="43">
          <cell r="I43">
            <v>76.043999999999997</v>
          </cell>
          <cell r="J43">
            <v>97</v>
          </cell>
        </row>
        <row r="44">
          <cell r="I44">
            <v>75.585999999999999</v>
          </cell>
          <cell r="J44">
            <v>95.04</v>
          </cell>
        </row>
        <row r="45">
          <cell r="I45">
            <v>73.426000000000002</v>
          </cell>
          <cell r="J45">
            <v>91.559999999999988</v>
          </cell>
        </row>
        <row r="46">
          <cell r="I46">
            <v>65.650000000000006</v>
          </cell>
          <cell r="J46">
            <v>82.080000000000013</v>
          </cell>
        </row>
        <row r="47">
          <cell r="I47">
            <v>66.804000000000002</v>
          </cell>
          <cell r="J47">
            <v>82.960000000000008</v>
          </cell>
        </row>
        <row r="48">
          <cell r="I48">
            <v>67.442000000000007</v>
          </cell>
          <cell r="J48">
            <v>83.600000000000009</v>
          </cell>
        </row>
        <row r="49">
          <cell r="I49">
            <v>70.63000000000001</v>
          </cell>
          <cell r="J49">
            <v>85.939999999999984</v>
          </cell>
        </row>
        <row r="50">
          <cell r="I50">
            <v>71.75200000000001</v>
          </cell>
          <cell r="J50">
            <v>86.72</v>
          </cell>
        </row>
        <row r="51">
          <cell r="I51">
            <v>72.650000000000006</v>
          </cell>
          <cell r="J51">
            <v>87.16</v>
          </cell>
        </row>
        <row r="52">
          <cell r="I52">
            <v>73.736000000000004</v>
          </cell>
          <cell r="J52">
            <v>88.239999999999981</v>
          </cell>
        </row>
        <row r="53">
          <cell r="I53">
            <v>74.427999999999997</v>
          </cell>
          <cell r="J53">
            <v>88.34</v>
          </cell>
        </row>
        <row r="54">
          <cell r="I54">
            <v>74.912000000000006</v>
          </cell>
          <cell r="J54">
            <v>89.179999999999993</v>
          </cell>
        </row>
        <row r="55">
          <cell r="I55">
            <v>82.054000000000002</v>
          </cell>
          <cell r="J55">
            <v>96.61999999999999</v>
          </cell>
        </row>
        <row r="56">
          <cell r="I56">
            <v>85.53</v>
          </cell>
          <cell r="J56">
            <v>101.3</v>
          </cell>
        </row>
        <row r="57">
          <cell r="I57">
            <v>88.38600000000001</v>
          </cell>
          <cell r="J57">
            <v>100.58</v>
          </cell>
        </row>
        <row r="58">
          <cell r="I58">
            <v>87.772000000000006</v>
          </cell>
          <cell r="J58">
            <v>100.17999999999999</v>
          </cell>
        </row>
        <row r="59">
          <cell r="I59">
            <v>85.068000000000012</v>
          </cell>
          <cell r="J59">
            <v>96.360000000000014</v>
          </cell>
        </row>
        <row r="60">
          <cell r="I60">
            <v>87.03</v>
          </cell>
          <cell r="J60">
            <v>98.740000000000009</v>
          </cell>
        </row>
        <row r="61">
          <cell r="I61">
            <v>85.52000000000001</v>
          </cell>
          <cell r="J61">
            <v>96.799999999999983</v>
          </cell>
        </row>
        <row r="62">
          <cell r="I62">
            <v>86.048000000000002</v>
          </cell>
          <cell r="J62">
            <v>96.64</v>
          </cell>
        </row>
        <row r="63">
          <cell r="I63">
            <v>85.528000000000006</v>
          </cell>
          <cell r="J63">
            <v>97.000000000000014</v>
          </cell>
        </row>
        <row r="64">
          <cell r="I64">
            <v>91.49199999999999</v>
          </cell>
          <cell r="J64">
            <v>103.64000000000001</v>
          </cell>
        </row>
        <row r="65">
          <cell r="I65">
            <v>95.376000000000005</v>
          </cell>
          <cell r="J65">
            <v>107.28000000000002</v>
          </cell>
        </row>
        <row r="66">
          <cell r="I66">
            <v>93.522000000000006</v>
          </cell>
          <cell r="J66">
            <v>107.46</v>
          </cell>
        </row>
        <row r="67">
          <cell r="I67">
            <v>93.927999999999997</v>
          </cell>
          <cell r="J67">
            <v>107.63999999999999</v>
          </cell>
        </row>
        <row r="68">
          <cell r="I68">
            <v>94.146000000000001</v>
          </cell>
          <cell r="J68">
            <v>109.7</v>
          </cell>
        </row>
        <row r="69">
          <cell r="I69">
            <v>95.736000000000004</v>
          </cell>
          <cell r="J69">
            <v>110.22</v>
          </cell>
        </row>
        <row r="70">
          <cell r="I70">
            <v>97.661999999999992</v>
          </cell>
          <cell r="J70">
            <v>112.4</v>
          </cell>
        </row>
        <row r="71">
          <cell r="I71">
            <v>103.726</v>
          </cell>
          <cell r="J71">
            <v>117.85999999999999</v>
          </cell>
        </row>
        <row r="72">
          <cell r="I72">
            <v>105.276</v>
          </cell>
          <cell r="J72">
            <v>120.58</v>
          </cell>
        </row>
        <row r="73">
          <cell r="I73">
            <v>100.21600000000001</v>
          </cell>
          <cell r="J73">
            <v>115.1</v>
          </cell>
        </row>
        <row r="74">
          <cell r="I74">
            <v>107.03599999999999</v>
          </cell>
          <cell r="J74">
            <v>120.97999999999999</v>
          </cell>
        </row>
        <row r="75">
          <cell r="I75">
            <v>113.75999999999999</v>
          </cell>
          <cell r="J75">
            <v>125.05999999999999</v>
          </cell>
        </row>
        <row r="76">
          <cell r="I76">
            <v>117.07000000000001</v>
          </cell>
          <cell r="J76">
            <v>126.82000000000001</v>
          </cell>
        </row>
        <row r="77">
          <cell r="I77">
            <v>122.202</v>
          </cell>
          <cell r="J77">
            <v>131.06</v>
          </cell>
        </row>
        <row r="78">
          <cell r="I78">
            <v>119.91399999999999</v>
          </cell>
          <cell r="J78">
            <v>127.94000000000001</v>
          </cell>
        </row>
        <row r="79">
          <cell r="I79">
            <v>121.304</v>
          </cell>
          <cell r="J79">
            <v>128.6</v>
          </cell>
        </row>
        <row r="80">
          <cell r="I80">
            <v>117.28600000000002</v>
          </cell>
          <cell r="J80">
            <v>125.56000000000002</v>
          </cell>
        </row>
        <row r="81">
          <cell r="I81">
            <v>115.63199999999999</v>
          </cell>
          <cell r="J81">
            <v>124.38000000000002</v>
          </cell>
        </row>
        <row r="82">
          <cell r="I82">
            <v>95.932000000000002</v>
          </cell>
          <cell r="J82">
            <v>104.16000000000001</v>
          </cell>
        </row>
        <row r="83">
          <cell r="I83">
            <v>90.42</v>
          </cell>
          <cell r="J83">
            <v>98.760000000000019</v>
          </cell>
        </row>
        <row r="84">
          <cell r="I84">
            <v>86.190000000000012</v>
          </cell>
          <cell r="J84">
            <v>94.460000000000008</v>
          </cell>
        </row>
        <row r="85">
          <cell r="I85">
            <v>83.167999999999978</v>
          </cell>
          <cell r="J85">
            <v>91.6</v>
          </cell>
        </row>
        <row r="86">
          <cell r="I86">
            <v>90.054000000000002</v>
          </cell>
          <cell r="J86">
            <v>96.580000000000013</v>
          </cell>
        </row>
        <row r="87">
          <cell r="I87">
            <v>95.890000000000015</v>
          </cell>
          <cell r="J87">
            <v>102.2</v>
          </cell>
        </row>
        <row r="88">
          <cell r="I88">
            <v>95.566000000000003</v>
          </cell>
          <cell r="J88">
            <v>102.22</v>
          </cell>
        </row>
        <row r="89">
          <cell r="I89">
            <v>91.41</v>
          </cell>
          <cell r="J89">
            <v>98.259999999999991</v>
          </cell>
        </row>
        <row r="90">
          <cell r="I90">
            <v>93.38</v>
          </cell>
          <cell r="J90">
            <v>100.4</v>
          </cell>
        </row>
        <row r="91">
          <cell r="I91">
            <v>93.33</v>
          </cell>
          <cell r="J91">
            <v>99.28</v>
          </cell>
        </row>
        <row r="92">
          <cell r="I92">
            <v>89.154000000000011</v>
          </cell>
          <cell r="J92">
            <v>95.679999999999993</v>
          </cell>
        </row>
        <row r="93">
          <cell r="I93">
            <v>86.916000000000011</v>
          </cell>
          <cell r="J93">
            <v>95.24</v>
          </cell>
        </row>
        <row r="94">
          <cell r="I94">
            <v>86.32</v>
          </cell>
          <cell r="J94">
            <v>94.75</v>
          </cell>
        </row>
        <row r="95">
          <cell r="I95">
            <v>82.66</v>
          </cell>
          <cell r="J95">
            <v>92.3</v>
          </cell>
        </row>
        <row r="96">
          <cell r="I96">
            <v>81.99</v>
          </cell>
          <cell r="J96">
            <v>93.5</v>
          </cell>
        </row>
        <row r="97">
          <cell r="I97">
            <v>86.53</v>
          </cell>
          <cell r="J97">
            <v>98.3</v>
          </cell>
        </row>
        <row r="98">
          <cell r="I98">
            <v>88.67</v>
          </cell>
          <cell r="J98">
            <v>100.54</v>
          </cell>
        </row>
        <row r="99">
          <cell r="I99">
            <v>88.71</v>
          </cell>
          <cell r="J99">
            <v>100.18</v>
          </cell>
        </row>
        <row r="100">
          <cell r="I100">
            <v>94.16</v>
          </cell>
          <cell r="J100">
            <v>104.36</v>
          </cell>
        </row>
        <row r="101">
          <cell r="I101">
            <v>93.34</v>
          </cell>
          <cell r="J101">
            <v>103.6</v>
          </cell>
        </row>
        <row r="102">
          <cell r="I102">
            <v>91.13</v>
          </cell>
          <cell r="J102">
            <v>102.38</v>
          </cell>
        </row>
        <row r="103">
          <cell r="I103">
            <v>92.97</v>
          </cell>
          <cell r="J103">
            <v>104.48</v>
          </cell>
        </row>
        <row r="104">
          <cell r="I104">
            <v>95.05</v>
          </cell>
          <cell r="J104">
            <v>107.14</v>
          </cell>
        </row>
        <row r="105">
          <cell r="I105">
            <v>96.67</v>
          </cell>
          <cell r="J105">
            <v>109.38</v>
          </cell>
        </row>
        <row r="106">
          <cell r="I106">
            <v>95.47</v>
          </cell>
          <cell r="J106">
            <v>110.08</v>
          </cell>
        </row>
        <row r="107">
          <cell r="I107">
            <v>87.61</v>
          </cell>
          <cell r="J107">
            <v>102.93</v>
          </cell>
        </row>
        <row r="108">
          <cell r="I108">
            <v>82.44</v>
          </cell>
          <cell r="J108">
            <v>97.58</v>
          </cell>
        </row>
        <row r="109">
          <cell r="I109">
            <v>86.94</v>
          </cell>
          <cell r="J109">
            <v>102.16</v>
          </cell>
        </row>
        <row r="110">
          <cell r="I110">
            <v>90.98</v>
          </cell>
          <cell r="J110">
            <v>105.04</v>
          </cell>
        </row>
        <row r="111">
          <cell r="I111">
            <v>88.1</v>
          </cell>
          <cell r="J111">
            <v>102.24</v>
          </cell>
        </row>
        <row r="112">
          <cell r="I112">
            <v>90.25</v>
          </cell>
          <cell r="J112">
            <v>104.94</v>
          </cell>
        </row>
        <row r="113">
          <cell r="I113">
            <v>90.51</v>
          </cell>
          <cell r="J113">
            <v>105.28</v>
          </cell>
        </row>
        <row r="114">
          <cell r="I114">
            <v>90.63</v>
          </cell>
          <cell r="J114">
            <v>105.96</v>
          </cell>
        </row>
        <row r="115">
          <cell r="I115">
            <v>85.1</v>
          </cell>
          <cell r="J115">
            <v>101.16</v>
          </cell>
        </row>
        <row r="116">
          <cell r="I116">
            <v>83.16</v>
          </cell>
          <cell r="J116">
            <v>97.72</v>
          </cell>
        </row>
        <row r="117">
          <cell r="I117">
            <v>83.61</v>
          </cell>
          <cell r="J117">
            <v>98.23</v>
          </cell>
        </row>
        <row r="118">
          <cell r="I118">
            <v>86.2</v>
          </cell>
          <cell r="J118">
            <v>102.58</v>
          </cell>
        </row>
        <row r="119">
          <cell r="I119">
            <v>85.13</v>
          </cell>
          <cell r="J119">
            <v>101.82</v>
          </cell>
        </row>
        <row r="120">
          <cell r="I120">
            <v>83.06</v>
          </cell>
          <cell r="J120">
            <v>101.53</v>
          </cell>
        </row>
        <row r="121">
          <cell r="I121">
            <v>85.26</v>
          </cell>
          <cell r="J121">
            <v>102.93</v>
          </cell>
        </row>
        <row r="122">
          <cell r="I122">
            <v>91.55</v>
          </cell>
          <cell r="J122">
            <v>107.96</v>
          </cell>
        </row>
        <row r="123">
          <cell r="I123">
            <v>97.61</v>
          </cell>
          <cell r="J123">
            <v>113.54</v>
          </cell>
        </row>
        <row r="124">
          <cell r="I124">
            <v>97.53</v>
          </cell>
          <cell r="J124">
            <v>112.08</v>
          </cell>
        </row>
        <row r="125">
          <cell r="I125">
            <v>100.59</v>
          </cell>
          <cell r="J125">
            <v>114.24</v>
          </cell>
        </row>
        <row r="126">
          <cell r="I126">
            <v>104.59</v>
          </cell>
          <cell r="J126">
            <v>117.48</v>
          </cell>
        </row>
        <row r="127">
          <cell r="I127">
            <v>103.44</v>
          </cell>
          <cell r="J127">
            <v>116.2</v>
          </cell>
        </row>
        <row r="128">
          <cell r="I128">
            <v>102.48</v>
          </cell>
          <cell r="J128">
            <v>115.16</v>
          </cell>
        </row>
        <row r="129">
          <cell r="I129">
            <v>99.71</v>
          </cell>
          <cell r="J129">
            <v>112.6</v>
          </cell>
        </row>
        <row r="130">
          <cell r="I130">
            <v>104.27</v>
          </cell>
          <cell r="J130">
            <v>117</v>
          </cell>
        </row>
        <row r="131">
          <cell r="I131">
            <v>111.56</v>
          </cell>
          <cell r="J131">
            <v>122.68</v>
          </cell>
        </row>
        <row r="132">
          <cell r="I132">
            <v>110.29</v>
          </cell>
          <cell r="J132">
            <v>121.32</v>
          </cell>
        </row>
        <row r="133">
          <cell r="I133">
            <v>108.87</v>
          </cell>
          <cell r="J133">
            <v>120.9</v>
          </cell>
        </row>
        <row r="134">
          <cell r="I134">
            <v>118.5</v>
          </cell>
          <cell r="J134">
            <v>127.12</v>
          </cell>
        </row>
        <row r="135">
          <cell r="I135">
            <v>121.61</v>
          </cell>
          <cell r="J135">
            <v>128.4</v>
          </cell>
        </row>
        <row r="136">
          <cell r="I136">
            <v>127.26</v>
          </cell>
          <cell r="J136">
            <v>134.44</v>
          </cell>
        </row>
        <row r="137">
          <cell r="I137">
            <v>123.8</v>
          </cell>
          <cell r="J137">
            <v>134.02000000000001</v>
          </cell>
        </row>
        <row r="138">
          <cell r="I138">
            <v>127.03</v>
          </cell>
          <cell r="J138">
            <v>139.58000000000001</v>
          </cell>
        </row>
        <row r="139">
          <cell r="I139">
            <v>127.85</v>
          </cell>
          <cell r="J139">
            <v>141.12</v>
          </cell>
        </row>
        <row r="140">
          <cell r="I140">
            <v>126.03</v>
          </cell>
          <cell r="J140">
            <v>139.24</v>
          </cell>
        </row>
        <row r="141">
          <cell r="I141">
            <v>116.16</v>
          </cell>
          <cell r="J141">
            <v>129.63999999999999</v>
          </cell>
        </row>
        <row r="142">
          <cell r="I142">
            <v>120.83</v>
          </cell>
          <cell r="J142">
            <v>132.24</v>
          </cell>
        </row>
        <row r="143">
          <cell r="I143">
            <v>123.92</v>
          </cell>
          <cell r="J143">
            <v>135.12</v>
          </cell>
        </row>
        <row r="144">
          <cell r="I144">
            <v>120.54</v>
          </cell>
          <cell r="J144">
            <v>133.47999999999999</v>
          </cell>
        </row>
        <row r="145">
          <cell r="I145">
            <v>119.03</v>
          </cell>
          <cell r="J145">
            <v>132.5</v>
          </cell>
        </row>
        <row r="146">
          <cell r="I146">
            <v>116.02</v>
          </cell>
          <cell r="J146">
            <v>129.91999999999999</v>
          </cell>
        </row>
        <row r="147">
          <cell r="I147">
            <v>117.36</v>
          </cell>
          <cell r="J147">
            <v>129.76</v>
          </cell>
        </row>
        <row r="148">
          <cell r="I148">
            <v>122.94</v>
          </cell>
          <cell r="J148">
            <v>134.84</v>
          </cell>
        </row>
        <row r="149">
          <cell r="I149">
            <v>126.51</v>
          </cell>
          <cell r="J149">
            <v>138.82</v>
          </cell>
        </row>
        <row r="150">
          <cell r="I150">
            <v>128.02000000000001</v>
          </cell>
          <cell r="J150">
            <v>140.13999999999999</v>
          </cell>
        </row>
        <row r="151">
          <cell r="I151">
            <v>136.43</v>
          </cell>
          <cell r="J151">
            <v>148.41999999999999</v>
          </cell>
        </row>
        <row r="152">
          <cell r="I152">
            <v>152.43</v>
          </cell>
          <cell r="J152">
            <v>165.1</v>
          </cell>
        </row>
        <row r="153">
          <cell r="I153">
            <v>157.75</v>
          </cell>
          <cell r="J153">
            <v>170.24</v>
          </cell>
        </row>
        <row r="154">
          <cell r="I154">
            <v>167.27</v>
          </cell>
          <cell r="J154">
            <v>180.9</v>
          </cell>
        </row>
        <row r="155">
          <cell r="I155">
            <v>161.80000000000001</v>
          </cell>
          <cell r="J155">
            <v>175.18</v>
          </cell>
        </row>
        <row r="156">
          <cell r="I156">
            <v>169.32</v>
          </cell>
          <cell r="J156">
            <v>186.72</v>
          </cell>
        </row>
        <row r="157">
          <cell r="I157">
            <v>172.19</v>
          </cell>
          <cell r="J157">
            <v>193.6</v>
          </cell>
        </row>
        <row r="158">
          <cell r="I158">
            <v>171.49</v>
          </cell>
          <cell r="J158">
            <v>193.98</v>
          </cell>
        </row>
        <row r="159">
          <cell r="I159">
            <v>163.36000000000001</v>
          </cell>
          <cell r="J159">
            <v>187.42</v>
          </cell>
        </row>
        <row r="160">
          <cell r="I160">
            <v>154.91</v>
          </cell>
          <cell r="J160">
            <v>178.16</v>
          </cell>
        </row>
        <row r="161">
          <cell r="I161">
            <v>164.6</v>
          </cell>
          <cell r="J161">
            <v>188.18</v>
          </cell>
        </row>
        <row r="162">
          <cell r="I162">
            <v>169.85</v>
          </cell>
          <cell r="J162">
            <v>193.16</v>
          </cell>
        </row>
        <row r="163">
          <cell r="I163">
            <v>174.35</v>
          </cell>
          <cell r="J163">
            <v>198.28</v>
          </cell>
        </row>
        <row r="164">
          <cell r="I164">
            <v>175.72</v>
          </cell>
          <cell r="J164">
            <v>199.72</v>
          </cell>
        </row>
        <row r="165">
          <cell r="I165">
            <v>167.91</v>
          </cell>
          <cell r="J165">
            <v>192.54</v>
          </cell>
        </row>
        <row r="166">
          <cell r="I166">
            <v>164.77</v>
          </cell>
          <cell r="J166">
            <v>190.64</v>
          </cell>
        </row>
        <row r="167">
          <cell r="I167">
            <v>160.27000000000001</v>
          </cell>
          <cell r="J167">
            <v>188.54</v>
          </cell>
        </row>
        <row r="168">
          <cell r="I168">
            <v>166.8</v>
          </cell>
          <cell r="J168">
            <v>196.05</v>
          </cell>
        </row>
        <row r="169">
          <cell r="I169">
            <v>171.93</v>
          </cell>
          <cell r="J169">
            <v>201.02</v>
          </cell>
        </row>
        <row r="170">
          <cell r="I170">
            <v>175.64</v>
          </cell>
          <cell r="J170">
            <v>207.66</v>
          </cell>
        </row>
        <row r="171">
          <cell r="I171">
            <v>185.9</v>
          </cell>
          <cell r="J171">
            <v>220.12</v>
          </cell>
        </row>
        <row r="172">
          <cell r="I172">
            <v>192.37</v>
          </cell>
          <cell r="J172">
            <v>225.82</v>
          </cell>
        </row>
        <row r="173">
          <cell r="I173">
            <v>196.87</v>
          </cell>
          <cell r="J173">
            <v>230.06</v>
          </cell>
        </row>
        <row r="174">
          <cell r="I174">
            <v>226.46</v>
          </cell>
          <cell r="J174">
            <v>258.27999999999997</v>
          </cell>
        </row>
        <row r="175">
          <cell r="I175">
            <v>214.19</v>
          </cell>
          <cell r="J175">
            <v>247.5</v>
          </cell>
        </row>
        <row r="176">
          <cell r="I176">
            <v>191.38</v>
          </cell>
          <cell r="J176">
            <v>225.4</v>
          </cell>
        </row>
        <row r="177">
          <cell r="I177">
            <v>207.01</v>
          </cell>
          <cell r="J177">
            <v>238.38</v>
          </cell>
        </row>
        <row r="178">
          <cell r="I178">
            <v>212.14</v>
          </cell>
          <cell r="J178">
            <v>242.18</v>
          </cell>
        </row>
        <row r="179">
          <cell r="I179">
            <v>219.29</v>
          </cell>
          <cell r="J179">
            <v>249.18</v>
          </cell>
        </row>
        <row r="180">
          <cell r="I180">
            <v>213.68</v>
          </cell>
          <cell r="J180">
            <v>248</v>
          </cell>
        </row>
        <row r="181">
          <cell r="I181">
            <v>216.47</v>
          </cell>
          <cell r="J181">
            <v>252.06</v>
          </cell>
        </row>
        <row r="182">
          <cell r="I182">
            <v>219.88</v>
          </cell>
          <cell r="J182">
            <v>252.98</v>
          </cell>
        </row>
        <row r="183">
          <cell r="I183">
            <v>219.7</v>
          </cell>
          <cell r="J183">
            <v>253.7</v>
          </cell>
        </row>
        <row r="184">
          <cell r="I184">
            <v>209.95</v>
          </cell>
          <cell r="J184">
            <v>245.2</v>
          </cell>
        </row>
        <row r="185">
          <cell r="I185">
            <v>197.12</v>
          </cell>
          <cell r="J185">
            <v>229.98</v>
          </cell>
        </row>
        <row r="186">
          <cell r="I186">
            <v>179.37</v>
          </cell>
          <cell r="J186">
            <v>210.26</v>
          </cell>
        </row>
        <row r="187">
          <cell r="I187">
            <v>163.24</v>
          </cell>
          <cell r="J187">
            <v>192.75</v>
          </cell>
        </row>
        <row r="188">
          <cell r="I188">
            <v>150.15</v>
          </cell>
          <cell r="J188">
            <v>174.22</v>
          </cell>
        </row>
        <row r="189">
          <cell r="I189">
            <v>148.38999999999999</v>
          </cell>
          <cell r="J189">
            <v>166.88</v>
          </cell>
        </row>
        <row r="190">
          <cell r="I190">
            <v>148.1</v>
          </cell>
          <cell r="J190">
            <v>166.68</v>
          </cell>
        </row>
        <row r="191">
          <cell r="I191">
            <v>132.5</v>
          </cell>
          <cell r="J191">
            <v>153.97999999999999</v>
          </cell>
        </row>
        <row r="192">
          <cell r="I192">
            <v>114.26</v>
          </cell>
          <cell r="J192">
            <v>137.91999999999999</v>
          </cell>
        </row>
        <row r="193">
          <cell r="I193">
            <v>102.94</v>
          </cell>
          <cell r="J193">
            <v>127.3</v>
          </cell>
        </row>
        <row r="194">
          <cell r="I194">
            <v>116.1</v>
          </cell>
          <cell r="J194">
            <v>139.56</v>
          </cell>
        </row>
        <row r="195">
          <cell r="I195">
            <v>118.16</v>
          </cell>
          <cell r="J195">
            <v>140.19999999999999</v>
          </cell>
        </row>
        <row r="196">
          <cell r="I196">
            <v>127.87</v>
          </cell>
          <cell r="J196">
            <v>151.86000000000001</v>
          </cell>
        </row>
        <row r="197">
          <cell r="I197">
            <v>121.78</v>
          </cell>
          <cell r="J197">
            <v>145.46</v>
          </cell>
        </row>
        <row r="198">
          <cell r="I198">
            <v>116.23</v>
          </cell>
          <cell r="J198">
            <v>136.44</v>
          </cell>
        </row>
        <row r="199">
          <cell r="I199">
            <v>98.11</v>
          </cell>
          <cell r="J199">
            <v>116.13</v>
          </cell>
        </row>
        <row r="200">
          <cell r="I200">
            <v>91.46</v>
          </cell>
          <cell r="J200">
            <v>107.7</v>
          </cell>
        </row>
        <row r="201">
          <cell r="I201">
            <v>89.83</v>
          </cell>
          <cell r="J201">
            <v>104.48</v>
          </cell>
        </row>
        <row r="202">
          <cell r="I202">
            <v>99.45</v>
          </cell>
          <cell r="J202">
            <v>113.84</v>
          </cell>
        </row>
        <row r="203">
          <cell r="I203">
            <v>102.83</v>
          </cell>
          <cell r="J203">
            <v>117.1</v>
          </cell>
        </row>
        <row r="204">
          <cell r="I204">
            <v>108.42</v>
          </cell>
          <cell r="J204">
            <v>124</v>
          </cell>
        </row>
        <row r="205">
          <cell r="I205">
            <v>114.55</v>
          </cell>
          <cell r="J205">
            <v>130.6</v>
          </cell>
        </row>
        <row r="206">
          <cell r="I206">
            <v>125.31</v>
          </cell>
          <cell r="J206">
            <v>143.82</v>
          </cell>
        </row>
        <row r="207">
          <cell r="I207">
            <v>120.19</v>
          </cell>
          <cell r="J207">
            <v>138.74</v>
          </cell>
        </row>
        <row r="208">
          <cell r="I208">
            <v>125.18</v>
          </cell>
          <cell r="J208">
            <v>147.94</v>
          </cell>
        </row>
        <row r="209">
          <cell r="I209">
            <v>129.29</v>
          </cell>
          <cell r="J209">
            <v>157.16</v>
          </cell>
        </row>
        <row r="210">
          <cell r="I210">
            <v>131.32</v>
          </cell>
          <cell r="J210">
            <v>160.02000000000001</v>
          </cell>
        </row>
        <row r="211">
          <cell r="I211">
            <v>139.47999999999999</v>
          </cell>
          <cell r="J211">
            <v>170.74</v>
          </cell>
        </row>
        <row r="212">
          <cell r="I212">
            <v>146.78</v>
          </cell>
          <cell r="J212">
            <v>178.3</v>
          </cell>
        </row>
        <row r="213">
          <cell r="I213">
            <v>149.32</v>
          </cell>
          <cell r="J213">
            <v>180.14</v>
          </cell>
        </row>
        <row r="214">
          <cell r="I214">
            <v>136.63</v>
          </cell>
          <cell r="J214">
            <v>165.7</v>
          </cell>
        </row>
        <row r="215">
          <cell r="I215">
            <v>136.41999999999999</v>
          </cell>
          <cell r="J215">
            <v>164.82</v>
          </cell>
        </row>
        <row r="216">
          <cell r="I216">
            <v>146.69999999999999</v>
          </cell>
          <cell r="J216">
            <v>176.34</v>
          </cell>
        </row>
        <row r="217">
          <cell r="I217">
            <v>158.85</v>
          </cell>
          <cell r="J217">
            <v>188.74</v>
          </cell>
        </row>
        <row r="218">
          <cell r="I218">
            <v>144.05000000000001</v>
          </cell>
          <cell r="J218">
            <v>173.26</v>
          </cell>
        </row>
        <row r="219">
          <cell r="I219">
            <v>146.58000000000001</v>
          </cell>
          <cell r="J219">
            <v>173.88</v>
          </cell>
        </row>
        <row r="220">
          <cell r="I220">
            <v>156.05000000000001</v>
          </cell>
          <cell r="J220">
            <v>181.6</v>
          </cell>
        </row>
        <row r="221">
          <cell r="I221">
            <v>158.22</v>
          </cell>
          <cell r="J221">
            <v>183.22</v>
          </cell>
        </row>
        <row r="222">
          <cell r="I222">
            <v>152.06</v>
          </cell>
          <cell r="J222">
            <v>175.98</v>
          </cell>
        </row>
        <row r="223">
          <cell r="I223">
            <v>150.46</v>
          </cell>
          <cell r="J223">
            <v>176.64</v>
          </cell>
        </row>
        <row r="224">
          <cell r="I224">
            <v>140.69</v>
          </cell>
          <cell r="J224">
            <v>165.76</v>
          </cell>
        </row>
        <row r="225">
          <cell r="I225">
            <v>142.15</v>
          </cell>
          <cell r="J225">
            <v>167.33</v>
          </cell>
        </row>
        <row r="226">
          <cell r="I226">
            <v>129.03</v>
          </cell>
          <cell r="J226">
            <v>153.84</v>
          </cell>
        </row>
        <row r="227">
          <cell r="I227">
            <v>129.57</v>
          </cell>
          <cell r="J227">
            <v>154.19999999999999</v>
          </cell>
        </row>
        <row r="228">
          <cell r="I228">
            <v>132.97999999999999</v>
          </cell>
          <cell r="J228">
            <v>158.08000000000001</v>
          </cell>
        </row>
        <row r="229">
          <cell r="I229">
            <v>138.19</v>
          </cell>
          <cell r="J229">
            <v>163.22</v>
          </cell>
        </row>
        <row r="230">
          <cell r="I230">
            <v>144.37</v>
          </cell>
          <cell r="J230">
            <v>167</v>
          </cell>
        </row>
        <row r="231">
          <cell r="I231">
            <v>130.29</v>
          </cell>
          <cell r="J231">
            <v>151.38</v>
          </cell>
        </row>
        <row r="232">
          <cell r="I232">
            <v>113.56</v>
          </cell>
          <cell r="J232">
            <v>130.9</v>
          </cell>
        </row>
        <row r="233">
          <cell r="I233">
            <v>120.97</v>
          </cell>
          <cell r="J233">
            <v>136.69999999999999</v>
          </cell>
        </row>
        <row r="234">
          <cell r="I234">
            <v>112.48</v>
          </cell>
          <cell r="J234">
            <v>126.38</v>
          </cell>
        </row>
        <row r="235">
          <cell r="I235">
            <v>102.56</v>
          </cell>
          <cell r="J235">
            <v>115.4</v>
          </cell>
        </row>
        <row r="236">
          <cell r="I236">
            <v>98.93</v>
          </cell>
          <cell r="J236">
            <v>110.72</v>
          </cell>
        </row>
        <row r="237">
          <cell r="I237">
            <v>112.4</v>
          </cell>
          <cell r="J237">
            <v>122.96</v>
          </cell>
        </row>
        <row r="238">
          <cell r="I238">
            <v>110.05</v>
          </cell>
          <cell r="J238">
            <v>121.86</v>
          </cell>
        </row>
        <row r="239">
          <cell r="I239">
            <v>109.9</v>
          </cell>
          <cell r="J239">
            <v>121.8</v>
          </cell>
        </row>
        <row r="240">
          <cell r="I240">
            <v>102.03</v>
          </cell>
          <cell r="J240">
            <v>114.8</v>
          </cell>
        </row>
        <row r="241">
          <cell r="I241">
            <v>102.85</v>
          </cell>
          <cell r="J241">
            <v>115.76</v>
          </cell>
        </row>
        <row r="242">
          <cell r="I242">
            <v>98.2</v>
          </cell>
          <cell r="J242">
            <v>110.44</v>
          </cell>
        </row>
        <row r="243">
          <cell r="I243">
            <v>99.04</v>
          </cell>
          <cell r="J243">
            <v>110.78</v>
          </cell>
        </row>
        <row r="244">
          <cell r="I244">
            <v>101.49</v>
          </cell>
          <cell r="J244">
            <v>113.44</v>
          </cell>
        </row>
        <row r="245">
          <cell r="I245">
            <v>97.68</v>
          </cell>
          <cell r="J245">
            <v>109.76</v>
          </cell>
        </row>
        <row r="246">
          <cell r="I246">
            <v>96.26</v>
          </cell>
          <cell r="J246">
            <v>109.96</v>
          </cell>
        </row>
        <row r="247">
          <cell r="I247">
            <v>94.37</v>
          </cell>
          <cell r="J247">
            <v>108.3</v>
          </cell>
        </row>
        <row r="248">
          <cell r="I248">
            <v>96.3</v>
          </cell>
          <cell r="J248">
            <v>110.12</v>
          </cell>
        </row>
        <row r="249">
          <cell r="I249">
            <v>92.53</v>
          </cell>
          <cell r="J249">
            <v>105.18</v>
          </cell>
        </row>
        <row r="250">
          <cell r="I250">
            <v>85.23</v>
          </cell>
          <cell r="J250">
            <v>97.55</v>
          </cell>
        </row>
        <row r="251">
          <cell r="I251">
            <v>82.42</v>
          </cell>
          <cell r="J251">
            <v>93.52</v>
          </cell>
        </row>
        <row r="252">
          <cell r="I252">
            <v>89.03</v>
          </cell>
          <cell r="J252">
            <v>100.08</v>
          </cell>
        </row>
        <row r="253">
          <cell r="I253">
            <v>96.82</v>
          </cell>
          <cell r="J253">
            <v>108.26</v>
          </cell>
        </row>
        <row r="254">
          <cell r="I254">
            <v>96.29</v>
          </cell>
          <cell r="J254">
            <v>108.14</v>
          </cell>
        </row>
        <row r="255">
          <cell r="I255">
            <v>102.39</v>
          </cell>
          <cell r="J255">
            <v>114.64</v>
          </cell>
        </row>
        <row r="256">
          <cell r="I256">
            <v>110.14</v>
          </cell>
          <cell r="J256">
            <v>122.3</v>
          </cell>
        </row>
        <row r="257">
          <cell r="I257">
            <v>111.05</v>
          </cell>
          <cell r="J257">
            <v>124.9</v>
          </cell>
        </row>
        <row r="258">
          <cell r="I258">
            <v>111.15</v>
          </cell>
          <cell r="J258">
            <v>126.06</v>
          </cell>
        </row>
        <row r="259">
          <cell r="I259">
            <v>115.41</v>
          </cell>
          <cell r="J259">
            <v>129.9</v>
          </cell>
        </row>
        <row r="260">
          <cell r="I260">
            <v>117.73</v>
          </cell>
          <cell r="J260">
            <v>131.94999999999999</v>
          </cell>
        </row>
        <row r="261">
          <cell r="I261">
            <v>122.65</v>
          </cell>
          <cell r="J261">
            <v>137.26</v>
          </cell>
        </row>
        <row r="262">
          <cell r="I262">
            <v>123.18</v>
          </cell>
          <cell r="J262">
            <v>137.19999999999999</v>
          </cell>
        </row>
        <row r="263">
          <cell r="I263">
            <v>126.73</v>
          </cell>
          <cell r="J263">
            <v>141.37</v>
          </cell>
        </row>
        <row r="264">
          <cell r="I264">
            <v>127.4</v>
          </cell>
          <cell r="J264">
            <v>142.47999999999999</v>
          </cell>
        </row>
        <row r="265">
          <cell r="I265">
            <v>124.07</v>
          </cell>
          <cell r="J265">
            <v>139.04</v>
          </cell>
        </row>
        <row r="266">
          <cell r="I266">
            <v>124.27</v>
          </cell>
          <cell r="J266">
            <v>139.12</v>
          </cell>
        </row>
        <row r="267">
          <cell r="I267">
            <v>129.55000000000001</v>
          </cell>
          <cell r="J267">
            <v>144.63999999999999</v>
          </cell>
        </row>
        <row r="268">
          <cell r="I268">
            <v>125.54</v>
          </cell>
          <cell r="J268">
            <v>139.72</v>
          </cell>
        </row>
        <row r="269">
          <cell r="I269">
            <v>127.71</v>
          </cell>
          <cell r="J269">
            <v>142.78</v>
          </cell>
        </row>
      </sheetData>
      <sheetData sheetId="3">
        <row r="3">
          <cell r="D3">
            <v>124.33</v>
          </cell>
        </row>
      </sheetData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an Liang" refreshedDate="44805.537821064812" createdVersion="6" refreshedVersion="7" minRefreshableVersion="3" recordCount="216" xr:uid="{00000000-000A-0000-FFFF-FFFF00000000}">
  <cacheSource type="worksheet">
    <worksheetSource ref="B1:F217" sheet="ChartData (averages)"/>
  </cacheSource>
  <cacheFields count="5">
    <cacheField name="Year" numFmtId="170">
      <sharedItems containsSemiMixedTypes="0" containsString="0" containsNumber="1" containsInteger="1" minValue="2017" maxValue="2021" count="5">
        <n v="2017"/>
        <n v="2018"/>
        <n v="2019"/>
        <n v="2020"/>
        <n v="2021"/>
      </sharedItems>
    </cacheField>
    <cacheField name="Dampier-to-Qingdao" numFmtId="2">
      <sharedItems containsSemiMixedTypes="0" containsString="0" containsNumber="1" minValue="3.95" maxValue="11.2"/>
    </cacheField>
    <cacheField name="Tubarão-to-Qingdao" numFmtId="2">
      <sharedItems containsSemiMixedTypes="0" containsString="0" containsNumber="1" minValue="7" maxValue="28.15"/>
    </cacheField>
    <cacheField name="Paradip-to-Fangcheng" numFmtId="2">
      <sharedItems containsSemiMixedTypes="0" containsString="0" containsNumber="1" minValue="5.9" maxValue="18"/>
    </cacheField>
    <cacheField name="Tubarão-to-Rotterdam" numFmtId="2">
      <sharedItems containsSemiMixedTypes="0" containsString="0" containsNumber="1" minValue="2.9" maxValue="13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n v="6.15"/>
    <n v="13.25"/>
    <n v="7.05"/>
    <n v="7.45"/>
  </r>
  <r>
    <x v="0"/>
    <n v="6.05"/>
    <n v="13.6"/>
    <n v="7.05"/>
    <n v="7.75"/>
  </r>
  <r>
    <x v="0"/>
    <n v="5.55"/>
    <n v="12.5"/>
    <n v="7.95"/>
    <n v="7.3"/>
  </r>
  <r>
    <x v="0"/>
    <n v="5.65"/>
    <n v="13.6"/>
    <n v="7.5"/>
    <n v="8"/>
  </r>
  <r>
    <x v="0"/>
    <n v="5.05"/>
    <n v="12"/>
    <n v="8.15"/>
    <n v="6.85"/>
  </r>
  <r>
    <x v="0"/>
    <n v="4.8499999999999996"/>
    <n v="11.35"/>
    <n v="7.9"/>
    <n v="6"/>
  </r>
  <r>
    <x v="0"/>
    <n v="4.25"/>
    <n v="11.1"/>
    <n v="7.35"/>
    <n v="5.35"/>
  </r>
  <r>
    <x v="0"/>
    <n v="4.9000000000000004"/>
    <n v="10.85"/>
    <n v="7.85"/>
    <n v="5.3"/>
  </r>
  <r>
    <x v="0"/>
    <n v="6"/>
    <n v="11.5"/>
    <n v="8.1"/>
    <n v="6"/>
  </r>
  <r>
    <x v="0"/>
    <n v="6.4"/>
    <n v="12.5"/>
    <n v="8.1999999999999993"/>
    <n v="5.85"/>
  </r>
  <r>
    <x v="0"/>
    <n v="6.6"/>
    <n v="14.85"/>
    <n v="8.8000000000000007"/>
    <n v="6.95"/>
  </r>
  <r>
    <x v="0"/>
    <n v="6.95"/>
    <n v="16.7"/>
    <n v="9.5"/>
    <n v="8.1999999999999993"/>
  </r>
  <r>
    <x v="0"/>
    <n v="7"/>
    <n v="16.25"/>
    <n v="9.65"/>
    <n v="8.4499999999999993"/>
  </r>
  <r>
    <x v="0"/>
    <n v="6.6"/>
    <n v="16.25"/>
    <n v="9.3000000000000007"/>
    <n v="8.6"/>
  </r>
  <r>
    <x v="0"/>
    <n v="6.15"/>
    <n v="14.45"/>
    <n v="8.85"/>
    <n v="7.6"/>
  </r>
  <r>
    <x v="0"/>
    <n v="6.25"/>
    <n v="14.95"/>
    <n v="8.4499999999999993"/>
    <n v="7.8"/>
  </r>
  <r>
    <x v="0"/>
    <n v="5.9"/>
    <n v="13.1"/>
    <n v="8.15"/>
    <n v="6.25"/>
  </r>
  <r>
    <x v="0"/>
    <n v="6.1"/>
    <n v="13.85"/>
    <n v="8.1"/>
    <n v="6.4"/>
  </r>
  <r>
    <x v="0"/>
    <n v="5.65"/>
    <n v="13.2"/>
    <n v="7.9"/>
    <n v="6"/>
  </r>
  <r>
    <x v="0"/>
    <n v="6.1"/>
    <n v="14.45"/>
    <n v="8.1"/>
    <n v="6.3"/>
  </r>
  <r>
    <x v="0"/>
    <n v="6.1"/>
    <n v="14.55"/>
    <n v="7.95"/>
    <n v="6.1"/>
  </r>
  <r>
    <x v="0"/>
    <n v="6"/>
    <n v="14.2"/>
    <n v="7.15"/>
    <n v="6"/>
  </r>
  <r>
    <x v="0"/>
    <n v="5.6"/>
    <n v="13.55"/>
    <n v="6.85"/>
    <n v="5.55"/>
  </r>
  <r>
    <x v="0"/>
    <n v="5.9"/>
    <n v="13.2"/>
    <n v="7.6"/>
    <n v="5.75"/>
  </r>
  <r>
    <x v="0"/>
    <n v="5.3"/>
    <n v="12.65"/>
    <n v="7.8"/>
    <n v="5.55"/>
  </r>
  <r>
    <x v="0"/>
    <n v="4.6500000000000004"/>
    <n v="11.15"/>
    <n v="8.1"/>
    <n v="5.0999999999999996"/>
  </r>
  <r>
    <x v="0"/>
    <n v="5"/>
    <n v="11.5"/>
    <n v="8.0500000000000007"/>
    <n v="5.0999999999999996"/>
  </r>
  <r>
    <x v="0"/>
    <n v="4.4000000000000004"/>
    <n v="10.8"/>
    <n v="7.9"/>
    <n v="4.6500000000000004"/>
  </r>
  <r>
    <x v="0"/>
    <n v="5.15"/>
    <n v="12"/>
    <n v="8.3000000000000007"/>
    <n v="4.8499999999999996"/>
  </r>
  <r>
    <x v="0"/>
    <n v="5.5"/>
    <n v="13"/>
    <n v="8.4499999999999993"/>
    <n v="5.15"/>
  </r>
  <r>
    <x v="0"/>
    <n v="5.3"/>
    <n v="12.9"/>
    <n v="8.5500000000000007"/>
    <n v="5.15"/>
  </r>
  <r>
    <x v="0"/>
    <n v="6.3"/>
    <n v="14"/>
    <n v="8.35"/>
    <n v="6.3"/>
  </r>
  <r>
    <x v="0"/>
    <n v="6.9"/>
    <n v="15.25"/>
    <n v="8.85"/>
    <n v="7.35"/>
  </r>
  <r>
    <x v="0"/>
    <n v="7.45"/>
    <n v="17.3"/>
    <n v="9.1999999999999993"/>
    <n v="8.15"/>
  </r>
  <r>
    <x v="0"/>
    <n v="7.25"/>
    <n v="16.95"/>
    <n v="9.3000000000000007"/>
    <n v="7.8"/>
  </r>
  <r>
    <x v="0"/>
    <n v="7.2"/>
    <n v="16.149999999999999"/>
    <n v="9.25"/>
    <n v="7.5"/>
  </r>
  <r>
    <x v="0"/>
    <n v="7.95"/>
    <n v="17.149999999999999"/>
    <n v="9.85"/>
    <n v="8.6"/>
  </r>
  <r>
    <x v="0"/>
    <n v="8.15"/>
    <n v="17.2"/>
    <n v="11.4"/>
    <n v="8.35"/>
  </r>
  <r>
    <x v="0"/>
    <n v="8.25"/>
    <n v="19.350000000000001"/>
    <n v="10.5"/>
    <n v="9.5500000000000007"/>
  </r>
  <r>
    <x v="0"/>
    <n v="7.45"/>
    <n v="18.25"/>
    <n v="9.6999999999999993"/>
    <n v="8.9499999999999993"/>
  </r>
  <r>
    <x v="0"/>
    <n v="8.1"/>
    <n v="18.55"/>
    <n v="10.35"/>
    <n v="9.3000000000000007"/>
  </r>
  <r>
    <x v="0"/>
    <n v="8.1999999999999993"/>
    <n v="17.45"/>
    <n v="10.9"/>
    <n v="9.4"/>
  </r>
  <r>
    <x v="0"/>
    <n v="8.1"/>
    <n v="17.95"/>
    <n v="10.9"/>
    <n v="10"/>
  </r>
  <r>
    <x v="0"/>
    <n v="8.15"/>
    <n v="17.899999999999999"/>
    <n v="9.6999999999999993"/>
    <n v="10.4"/>
  </r>
  <r>
    <x v="0"/>
    <n v="7.75"/>
    <n v="17.7"/>
    <n v="9.5500000000000007"/>
    <n v="10.25"/>
  </r>
  <r>
    <x v="0"/>
    <n v="8.1999999999999993"/>
    <n v="19.100000000000001"/>
    <n v="9.4499999999999993"/>
    <n v="11.35"/>
  </r>
  <r>
    <x v="0"/>
    <n v="7.95"/>
    <n v="18.25"/>
    <n v="8.75"/>
    <n v="11.2"/>
  </r>
  <r>
    <x v="0"/>
    <n v="9.0500000000000007"/>
    <n v="18.850000000000001"/>
    <n v="9.6"/>
    <n v="11.7"/>
  </r>
  <r>
    <x v="0"/>
    <n v="9.85"/>
    <n v="20.9"/>
    <n v="9.15"/>
    <n v="13"/>
  </r>
  <r>
    <x v="0"/>
    <n v="9.65"/>
    <n v="21.05"/>
    <n v="9.1999999999999993"/>
    <n v="13.65"/>
  </r>
  <r>
    <x v="0"/>
    <n v="9.8000000000000007"/>
    <n v="19.399999999999999"/>
    <n v="9.4"/>
    <n v="11.8"/>
  </r>
  <r>
    <x v="0"/>
    <n v="8.4499999999999993"/>
    <n v="17.25"/>
    <n v="9.6"/>
    <n v="10.75"/>
  </r>
  <r>
    <x v="1"/>
    <n v="6.9"/>
    <n v="17.350000000000001"/>
    <n v="9.35"/>
    <n v="10.6"/>
  </r>
  <r>
    <x v="1"/>
    <n v="6.05"/>
    <n v="15.95"/>
    <n v="9.6"/>
    <n v="9.9499999999999993"/>
  </r>
  <r>
    <x v="1"/>
    <n v="5.65"/>
    <n v="14.05"/>
    <n v="9.75"/>
    <n v="8"/>
  </r>
  <r>
    <x v="1"/>
    <n v="6.95"/>
    <n v="14.95"/>
    <n v="9.9499999999999993"/>
    <n v="8.15"/>
  </r>
  <r>
    <x v="1"/>
    <n v="6.25"/>
    <n v="14.8"/>
    <n v="10"/>
    <n v="7.45"/>
  </r>
  <r>
    <x v="1"/>
    <n v="6.8"/>
    <n v="16.850000000000001"/>
    <n v="9.4499999999999993"/>
    <n v="8.1999999999999993"/>
  </r>
  <r>
    <x v="1"/>
    <n v="6.4"/>
    <n v="16.2"/>
    <n v="9.3000000000000007"/>
    <n v="7.5"/>
  </r>
  <r>
    <x v="1"/>
    <n v="7.15"/>
    <n v="16.7"/>
    <n v="10.4"/>
    <n v="7.45"/>
  </r>
  <r>
    <x v="1"/>
    <n v="6.55"/>
    <n v="16.100000000000001"/>
    <n v="10.85"/>
    <n v="7.05"/>
  </r>
  <r>
    <x v="1"/>
    <n v="6.4"/>
    <n v="15.45"/>
    <n v="10.95"/>
    <n v="6.75"/>
  </r>
  <r>
    <x v="1"/>
    <n v="6.1"/>
    <n v="15"/>
    <n v="11.25"/>
    <n v="6.15"/>
  </r>
  <r>
    <x v="1"/>
    <n v="6.15"/>
    <n v="14.75"/>
    <n v="10.9"/>
    <n v="5.8"/>
  </r>
  <r>
    <x v="1"/>
    <n v="5.75"/>
    <n v="14.1"/>
    <n v="10.9"/>
    <n v="5.5"/>
  </r>
  <r>
    <x v="1"/>
    <n v="5.25"/>
    <n v="12.75"/>
    <n v="9.9499999999999993"/>
    <n v="5.2"/>
  </r>
  <r>
    <x v="1"/>
    <n v="6.4"/>
    <n v="13.5"/>
    <n v="10.1"/>
    <n v="5.5"/>
  </r>
  <r>
    <x v="1"/>
    <n v="7.1"/>
    <n v="17.95"/>
    <n v="10.199999999999999"/>
    <n v="7.7"/>
  </r>
  <r>
    <x v="1"/>
    <n v="7.25"/>
    <n v="18.05"/>
    <n v="10.35"/>
    <n v="9"/>
  </r>
  <r>
    <x v="1"/>
    <n v="7.65"/>
    <n v="18.399999999999999"/>
    <n v="10.5"/>
    <n v="9.1"/>
  </r>
  <r>
    <x v="1"/>
    <n v="8.4"/>
    <n v="19"/>
    <n v="10.65"/>
    <n v="9.6999999999999993"/>
  </r>
  <r>
    <x v="1"/>
    <n v="7.7"/>
    <n v="17.25"/>
    <n v="11.7"/>
    <n v="8.5"/>
  </r>
  <r>
    <x v="1"/>
    <n v="7.05"/>
    <n v="16.05"/>
    <n v="10.65"/>
    <n v="7.3"/>
  </r>
  <r>
    <x v="1"/>
    <n v="7.5"/>
    <n v="17.75"/>
    <n v="10.7"/>
    <n v="7.2"/>
  </r>
  <r>
    <x v="1"/>
    <n v="7.95"/>
    <n v="19"/>
    <n v="10.95"/>
    <n v="8.65"/>
  </r>
  <r>
    <x v="1"/>
    <n v="8"/>
    <n v="19.7"/>
    <n v="10.85"/>
    <n v="8.85"/>
  </r>
  <r>
    <x v="1"/>
    <n v="7.25"/>
    <n v="19.5"/>
    <n v="10.85"/>
    <n v="8.4"/>
  </r>
  <r>
    <x v="1"/>
    <n v="7.15"/>
    <n v="20.75"/>
    <n v="11.15"/>
    <n v="8.8000000000000007"/>
  </r>
  <r>
    <x v="1"/>
    <n v="9.0500000000000007"/>
    <n v="22.45"/>
    <n v="10.6"/>
    <n v="10.95"/>
  </r>
  <r>
    <x v="1"/>
    <n v="8.9"/>
    <n v="22.1"/>
    <n v="10.55"/>
    <n v="11.45"/>
  </r>
  <r>
    <x v="1"/>
    <n v="8.9499999999999993"/>
    <n v="22.25"/>
    <n v="10.8"/>
    <n v="11.3"/>
  </r>
  <r>
    <x v="1"/>
    <n v="9.35"/>
    <n v="22.85"/>
    <n v="10.9"/>
    <n v="11.05"/>
  </r>
  <r>
    <x v="1"/>
    <n v="10"/>
    <n v="24.65"/>
    <n v="10.55"/>
    <n v="11.7"/>
  </r>
  <r>
    <x v="1"/>
    <n v="9.5"/>
    <n v="24.25"/>
    <n v="10.050000000000001"/>
    <n v="11.4"/>
  </r>
  <r>
    <x v="1"/>
    <n v="9.6"/>
    <n v="24.25"/>
    <n v="10.4"/>
    <n v="11.25"/>
  </r>
  <r>
    <x v="1"/>
    <n v="9.35"/>
    <n v="22.9"/>
    <n v="10.5"/>
    <n v="10.5"/>
  </r>
  <r>
    <x v="1"/>
    <n v="8.65"/>
    <n v="22.15"/>
    <n v="11.05"/>
    <n v="9.4"/>
  </r>
  <r>
    <x v="1"/>
    <n v="8.5"/>
    <n v="21.2"/>
    <n v="10.95"/>
    <n v="8.85"/>
  </r>
  <r>
    <x v="1"/>
    <n v="7.5"/>
    <n v="20.100000000000001"/>
    <n v="11.05"/>
    <n v="7.75"/>
  </r>
  <r>
    <x v="1"/>
    <n v="7.25"/>
    <n v="20.149999999999999"/>
    <n v="11.65"/>
    <n v="7.35"/>
  </r>
  <r>
    <x v="1"/>
    <n v="7.9"/>
    <n v="20.6"/>
    <n v="11.55"/>
    <n v="7.85"/>
  </r>
  <r>
    <x v="1"/>
    <n v="8.8000000000000007"/>
    <n v="20.3"/>
    <n v="12.3"/>
    <n v="7.65"/>
  </r>
  <r>
    <x v="1"/>
    <n v="9.15"/>
    <n v="21.05"/>
    <n v="11.7"/>
    <n v="7.85"/>
  </r>
  <r>
    <x v="1"/>
    <n v="8.65"/>
    <n v="21.45"/>
    <n v="11.45"/>
    <n v="8"/>
  </r>
  <r>
    <x v="1"/>
    <n v="8.6"/>
    <n v="21.4"/>
    <n v="11.3"/>
    <n v="10"/>
  </r>
  <r>
    <x v="1"/>
    <n v="8.65"/>
    <n v="20.9"/>
    <n v="11.2"/>
    <n v="10.25"/>
  </r>
  <r>
    <x v="1"/>
    <n v="6.8"/>
    <n v="15.9"/>
    <n v="10.8"/>
    <n v="8.5500000000000007"/>
  </r>
  <r>
    <x v="1"/>
    <n v="6.35"/>
    <n v="14.95"/>
    <n v="11.15"/>
    <n v="7.55"/>
  </r>
  <r>
    <x v="1"/>
    <n v="7"/>
    <n v="15.75"/>
    <n v="10.75"/>
    <n v="7.75"/>
  </r>
  <r>
    <x v="1"/>
    <n v="7.5"/>
    <n v="15.85"/>
    <n v="10"/>
    <n v="8"/>
  </r>
  <r>
    <x v="1"/>
    <n v="9"/>
    <n v="16.25"/>
    <n v="10.1"/>
    <n v="8.9499999999999993"/>
  </r>
  <r>
    <x v="1"/>
    <n v="8.75"/>
    <n v="17.2"/>
    <n v="10.35"/>
    <n v="8.8000000000000007"/>
  </r>
  <r>
    <x v="1"/>
    <n v="6"/>
    <n v="16.100000000000001"/>
    <n v="9.65"/>
    <n v="8.15"/>
  </r>
  <r>
    <x v="1"/>
    <n v="6"/>
    <n v="16.100000000000001"/>
    <n v="9.65"/>
    <n v="8.15"/>
  </r>
  <r>
    <x v="2"/>
    <n v="6.6"/>
    <n v="16.7"/>
    <n v="9.75"/>
    <n v="8.35"/>
  </r>
  <r>
    <x v="2"/>
    <n v="6.35"/>
    <n v="17.649999999999999"/>
    <n v="9.6999999999999993"/>
    <n v="8.5"/>
  </r>
  <r>
    <x v="2"/>
    <n v="6.95"/>
    <n v="17.899999999999999"/>
    <n v="9.4"/>
    <n v="8.5"/>
  </r>
  <r>
    <x v="2"/>
    <n v="6.05"/>
    <n v="16.3"/>
    <n v="8.8000000000000007"/>
    <n v="7.75"/>
  </r>
  <r>
    <x v="2"/>
    <n v="4.8499999999999996"/>
    <n v="13.8"/>
    <n v="8.3000000000000007"/>
    <n v="6.4"/>
  </r>
  <r>
    <x v="2"/>
    <n v="4.9000000000000004"/>
    <n v="13.15"/>
    <n v="8.4"/>
    <n v="6"/>
  </r>
  <r>
    <x v="2"/>
    <n v="5.5"/>
    <n v="13.25"/>
    <n v="8.5500000000000007"/>
    <n v="5.85"/>
  </r>
  <r>
    <x v="2"/>
    <n v="5"/>
    <n v="12.8"/>
    <n v="9.9499999999999993"/>
    <n v="5.65"/>
  </r>
  <r>
    <x v="2"/>
    <n v="4.8499999999999996"/>
    <n v="12.45"/>
    <n v="9.6"/>
    <n v="5.05"/>
  </r>
  <r>
    <x v="2"/>
    <n v="4.8499999999999996"/>
    <n v="11.6"/>
    <n v="9.3000000000000007"/>
    <n v="4.6500000000000004"/>
  </r>
  <r>
    <x v="2"/>
    <n v="6.2"/>
    <n v="11.95"/>
    <n v="9.5500000000000007"/>
    <n v="4.8499999999999996"/>
  </r>
  <r>
    <x v="2"/>
    <n v="4.9000000000000004"/>
    <n v="11.65"/>
    <n v="9.4499999999999993"/>
    <n v="4.55"/>
  </r>
  <r>
    <x v="2"/>
    <n v="4.7"/>
    <n v="12"/>
    <n v="8.75"/>
    <n v="4.3"/>
  </r>
  <r>
    <x v="2"/>
    <n v="4.55"/>
    <n v="12.8"/>
    <n v="8.9499999999999993"/>
    <n v="4.4000000000000004"/>
  </r>
  <r>
    <x v="2"/>
    <n v="5.05"/>
    <n v="12.7"/>
    <n v="10"/>
    <n v="4.5999999999999996"/>
  </r>
  <r>
    <x v="2"/>
    <n v="5.35"/>
    <n v="12.9"/>
    <n v="10.07"/>
    <n v="4.75"/>
  </r>
  <r>
    <x v="2"/>
    <n v="6.35"/>
    <n v="13.75"/>
    <n v="9.9"/>
    <n v="5.15"/>
  </r>
  <r>
    <x v="2"/>
    <n v="6.6"/>
    <n v="15.65"/>
    <n v="10.1"/>
    <n v="5.85"/>
  </r>
  <r>
    <x v="2"/>
    <n v="6.7"/>
    <n v="15.85"/>
    <n v="10.15"/>
    <n v="6.25"/>
  </r>
  <r>
    <x v="2"/>
    <n v="6.5"/>
    <n v="16.350000000000001"/>
    <n v="9.6999999999999993"/>
    <n v="6.45"/>
  </r>
  <r>
    <x v="2"/>
    <n v="7"/>
    <n v="16.45"/>
    <n v="9.4499999999999993"/>
    <n v="6.6"/>
  </r>
  <r>
    <x v="2"/>
    <n v="7.25"/>
    <n v="16.45"/>
    <n v="9.9499999999999993"/>
    <n v="6.7"/>
  </r>
  <r>
    <x v="2"/>
    <n v="7.75"/>
    <n v="16.850000000000001"/>
    <n v="9.9"/>
    <n v="7.05"/>
  </r>
  <r>
    <x v="2"/>
    <n v="7.3"/>
    <n v="17.149999999999999"/>
    <n v="9.65"/>
    <n v="7.1"/>
  </r>
  <r>
    <x v="2"/>
    <n v="7.5"/>
    <n v="18.350000000000001"/>
    <n v="10.15"/>
    <n v="8.1999999999999993"/>
  </r>
  <r>
    <x v="2"/>
    <n v="7.2"/>
    <n v="18.399999999999999"/>
    <n v="10.45"/>
    <n v="8.8000000000000007"/>
  </r>
  <r>
    <x v="2"/>
    <n v="9.1999999999999993"/>
    <n v="22.2"/>
    <n v="10.55"/>
    <n v="10.3"/>
  </r>
  <r>
    <x v="2"/>
    <n v="9.5"/>
    <n v="23.45"/>
    <n v="11.85"/>
    <n v="10.9"/>
  </r>
  <r>
    <x v="2"/>
    <n v="10.9"/>
    <n v="27.5"/>
    <n v="11.5"/>
    <n v="13"/>
  </r>
  <r>
    <x v="2"/>
    <n v="10"/>
    <n v="23.5"/>
    <n v="14.6"/>
    <n v="11.5"/>
  </r>
  <r>
    <x v="2"/>
    <n v="9.4499999999999993"/>
    <n v="22"/>
    <n v="13.05"/>
    <n v="10.75"/>
  </r>
  <r>
    <x v="2"/>
    <n v="9"/>
    <n v="21"/>
    <n v="11.8"/>
    <n v="9"/>
  </r>
  <r>
    <x v="2"/>
    <n v="10.5"/>
    <n v="22.55"/>
    <n v="11.65"/>
    <n v="10.45"/>
  </r>
  <r>
    <x v="2"/>
    <n v="10.6"/>
    <n v="24.05"/>
    <n v="13.45"/>
    <n v="10.65"/>
  </r>
  <r>
    <x v="2"/>
    <n v="10.35"/>
    <n v="28.15"/>
    <n v="14.05"/>
    <n v="11.8"/>
  </r>
  <r>
    <x v="2"/>
    <n v="11.2"/>
    <n v="27.95"/>
    <n v="14"/>
    <n v="13"/>
  </r>
  <r>
    <x v="2"/>
    <n v="10.95"/>
    <n v="25.9"/>
    <n v="14.2"/>
    <n v="12.5"/>
  </r>
  <r>
    <x v="2"/>
    <n v="9.15"/>
    <n v="23.7"/>
    <n v="14.65"/>
    <n v="11.9"/>
  </r>
  <r>
    <x v="2"/>
    <n v="8.5"/>
    <n v="22.8"/>
    <n v="14.1"/>
    <n v="10.35"/>
  </r>
  <r>
    <x v="2"/>
    <n v="9.15"/>
    <n v="22"/>
    <n v="11.6"/>
    <n v="8.9"/>
  </r>
  <r>
    <x v="2"/>
    <n v="9.25"/>
    <n v="23.8"/>
    <n v="11.3"/>
    <n v="8.9"/>
  </r>
  <r>
    <x v="2"/>
    <n v="9.1"/>
    <n v="20.95"/>
    <n v="11.65"/>
    <n v="8.6"/>
  </r>
  <r>
    <x v="2"/>
    <n v="9.3000000000000007"/>
    <n v="21.5"/>
    <n v="11.85"/>
    <n v="8.75"/>
  </r>
  <r>
    <x v="2"/>
    <n v="9.1"/>
    <n v="20.399999999999999"/>
    <n v="11.05"/>
    <n v="8.5"/>
  </r>
  <r>
    <x v="2"/>
    <n v="8.35"/>
    <n v="18"/>
    <n v="9.5"/>
    <n v="7.8"/>
  </r>
  <r>
    <x v="2"/>
    <n v="8.75"/>
    <n v="19.05"/>
    <n v="8.65"/>
    <n v="8.15"/>
  </r>
  <r>
    <x v="2"/>
    <n v="8.9"/>
    <n v="19.05"/>
    <n v="8.65"/>
    <n v="8.1999999999999993"/>
  </r>
  <r>
    <x v="2"/>
    <n v="9.9499999999999993"/>
    <n v="22.4"/>
    <n v="11.15"/>
    <n v="9.5"/>
  </r>
  <r>
    <x v="2"/>
    <n v="10.25"/>
    <n v="21.65"/>
    <n v="11.2"/>
    <n v="9.8000000000000007"/>
  </r>
  <r>
    <x v="2"/>
    <n v="8.35"/>
    <n v="18.95"/>
    <n v="11.35"/>
    <n v="9.0500000000000007"/>
  </r>
  <r>
    <x v="2"/>
    <n v="7.2"/>
    <n v="18.899999999999999"/>
    <n v="11.5"/>
    <n v="8.9499999999999993"/>
  </r>
  <r>
    <x v="2"/>
    <n v="7.2"/>
    <n v="18.899999999999999"/>
    <n v="11.5"/>
    <n v="8.9499999999999993"/>
  </r>
  <r>
    <x v="3"/>
    <n v="6.95"/>
    <n v="18.45"/>
    <n v="12.4"/>
    <n v="8.75"/>
  </r>
  <r>
    <x v="3"/>
    <n v="7.45"/>
    <n v="18.5"/>
    <n v="10.75"/>
    <n v="8.1"/>
  </r>
  <r>
    <x v="3"/>
    <n v="6.85"/>
    <n v="17.850000000000001"/>
    <n v="10.25"/>
    <n v="7.7"/>
  </r>
  <r>
    <x v="3"/>
    <n v="6.15"/>
    <n v="15.9"/>
    <n v="10.45"/>
    <n v="7"/>
  </r>
  <r>
    <x v="3"/>
    <n v="6.1"/>
    <n v="15.05"/>
    <n v="10.15"/>
    <n v="5.85"/>
  </r>
  <r>
    <x v="3"/>
    <n v="5.75"/>
    <n v="13.6"/>
    <n v="9.85"/>
    <n v="5.05"/>
  </r>
  <r>
    <x v="3"/>
    <n v="5.6"/>
    <n v="12.95"/>
    <n v="8.4"/>
    <n v="4.75"/>
  </r>
  <r>
    <x v="3"/>
    <n v="5.95"/>
    <n v="13"/>
    <n v="9.9499999999999993"/>
    <n v="4.5999999999999996"/>
  </r>
  <r>
    <x v="3"/>
    <n v="5.2"/>
    <n v="12.6"/>
    <n v="10.199999999999999"/>
    <n v="4.3"/>
  </r>
  <r>
    <x v="3"/>
    <n v="4.95"/>
    <n v="11.85"/>
    <n v="11.2"/>
    <n v="4"/>
  </r>
  <r>
    <x v="3"/>
    <n v="4.45"/>
    <n v="10.55"/>
    <n v="10.85"/>
    <n v="3.7"/>
  </r>
  <r>
    <x v="3"/>
    <n v="4.3"/>
    <n v="9.9499999999999993"/>
    <n v="10.5"/>
    <n v="3.55"/>
  </r>
  <r>
    <x v="3"/>
    <n v="4.25"/>
    <n v="9.3000000000000007"/>
    <n v="8.1999999999999993"/>
    <n v="3.3"/>
  </r>
  <r>
    <x v="3"/>
    <n v="4.95"/>
    <n v="10.65"/>
    <n v="6.3"/>
    <n v="3.5"/>
  </r>
  <r>
    <x v="3"/>
    <n v="4.5999999999999996"/>
    <n v="11"/>
    <n v="6"/>
    <n v="3.65"/>
  </r>
  <r>
    <x v="3"/>
    <n v="4.9000000000000004"/>
    <n v="12.1"/>
    <n v="5.9"/>
    <n v="4.25"/>
  </r>
  <r>
    <x v="3"/>
    <n v="4.05"/>
    <n v="10.5"/>
    <n v="7.25"/>
    <n v="4.4000000000000004"/>
  </r>
  <r>
    <x v="3"/>
    <n v="4.3499999999999996"/>
    <n v="9.8000000000000007"/>
    <n v="7.7"/>
    <n v="3.9"/>
  </r>
  <r>
    <x v="3"/>
    <n v="3.95"/>
    <n v="8.15"/>
    <n v="9.0500000000000007"/>
    <n v="3.45"/>
  </r>
  <r>
    <x v="3"/>
    <n v="3.95"/>
    <n v="7"/>
    <n v="10.3"/>
    <n v="2.9"/>
  </r>
  <r>
    <x v="3"/>
    <n v="4.55"/>
    <n v="8.1999999999999993"/>
    <n v="10"/>
    <n v="3"/>
  </r>
  <r>
    <x v="3"/>
    <n v="4.1500000000000004"/>
    <n v="8"/>
    <n v="9.6999999999999993"/>
    <n v="3.05"/>
  </r>
  <r>
    <x v="3"/>
    <n v="5.5"/>
    <n v="11.1"/>
    <n v="11.1"/>
    <n v="3.9"/>
  </r>
  <r>
    <x v="3"/>
    <n v="6.5"/>
    <n v="14.9"/>
    <n v="11.35"/>
    <n v="4.8"/>
  </r>
  <r>
    <x v="3"/>
    <n v="8.85"/>
    <n v="20.100000000000001"/>
    <n v="11.25"/>
    <n v="10.4"/>
  </r>
  <r>
    <x v="3"/>
    <n v="9.6999999999999993"/>
    <n v="21.4"/>
    <n v="12.5"/>
    <n v="11.2"/>
  </r>
  <r>
    <x v="3"/>
    <n v="10.75"/>
    <n v="20.75"/>
    <n v="11.15"/>
    <n v="11.5"/>
  </r>
  <r>
    <x v="3"/>
    <n v="8.9499999999999993"/>
    <n v="19.100000000000001"/>
    <n v="10.25"/>
    <n v="10.9"/>
  </r>
  <r>
    <x v="3"/>
    <n v="8.15"/>
    <n v="18.3"/>
    <n v="11.95"/>
    <n v="10.25"/>
  </r>
  <r>
    <x v="3"/>
    <n v="6"/>
    <n v="15.8"/>
    <n v="12.35"/>
    <n v="8.75"/>
  </r>
  <r>
    <x v="3"/>
    <n v="7.2"/>
    <n v="17.5"/>
    <n v="10.8"/>
    <n v="8.4499999999999993"/>
  </r>
  <r>
    <x v="3"/>
    <n v="8.5"/>
    <n v="16.95"/>
    <n v="12"/>
    <n v="8.5500000000000007"/>
  </r>
  <r>
    <x v="3"/>
    <n v="8.4499999999999993"/>
    <n v="18"/>
    <n v="13.05"/>
    <n v="8.5"/>
  </r>
  <r>
    <x v="3"/>
    <n v="7.25"/>
    <n v="17.100000000000001"/>
    <n v="12.9"/>
    <n v="7.75"/>
  </r>
  <r>
    <x v="3"/>
    <n v="8.1"/>
    <n v="18.25"/>
    <n v="12.75"/>
    <n v="7.8"/>
  </r>
  <r>
    <x v="3"/>
    <n v="7.15"/>
    <n v="16.5"/>
    <n v="11.65"/>
    <n v="7.2"/>
  </r>
  <r>
    <x v="3"/>
    <n v="7"/>
    <n v="15.6"/>
    <n v="11.25"/>
    <n v="6.85"/>
  </r>
  <r>
    <x v="3"/>
    <n v="7.15"/>
    <n v="16.3"/>
    <n v="10.25"/>
    <n v="6.9"/>
  </r>
  <r>
    <x v="3"/>
    <n v="8.6999999999999993"/>
    <n v="20.6"/>
    <n v="11.15"/>
    <n v="8.35"/>
  </r>
  <r>
    <x v="3"/>
    <n v="9.8000000000000007"/>
    <n v="23.4"/>
    <n v="10.8"/>
    <n v="10.55"/>
  </r>
  <r>
    <x v="3"/>
    <n v="9.6999999999999993"/>
    <n v="20.149999999999999"/>
    <n v="11.05"/>
    <n v="10.5"/>
  </r>
  <r>
    <x v="3"/>
    <n v="7.65"/>
    <n v="16.55"/>
    <n v="10.6"/>
    <n v="8.5"/>
  </r>
  <r>
    <x v="3"/>
    <n v="7.85"/>
    <n v="17.399999999999999"/>
    <n v="10.75"/>
    <n v="8.5"/>
  </r>
  <r>
    <x v="3"/>
    <n v="7.1"/>
    <n v="15.1"/>
    <n v="10.45"/>
    <n v="7.55"/>
  </r>
  <r>
    <x v="3"/>
    <n v="6.85"/>
    <n v="14.15"/>
    <n v="10.4"/>
    <n v="7"/>
  </r>
  <r>
    <x v="3"/>
    <n v="6.56"/>
    <n v="13.7"/>
    <n v="9.5500000000000007"/>
    <n v="6.7"/>
  </r>
  <r>
    <x v="3"/>
    <n v="6.95"/>
    <n v="13.45"/>
    <n v="9.85"/>
    <n v="6.5"/>
  </r>
  <r>
    <x v="3"/>
    <n v="7.1"/>
    <n v="13.8"/>
    <n v="10.95"/>
    <n v="6.7"/>
  </r>
  <r>
    <x v="3"/>
    <n v="7.8"/>
    <n v="12.35"/>
    <n v="11.05"/>
    <n v="6.4"/>
  </r>
  <r>
    <x v="3"/>
    <n v="7"/>
    <n v="13.05"/>
    <n v="11.1"/>
    <n v="6.2"/>
  </r>
  <r>
    <x v="3"/>
    <n v="7.25"/>
    <n v="15.65"/>
    <n v="10.91"/>
    <n v="7.15"/>
  </r>
  <r>
    <x v="3"/>
    <n v="8.15"/>
    <n v="16.100000000000001"/>
    <n v="10.75"/>
    <n v="7.4"/>
  </r>
  <r>
    <x v="4"/>
    <n v="9.35"/>
    <n v="17.350000000000001"/>
    <n v="11.2"/>
    <n v="9"/>
  </r>
  <r>
    <x v="4"/>
    <n v="8.8000000000000007"/>
    <n v="19.55"/>
    <n v="12.9"/>
    <n v="10.45"/>
  </r>
  <r>
    <x v="4"/>
    <n v="7.9"/>
    <n v="19.25"/>
    <n v="14.2"/>
    <n v="10.6"/>
  </r>
  <r>
    <x v="4"/>
    <n v="6.15"/>
    <n v="17.25"/>
    <n v="14"/>
    <n v="8.35"/>
  </r>
  <r>
    <x v="4"/>
    <n v="6"/>
    <n v="16.5"/>
    <n v="14.8"/>
    <n v="7.7"/>
  </r>
  <r>
    <x v="4"/>
    <n v="5.8"/>
    <n v="14.9"/>
    <n v="15.4"/>
    <n v="7.1"/>
  </r>
  <r>
    <x v="4"/>
    <n v="7.05"/>
    <n v="17.399999999999999"/>
    <n v="16.149999999999999"/>
    <n v="8.5"/>
  </r>
  <r>
    <x v="4"/>
    <n v="7.15"/>
    <n v="15.5"/>
    <n v="18"/>
    <n v="7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B227:H232" firstHeaderRow="1" firstDataRow="2" firstDataCol="1"/>
  <pivotFields count="5">
    <pivotField axis="axisCol" numFmtId="170" showAll="0">
      <items count="6">
        <item x="0"/>
        <item x="1"/>
        <item x="2"/>
        <item x="3"/>
        <item x="4"/>
        <item t="default"/>
      </items>
    </pivotField>
    <pivotField dataField="1" numFmtId="2" showAll="0"/>
    <pivotField dataField="1" numFmtId="2" showAll="0"/>
    <pivotField dataField="1" numFmtId="2" showAll="0"/>
    <pivotField dataField="1" numFmtId="2"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4">
    <dataField name="Average of Dampier-to-Qingdao" fld="1" subtotal="average" baseField="0" baseItem="0"/>
    <dataField name="Average of Tubarão-to-Qingdao" fld="2" subtotal="average" baseField="0" baseItem="0"/>
    <dataField name="Average of Paradip-to-Fangcheng" fld="3" subtotal="average" baseField="0" baseItem="0"/>
    <dataField name="Average of Tubarão-to-Rotterdam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8C0E-CB48-4C2F-A15E-9803FA5E8462}">
  <sheetPr codeName="Sheet7"/>
  <dimension ref="A1:AB230"/>
  <sheetViews>
    <sheetView zoomScale="66" zoomScaleNormal="66"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D223" sqref="D223"/>
    </sheetView>
  </sheetViews>
  <sheetFormatPr defaultRowHeight="15.5"/>
  <cols>
    <col min="1" max="4" width="19.81640625" style="47" customWidth="1"/>
    <col min="5" max="5" width="24.453125" style="198" bestFit="1" customWidth="1"/>
    <col min="6" max="6" width="8.81640625" style="203"/>
    <col min="7" max="7" width="20.54296875" style="201" bestFit="1" customWidth="1"/>
    <col min="8" max="8" width="18.1796875" style="201" bestFit="1" customWidth="1"/>
    <col min="9" max="9" width="10.453125" style="1" hidden="1" customWidth="1"/>
    <col min="10" max="10" width="20.1796875" style="1" hidden="1" customWidth="1"/>
    <col min="11" max="11" width="11.81640625" style="1" hidden="1" customWidth="1"/>
    <col min="12" max="14" width="10.453125" style="124" hidden="1" customWidth="1"/>
    <col min="15" max="15" width="24.453125" style="2" hidden="1" customWidth="1"/>
    <col min="16" max="16" width="27.54296875" style="2" hidden="1" customWidth="1"/>
    <col min="17" max="17" width="22.81640625" style="2" hidden="1" customWidth="1"/>
    <col min="18" max="18" width="17.453125" style="2" hidden="1" customWidth="1"/>
    <col min="19" max="19" width="22.1796875" style="2" hidden="1" customWidth="1"/>
    <col min="20" max="21" width="18.1796875" style="4" hidden="1" customWidth="1"/>
    <col min="22" max="22" width="19.1796875" style="122" hidden="1" customWidth="1"/>
    <col min="23" max="23" width="10.1796875" hidden="1" customWidth="1"/>
    <col min="24" max="24" width="6.1796875" hidden="1" customWidth="1"/>
    <col min="25" max="25" width="24.453125" hidden="1" customWidth="1"/>
    <col min="26" max="26" width="14.81640625" hidden="1" customWidth="1"/>
    <col min="27" max="27" width="11" style="8" hidden="1" customWidth="1"/>
  </cols>
  <sheetData>
    <row r="1" spans="1:28" ht="44" thickBot="1">
      <c r="A1" s="45" t="s">
        <v>0</v>
      </c>
      <c r="B1" s="45" t="s">
        <v>133</v>
      </c>
      <c r="C1" s="45" t="s">
        <v>138</v>
      </c>
      <c r="D1" s="45" t="s">
        <v>138</v>
      </c>
      <c r="E1" s="198" t="s">
        <v>30</v>
      </c>
      <c r="F1" s="203" t="s">
        <v>34</v>
      </c>
      <c r="G1" s="201" t="s">
        <v>33</v>
      </c>
      <c r="H1" s="201" t="s">
        <v>114</v>
      </c>
      <c r="I1" s="1" t="s">
        <v>15</v>
      </c>
      <c r="J1" s="1" t="s">
        <v>16</v>
      </c>
      <c r="K1" s="163" t="s">
        <v>115</v>
      </c>
      <c r="L1" s="124" t="s">
        <v>47</v>
      </c>
      <c r="M1" s="124" t="s">
        <v>48</v>
      </c>
      <c r="N1" s="124" t="s">
        <v>49</v>
      </c>
      <c r="O1" s="115" t="s">
        <v>112</v>
      </c>
      <c r="P1" s="126" t="s">
        <v>31</v>
      </c>
      <c r="Q1" s="2" t="s">
        <v>111</v>
      </c>
      <c r="R1" s="4" t="s">
        <v>52</v>
      </c>
      <c r="S1" s="4" t="s">
        <v>53</v>
      </c>
      <c r="T1" s="116" t="s">
        <v>118</v>
      </c>
      <c r="U1" s="116" t="s">
        <v>121</v>
      </c>
      <c r="V1" s="166" t="s">
        <v>120</v>
      </c>
      <c r="W1" t="s">
        <v>35</v>
      </c>
      <c r="X1" t="s">
        <v>36</v>
      </c>
      <c r="Y1" s="116" t="s">
        <v>119</v>
      </c>
      <c r="Z1" t="s">
        <v>113</v>
      </c>
      <c r="AA1" s="120" t="s">
        <v>137</v>
      </c>
      <c r="AB1" s="120"/>
    </row>
    <row r="2" spans="1:28">
      <c r="A2" s="46">
        <f>'[1]Weekly capesize'!$A784</f>
        <v>42738</v>
      </c>
      <c r="B2" s="46">
        <v>42758</v>
      </c>
      <c r="C2" s="206">
        <f>YEAR(B2)</f>
        <v>2017</v>
      </c>
      <c r="D2" s="207" t="s">
        <v>139</v>
      </c>
      <c r="E2" s="199">
        <f>'[1]Weekly capesize'!$I784</f>
        <v>6.15</v>
      </c>
      <c r="F2" s="204">
        <f>[2]input!$B432</f>
        <v>7.05</v>
      </c>
      <c r="G2" s="202">
        <f>'[1]Weekly capesize'!$S784</f>
        <v>7.45</v>
      </c>
      <c r="H2" s="202">
        <f>'[1]Weekly capesize'!$Z784</f>
        <v>13.25</v>
      </c>
      <c r="I2" s="1">
        <f>'[1]Weekly capesize'!$B784</f>
        <v>6086</v>
      </c>
      <c r="J2" s="1">
        <f>'[1]Weekly capesize'!$C784</f>
        <v>3853</v>
      </c>
      <c r="K2" s="1">
        <f>I2-J2</f>
        <v>2233</v>
      </c>
      <c r="L2" s="124">
        <f>'[1]Baltic Indices'!$D451</f>
        <v>1538</v>
      </c>
      <c r="M2" s="124">
        <f>'[1]Baltic Indices'!$G451</f>
        <v>559</v>
      </c>
      <c r="N2" s="124">
        <f>'[1]Baltic Indices'!$F451</f>
        <v>843</v>
      </c>
      <c r="O2" s="3">
        <f>'[1]Weekly capesize'!$L784</f>
        <v>8.75</v>
      </c>
      <c r="P2" s="3">
        <f>'[1]Weekly capesize'!$N784</f>
        <v>9.25</v>
      </c>
      <c r="Q2" s="3">
        <f>'[1]Weekly capesize'!$J784</f>
        <v>9.6999999999999993</v>
      </c>
      <c r="R2" s="3">
        <f>'[1]Weekly capesize'!$Y784</f>
        <v>13.65</v>
      </c>
      <c r="S2" s="3">
        <f>'[1]Weekly capesize'!$V784</f>
        <v>8.25</v>
      </c>
      <c r="T2" s="5">
        <f>'[1]Weekly capesize'!$T784</f>
        <v>6.9</v>
      </c>
      <c r="U2" s="5">
        <f>'[1]Weekly capesize'!$U784</f>
        <v>9.5500000000000007</v>
      </c>
      <c r="V2" s="123">
        <f t="shared" ref="V2:V65" si="0">(I2-J2)/J2</f>
        <v>0.57954840384116268</v>
      </c>
      <c r="W2" s="49">
        <f t="shared" ref="W2:W65" si="1">I2-J2</f>
        <v>2233</v>
      </c>
      <c r="X2" s="44">
        <f t="shared" ref="X2:X65" si="2">W2/J2</f>
        <v>0.57954840384116268</v>
      </c>
      <c r="Y2" s="157">
        <f t="shared" ref="Y2:Y65" si="3">H2-E2</f>
        <v>7.1</v>
      </c>
      <c r="Z2" s="108">
        <f t="shared" ref="Z2:Z33" si="4">O2-E2</f>
        <v>2.5999999999999996</v>
      </c>
    </row>
    <row r="3" spans="1:28">
      <c r="A3" s="46">
        <f>'[1]Weekly capesize'!$A785</f>
        <v>42744</v>
      </c>
      <c r="B3" s="46">
        <v>42744</v>
      </c>
      <c r="C3" s="206">
        <f t="shared" ref="C3:C66" si="5">YEAR(B3)</f>
        <v>2017</v>
      </c>
      <c r="D3" s="207" t="s">
        <v>139</v>
      </c>
      <c r="E3" s="199">
        <f>'[1]Weekly capesize'!$I785</f>
        <v>6.05</v>
      </c>
      <c r="F3" s="204">
        <f>[2]input!$B433</f>
        <v>7.05</v>
      </c>
      <c r="G3" s="202">
        <f>'[1]Weekly capesize'!$S785</f>
        <v>7.75</v>
      </c>
      <c r="H3" s="202">
        <f>'[1]Weekly capesize'!$Z785</f>
        <v>13.6</v>
      </c>
      <c r="I3" s="1">
        <f>'[1]Weekly capesize'!$B785</f>
        <v>6178</v>
      </c>
      <c r="J3" s="1">
        <f>'[1]Weekly capesize'!$C785</f>
        <v>3967</v>
      </c>
      <c r="K3" s="1">
        <f t="shared" ref="K3:K66" si="6">I3-J3</f>
        <v>2211</v>
      </c>
      <c r="L3" s="124">
        <f>'[1]Baltic Indices'!$D452</f>
        <v>1658</v>
      </c>
      <c r="M3" s="124">
        <f>'[1]Baltic Indices'!$G452</f>
        <v>508</v>
      </c>
      <c r="N3" s="124">
        <f>'[1]Baltic Indices'!$F452</f>
        <v>783</v>
      </c>
      <c r="O3" s="3">
        <f>'[1]Weekly capesize'!$L785</f>
        <v>9.1999999999999993</v>
      </c>
      <c r="P3" s="3">
        <f>'[1]Weekly capesize'!$N785</f>
        <v>9.75</v>
      </c>
      <c r="Q3" s="3">
        <f>'[1]Weekly capesize'!$J785</f>
        <v>10.050000000000001</v>
      </c>
      <c r="R3" s="3">
        <f>'[1]Weekly capesize'!$Y785</f>
        <v>14</v>
      </c>
      <c r="S3" s="3">
        <f>'[1]Weekly capesize'!$V785</f>
        <v>7.85</v>
      </c>
      <c r="T3" s="5">
        <f>'[1]Weekly capesize'!$T785</f>
        <v>7.25</v>
      </c>
      <c r="U3" s="5">
        <f>'[1]Weekly capesize'!$U784</f>
        <v>9.5500000000000007</v>
      </c>
      <c r="V3" s="123">
        <f t="shared" si="0"/>
        <v>0.55734812200655404</v>
      </c>
      <c r="W3" s="49">
        <f t="shared" si="1"/>
        <v>2211</v>
      </c>
      <c r="X3" s="44">
        <f t="shared" si="2"/>
        <v>0.55734812200655404</v>
      </c>
      <c r="Y3" s="157">
        <f t="shared" si="3"/>
        <v>7.55</v>
      </c>
      <c r="Z3" s="108">
        <f t="shared" si="4"/>
        <v>3.1499999999999995</v>
      </c>
    </row>
    <row r="4" spans="1:28">
      <c r="A4" s="46">
        <f>'[1]Weekly capesize'!$A786</f>
        <v>42751</v>
      </c>
      <c r="B4" s="46">
        <v>42751</v>
      </c>
      <c r="C4" s="206">
        <f t="shared" si="5"/>
        <v>2017</v>
      </c>
      <c r="D4" s="207" t="s">
        <v>139</v>
      </c>
      <c r="E4" s="199">
        <f>'[1]Weekly capesize'!$I786</f>
        <v>5.55</v>
      </c>
      <c r="F4" s="204">
        <f>[2]input!$B434</f>
        <v>7.95</v>
      </c>
      <c r="G4" s="202">
        <f>'[1]Weekly capesize'!$S786</f>
        <v>7.3</v>
      </c>
      <c r="H4" s="202">
        <f>'[1]Weekly capesize'!$Z786</f>
        <v>12.5</v>
      </c>
      <c r="I4" s="1">
        <f>'[1]Weekly capesize'!$B786</f>
        <v>5764</v>
      </c>
      <c r="J4" s="1">
        <f>'[1]Weekly capesize'!$C786</f>
        <v>3692</v>
      </c>
      <c r="K4" s="1">
        <f t="shared" si="6"/>
        <v>2072</v>
      </c>
      <c r="L4" s="124">
        <f>'[1]Baltic Indices'!$D453</f>
        <v>1383</v>
      </c>
      <c r="M4" s="124">
        <f>'[1]Baltic Indices'!$G453</f>
        <v>459</v>
      </c>
      <c r="N4" s="124">
        <f>'[1]Baltic Indices'!$F453</f>
        <v>739</v>
      </c>
      <c r="O4" s="3">
        <f>'[1]Weekly capesize'!$L786</f>
        <v>8.75</v>
      </c>
      <c r="P4" s="3">
        <f>'[1]Weekly capesize'!$N786</f>
        <v>9.25</v>
      </c>
      <c r="Q4" s="3">
        <f>'[1]Weekly capesize'!$J786</f>
        <v>9.4</v>
      </c>
      <c r="R4" s="3">
        <f>'[1]Weekly capesize'!$Y786</f>
        <v>12.9</v>
      </c>
      <c r="S4" s="3">
        <f>'[1]Weekly capesize'!$V786</f>
        <v>7.65</v>
      </c>
      <c r="T4" s="5">
        <f>'[1]Weekly capesize'!$T786</f>
        <v>6.75</v>
      </c>
      <c r="U4" s="5">
        <f>'[1]Weekly capesize'!$U785</f>
        <v>9.15</v>
      </c>
      <c r="V4" s="123">
        <f t="shared" si="0"/>
        <v>0.56121343445287108</v>
      </c>
      <c r="W4" s="49">
        <f t="shared" si="1"/>
        <v>2072</v>
      </c>
      <c r="X4" s="44">
        <f t="shared" si="2"/>
        <v>0.56121343445287108</v>
      </c>
      <c r="Y4" s="157">
        <f t="shared" si="3"/>
        <v>6.95</v>
      </c>
      <c r="Z4" s="108">
        <f t="shared" si="4"/>
        <v>3.2</v>
      </c>
    </row>
    <row r="5" spans="1:28">
      <c r="A5" s="46">
        <f>'[1]Weekly capesize'!$A787</f>
        <v>42758</v>
      </c>
      <c r="B5" s="46">
        <v>42758</v>
      </c>
      <c r="C5" s="206">
        <f t="shared" si="5"/>
        <v>2017</v>
      </c>
      <c r="D5" s="207" t="s">
        <v>139</v>
      </c>
      <c r="E5" s="199">
        <f>'[1]Weekly capesize'!$I787</f>
        <v>5.65</v>
      </c>
      <c r="F5" s="204">
        <f>[2]input!$B435</f>
        <v>7.5</v>
      </c>
      <c r="G5" s="202">
        <f>'[1]Weekly capesize'!$S787</f>
        <v>8</v>
      </c>
      <c r="H5" s="202">
        <f>'[1]Weekly capesize'!$Z787</f>
        <v>13.6</v>
      </c>
      <c r="I5" s="1">
        <f>'[1]Weekly capesize'!$B787</f>
        <v>6228</v>
      </c>
      <c r="J5" s="1">
        <f>'[1]Weekly capesize'!$C787</f>
        <v>3871</v>
      </c>
      <c r="K5" s="1">
        <f t="shared" si="6"/>
        <v>2357</v>
      </c>
      <c r="L5" s="124">
        <f>'[1]Baltic Indices'!$D454</f>
        <v>1610</v>
      </c>
      <c r="M5" s="124">
        <f>'[1]Baltic Indices'!$G454</f>
        <v>441</v>
      </c>
      <c r="N5" s="124">
        <f>'[1]Baltic Indices'!$F454</f>
        <v>718</v>
      </c>
      <c r="O5" s="3">
        <f>'[1]Weekly capesize'!$L787</f>
        <v>9.25</v>
      </c>
      <c r="P5" s="3">
        <f>'[1]Weekly capesize'!$N787</f>
        <v>9.75</v>
      </c>
      <c r="Q5" s="3">
        <f>'[1]Weekly capesize'!$J787</f>
        <v>10</v>
      </c>
      <c r="R5" s="3">
        <f>'[1]Weekly capesize'!$Y787</f>
        <v>13.95</v>
      </c>
      <c r="S5" s="3">
        <f>'[1]Weekly capesize'!$V787</f>
        <v>8.15</v>
      </c>
      <c r="T5" s="5">
        <f>'[1]Weekly capesize'!$T787</f>
        <v>7.25</v>
      </c>
      <c r="U5" s="5">
        <f>'[1]Weekly capesize'!$U786</f>
        <v>8.9</v>
      </c>
      <c r="V5" s="123">
        <f t="shared" si="0"/>
        <v>0.60888659261172828</v>
      </c>
      <c r="W5" s="49">
        <f t="shared" si="1"/>
        <v>2357</v>
      </c>
      <c r="X5" s="44">
        <f t="shared" si="2"/>
        <v>0.60888659261172828</v>
      </c>
      <c r="Y5" s="157">
        <f t="shared" si="3"/>
        <v>7.9499999999999993</v>
      </c>
      <c r="Z5" s="108">
        <f t="shared" si="4"/>
        <v>3.5999999999999996</v>
      </c>
    </row>
    <row r="6" spans="1:28">
      <c r="A6" s="46">
        <f>'[1]Weekly capesize'!$A788</f>
        <v>42765</v>
      </c>
      <c r="B6" s="46">
        <v>42765</v>
      </c>
      <c r="C6" s="206">
        <f t="shared" si="5"/>
        <v>2017</v>
      </c>
      <c r="D6" s="207" t="s">
        <v>139</v>
      </c>
      <c r="E6" s="199">
        <f>'[1]Weekly capesize'!$I788</f>
        <v>5.05</v>
      </c>
      <c r="F6" s="204">
        <f>[2]input!$B436</f>
        <v>8.15</v>
      </c>
      <c r="G6" s="202">
        <f>'[1]Weekly capesize'!$S788</f>
        <v>6.85</v>
      </c>
      <c r="H6" s="202">
        <f>'[1]Weekly capesize'!$Z788</f>
        <v>12</v>
      </c>
      <c r="I6" s="1">
        <f>'[1]Weekly capesize'!$B788</f>
        <v>5443</v>
      </c>
      <c r="J6" s="1">
        <f>'[1]Weekly capesize'!$C788</f>
        <v>3447</v>
      </c>
      <c r="K6" s="1">
        <f t="shared" si="6"/>
        <v>1996</v>
      </c>
      <c r="L6" s="124">
        <f>'[1]Baltic Indices'!$D455</f>
        <v>1239</v>
      </c>
      <c r="M6" s="124">
        <f>'[1]Baltic Indices'!$G455</f>
        <v>419</v>
      </c>
      <c r="N6" s="124">
        <f>'[1]Baltic Indices'!$F455</f>
        <v>692</v>
      </c>
      <c r="O6" s="3">
        <f>'[1]Weekly capesize'!$L788</f>
        <v>8.65</v>
      </c>
      <c r="P6" s="3">
        <f>'[1]Weekly capesize'!$N788</f>
        <v>9.0500000000000007</v>
      </c>
      <c r="Q6" s="3">
        <f>'[1]Weekly capesize'!$J788</f>
        <v>8.75</v>
      </c>
      <c r="R6" s="3">
        <f>'[1]Weekly capesize'!$Y788</f>
        <v>12.35</v>
      </c>
      <c r="S6" s="3">
        <f>'[1]Weekly capesize'!$V788</f>
        <v>7</v>
      </c>
      <c r="T6" s="5">
        <f>'[1]Weekly capesize'!$T788</f>
        <v>6.65</v>
      </c>
      <c r="U6" s="5">
        <f>'[1]Weekly capesize'!$U787</f>
        <v>9.4499999999999993</v>
      </c>
      <c r="V6" s="123">
        <f t="shared" si="0"/>
        <v>0.57905425007252687</v>
      </c>
      <c r="W6" s="49">
        <f t="shared" si="1"/>
        <v>1996</v>
      </c>
      <c r="X6" s="44">
        <f t="shared" si="2"/>
        <v>0.57905425007252687</v>
      </c>
      <c r="Y6" s="157">
        <f t="shared" si="3"/>
        <v>6.95</v>
      </c>
      <c r="Z6" s="108">
        <f t="shared" si="4"/>
        <v>3.6000000000000005</v>
      </c>
    </row>
    <row r="7" spans="1:28">
      <c r="A7" s="46">
        <f>'[1]Weekly capesize'!$A789</f>
        <v>42772</v>
      </c>
      <c r="B7" s="46">
        <v>42772</v>
      </c>
      <c r="C7" s="206">
        <f t="shared" si="5"/>
        <v>2017</v>
      </c>
      <c r="D7" s="207" t="s">
        <v>139</v>
      </c>
      <c r="E7" s="199">
        <f>'[1]Weekly capesize'!$I789</f>
        <v>4.8499999999999996</v>
      </c>
      <c r="F7" s="204">
        <f>[2]input!$B437</f>
        <v>7.9</v>
      </c>
      <c r="G7" s="202">
        <f>'[1]Weekly capesize'!$S789</f>
        <v>6</v>
      </c>
      <c r="H7" s="202">
        <f>'[1]Weekly capesize'!$Z789</f>
        <v>11.35</v>
      </c>
      <c r="I7" s="1">
        <f>'[1]Weekly capesize'!$B789</f>
        <v>4938</v>
      </c>
      <c r="J7" s="1">
        <f>'[1]Weekly capesize'!$C789</f>
        <v>3129</v>
      </c>
      <c r="K7" s="1">
        <f t="shared" si="6"/>
        <v>1809</v>
      </c>
      <c r="L7" s="124">
        <f>'[1]Baltic Indices'!$D456</f>
        <v>981</v>
      </c>
      <c r="M7" s="124">
        <f>'[1]Baltic Indices'!$G456</f>
        <v>382</v>
      </c>
      <c r="N7" s="124">
        <f>'[1]Baltic Indices'!$F456</f>
        <v>667</v>
      </c>
      <c r="O7" s="3">
        <f>'[1]Weekly capesize'!$L789</f>
        <v>7.65</v>
      </c>
      <c r="P7" s="3">
        <f>'[1]Weekly capesize'!$N789</f>
        <v>7.95</v>
      </c>
      <c r="Q7" s="3">
        <f>'[1]Weekly capesize'!$J789</f>
        <v>8</v>
      </c>
      <c r="R7" s="3">
        <f>'[1]Weekly capesize'!$Y789</f>
        <v>12.1</v>
      </c>
      <c r="S7" s="3">
        <f>'[1]Weekly capesize'!$V789</f>
        <v>6.5</v>
      </c>
      <c r="T7" s="5">
        <f>'[1]Weekly capesize'!$T789</f>
        <v>5.65</v>
      </c>
      <c r="U7" s="5">
        <f>'[1]Weekly capesize'!$U788</f>
        <v>8.3000000000000007</v>
      </c>
      <c r="V7" s="123">
        <f t="shared" si="0"/>
        <v>0.57813998082454454</v>
      </c>
      <c r="W7" s="49">
        <f t="shared" si="1"/>
        <v>1809</v>
      </c>
      <c r="X7" s="44">
        <f t="shared" si="2"/>
        <v>0.57813998082454454</v>
      </c>
      <c r="Y7" s="157">
        <f t="shared" si="3"/>
        <v>6.5</v>
      </c>
      <c r="Z7" s="108">
        <f t="shared" si="4"/>
        <v>2.8000000000000007</v>
      </c>
    </row>
    <row r="8" spans="1:28">
      <c r="A8" s="46">
        <f>'[1]Weekly capesize'!$A790</f>
        <v>42779</v>
      </c>
      <c r="B8" s="46">
        <v>42779</v>
      </c>
      <c r="C8" s="206">
        <f t="shared" si="5"/>
        <v>2017</v>
      </c>
      <c r="D8" s="207" t="s">
        <v>139</v>
      </c>
      <c r="E8" s="199">
        <f>'[1]Weekly capesize'!$I790</f>
        <v>4.25</v>
      </c>
      <c r="F8" s="204">
        <f>[2]input!$B438</f>
        <v>7.35</v>
      </c>
      <c r="G8" s="202">
        <f>'[1]Weekly capesize'!$S790</f>
        <v>5.35</v>
      </c>
      <c r="H8" s="202">
        <f>'[1]Weekly capesize'!$Z790</f>
        <v>11.1</v>
      </c>
      <c r="I8" s="1">
        <f>'[1]Weekly capesize'!$B790</f>
        <v>4516</v>
      </c>
      <c r="J8" s="1">
        <f>'[1]Weekly capesize'!$C790</f>
        <v>2804</v>
      </c>
      <c r="K8" s="1">
        <f t="shared" si="6"/>
        <v>1712</v>
      </c>
      <c r="L8" s="124">
        <f>'[1]Baltic Indices'!$D457</f>
        <v>687</v>
      </c>
      <c r="M8" s="124">
        <f>'[1]Baltic Indices'!$G457</f>
        <v>377</v>
      </c>
      <c r="N8" s="124">
        <f>'[1]Baltic Indices'!$F457</f>
        <v>672</v>
      </c>
      <c r="O8" s="3">
        <f>'[1]Weekly capesize'!$L790</f>
        <v>7.05</v>
      </c>
      <c r="P8" s="3">
        <f>'[1]Weekly capesize'!$N790</f>
        <v>7.25</v>
      </c>
      <c r="Q8" s="3">
        <f>'[1]Weekly capesize'!$J790</f>
        <v>7.3</v>
      </c>
      <c r="R8" s="3">
        <f>'[1]Weekly capesize'!$Y790</f>
        <v>11.8</v>
      </c>
      <c r="S8" s="3">
        <f>'[1]Weekly capesize'!$V790</f>
        <v>5.75</v>
      </c>
      <c r="T8" s="5">
        <f>'[1]Weekly capesize'!$T790</f>
        <v>5.05</v>
      </c>
      <c r="U8" s="5">
        <f>'[1]Weekly capesize'!$U789</f>
        <v>7.8</v>
      </c>
      <c r="V8" s="123">
        <f t="shared" si="0"/>
        <v>0.61055634807417969</v>
      </c>
      <c r="W8" s="49">
        <f t="shared" si="1"/>
        <v>1712</v>
      </c>
      <c r="X8" s="44">
        <f t="shared" si="2"/>
        <v>0.61055634807417969</v>
      </c>
      <c r="Y8" s="157">
        <f t="shared" si="3"/>
        <v>6.85</v>
      </c>
      <c r="Z8" s="108">
        <f t="shared" si="4"/>
        <v>2.8</v>
      </c>
    </row>
    <row r="9" spans="1:28">
      <c r="A9" s="46">
        <f>'[1]Weekly capesize'!$A791</f>
        <v>42786</v>
      </c>
      <c r="B9" s="46">
        <v>42786</v>
      </c>
      <c r="C9" s="206">
        <f t="shared" si="5"/>
        <v>2017</v>
      </c>
      <c r="D9" s="207" t="s">
        <v>139</v>
      </c>
      <c r="E9" s="199">
        <f>'[1]Weekly capesize'!$I791</f>
        <v>4.9000000000000004</v>
      </c>
      <c r="F9" s="204">
        <f>[2]input!$B439</f>
        <v>7.85</v>
      </c>
      <c r="G9" s="202">
        <f>'[1]Weekly capesize'!$S791</f>
        <v>5.3</v>
      </c>
      <c r="H9" s="202">
        <f>'[1]Weekly capesize'!$Z791</f>
        <v>10.85</v>
      </c>
      <c r="I9" s="1">
        <f>'[1]Weekly capesize'!$B791</f>
        <v>4503</v>
      </c>
      <c r="J9" s="1">
        <f>'[1]Weekly capesize'!$C791</f>
        <v>2941</v>
      </c>
      <c r="K9" s="1">
        <f t="shared" si="6"/>
        <v>1562</v>
      </c>
      <c r="L9" s="124">
        <f>'[1]Baltic Indices'!$D458</f>
        <v>739</v>
      </c>
      <c r="M9" s="124">
        <f>'[1]Baltic Indices'!$G458</f>
        <v>391</v>
      </c>
      <c r="N9" s="124">
        <f>'[1]Baltic Indices'!$F458</f>
        <v>729</v>
      </c>
      <c r="O9" s="3">
        <f>'[1]Weekly capesize'!$L791</f>
        <v>6.9</v>
      </c>
      <c r="P9" s="3">
        <f>'[1]Weekly capesize'!$N791</f>
        <v>7.1</v>
      </c>
      <c r="Q9" s="3">
        <f>'[1]Weekly capesize'!$J791</f>
        <v>7.65</v>
      </c>
      <c r="R9" s="3">
        <f>'[1]Weekly capesize'!$Y791</f>
        <v>11.55</v>
      </c>
      <c r="S9" s="3">
        <f>'[1]Weekly capesize'!$V791</f>
        <v>5.9</v>
      </c>
      <c r="T9" s="5">
        <f>'[1]Weekly capesize'!$T791</f>
        <v>4.9000000000000004</v>
      </c>
      <c r="U9" s="5">
        <f>'[1]Weekly capesize'!$U790</f>
        <v>7.05</v>
      </c>
      <c r="V9" s="123">
        <f t="shared" si="0"/>
        <v>0.53111186671200272</v>
      </c>
      <c r="W9" s="49">
        <f t="shared" si="1"/>
        <v>1562</v>
      </c>
      <c r="X9" s="44">
        <f t="shared" si="2"/>
        <v>0.53111186671200272</v>
      </c>
      <c r="Y9" s="157">
        <f t="shared" si="3"/>
        <v>5.9499999999999993</v>
      </c>
      <c r="Z9" s="108">
        <f t="shared" si="4"/>
        <v>2</v>
      </c>
    </row>
    <row r="10" spans="1:28">
      <c r="A10" s="46">
        <f>'[1]Weekly capesize'!$A792</f>
        <v>42793</v>
      </c>
      <c r="B10" s="46">
        <v>42793</v>
      </c>
      <c r="C10" s="206">
        <f t="shared" si="5"/>
        <v>2017</v>
      </c>
      <c r="D10" s="207" t="s">
        <v>139</v>
      </c>
      <c r="E10" s="199">
        <f>'[1]Weekly capesize'!$I792</f>
        <v>6</v>
      </c>
      <c r="F10" s="204">
        <f>[2]input!$B440</f>
        <v>8.1</v>
      </c>
      <c r="G10" s="202">
        <f>'[1]Weekly capesize'!$S792</f>
        <v>6</v>
      </c>
      <c r="H10" s="202">
        <f>'[1]Weekly capesize'!$Z792</f>
        <v>11.5</v>
      </c>
      <c r="I10" s="1">
        <f>'[1]Weekly capesize'!$B792</f>
        <v>5026</v>
      </c>
      <c r="J10" s="1">
        <f>'[1]Weekly capesize'!$C792</f>
        <v>3411</v>
      </c>
      <c r="K10" s="1">
        <f t="shared" si="6"/>
        <v>1615</v>
      </c>
      <c r="L10" s="124">
        <f>'[1]Baltic Indices'!$D459</f>
        <v>1165</v>
      </c>
      <c r="M10" s="124">
        <f>'[1]Baltic Indices'!$G459</f>
        <v>428</v>
      </c>
      <c r="N10" s="124">
        <f>'[1]Baltic Indices'!$F459</f>
        <v>809</v>
      </c>
      <c r="O10" s="3">
        <f>'[1]Weekly capesize'!$L792</f>
        <v>7.35</v>
      </c>
      <c r="P10" s="3">
        <f>'[1]Weekly capesize'!$N792</f>
        <v>7.85</v>
      </c>
      <c r="Q10" s="3">
        <f>'[1]Weekly capesize'!$J792</f>
        <v>8.4499999999999993</v>
      </c>
      <c r="R10" s="3">
        <f>'[1]Weekly capesize'!$Y792</f>
        <v>12.2</v>
      </c>
      <c r="S10" s="3">
        <f>'[1]Weekly capesize'!$V792</f>
        <v>6.75</v>
      </c>
      <c r="T10" s="5">
        <f>'[1]Weekly capesize'!$T792</f>
        <v>5.35</v>
      </c>
      <c r="U10" s="5">
        <f>'[1]Weekly capesize'!$U791</f>
        <v>7.2</v>
      </c>
      <c r="V10" s="123">
        <f t="shared" si="0"/>
        <v>0.47346819114629141</v>
      </c>
      <c r="W10" s="49">
        <f t="shared" si="1"/>
        <v>1615</v>
      </c>
      <c r="X10" s="44">
        <f t="shared" si="2"/>
        <v>0.47346819114629141</v>
      </c>
      <c r="Y10" s="157">
        <f t="shared" si="3"/>
        <v>5.5</v>
      </c>
      <c r="Z10" s="108">
        <f t="shared" si="4"/>
        <v>1.3499999999999996</v>
      </c>
    </row>
    <row r="11" spans="1:28">
      <c r="A11" s="46">
        <f>'[1]Weekly capesize'!$A793</f>
        <v>42800</v>
      </c>
      <c r="B11" s="46">
        <v>42800</v>
      </c>
      <c r="C11" s="206">
        <f t="shared" si="5"/>
        <v>2017</v>
      </c>
      <c r="D11" s="207" t="s">
        <v>139</v>
      </c>
      <c r="E11" s="199">
        <f>'[1]Weekly capesize'!$I793</f>
        <v>6.4</v>
      </c>
      <c r="F11" s="204">
        <f>[2]input!$B441</f>
        <v>8.1999999999999993</v>
      </c>
      <c r="G11" s="202">
        <f>'[1]Weekly capesize'!$S793</f>
        <v>5.85</v>
      </c>
      <c r="H11" s="202">
        <f>'[1]Weekly capesize'!$Z793</f>
        <v>12.5</v>
      </c>
      <c r="I11" s="1">
        <f>'[1]Weekly capesize'!$B793</f>
        <v>5082</v>
      </c>
      <c r="J11" s="1">
        <f>'[1]Weekly capesize'!$C793</f>
        <v>3552</v>
      </c>
      <c r="K11" s="1">
        <f t="shared" si="6"/>
        <v>1530</v>
      </c>
      <c r="L11" s="124">
        <f>'[1]Baltic Indices'!$D460</f>
        <v>1227</v>
      </c>
      <c r="M11" s="124">
        <f>'[1]Baltic Indices'!$G460</f>
        <v>462</v>
      </c>
      <c r="N11" s="124">
        <f>'[1]Baltic Indices'!$F460</f>
        <v>846</v>
      </c>
      <c r="O11" s="3">
        <f>'[1]Weekly capesize'!$L793</f>
        <v>7.5</v>
      </c>
      <c r="P11" s="3">
        <f>'[1]Weekly capesize'!$N793</f>
        <v>8.1</v>
      </c>
      <c r="Q11" s="3">
        <f>'[1]Weekly capesize'!$J793</f>
        <v>8.6</v>
      </c>
      <c r="R11" s="3">
        <f>'[1]Weekly capesize'!$Y793</f>
        <v>13.5</v>
      </c>
      <c r="S11" s="3">
        <f>'[1]Weekly capesize'!$V793</f>
        <v>6.1</v>
      </c>
      <c r="T11" s="5">
        <f>'[1]Weekly capesize'!$T793</f>
        <v>5.5</v>
      </c>
      <c r="U11" s="5">
        <f>'[1]Weekly capesize'!$U792</f>
        <v>8.1</v>
      </c>
      <c r="V11" s="123">
        <f t="shared" si="0"/>
        <v>0.43074324324324326</v>
      </c>
      <c r="W11" s="49">
        <f t="shared" si="1"/>
        <v>1530</v>
      </c>
      <c r="X11" s="44">
        <f t="shared" si="2"/>
        <v>0.43074324324324326</v>
      </c>
      <c r="Y11" s="157">
        <f t="shared" si="3"/>
        <v>6.1</v>
      </c>
      <c r="Z11" s="108">
        <f t="shared" si="4"/>
        <v>1.0999999999999996</v>
      </c>
    </row>
    <row r="12" spans="1:28">
      <c r="A12" s="46">
        <f>'[1]Weekly capesize'!$A794</f>
        <v>42807</v>
      </c>
      <c r="B12" s="46">
        <v>42807</v>
      </c>
      <c r="C12" s="206">
        <f t="shared" si="5"/>
        <v>2017</v>
      </c>
      <c r="D12" s="207" t="s">
        <v>139</v>
      </c>
      <c r="E12" s="199">
        <f>'[1]Weekly capesize'!$I794</f>
        <v>6.6</v>
      </c>
      <c r="F12" s="204">
        <f>[2]input!$B442</f>
        <v>8.8000000000000007</v>
      </c>
      <c r="G12" s="202">
        <f>'[1]Weekly capesize'!$S794</f>
        <v>6.95</v>
      </c>
      <c r="H12" s="202">
        <f>'[1]Weekly capesize'!$Z794</f>
        <v>14.85</v>
      </c>
      <c r="I12" s="1">
        <f>'[1]Weekly capesize'!$B794</f>
        <v>6150</v>
      </c>
      <c r="J12" s="1">
        <f>'[1]Weekly capesize'!$C794</f>
        <v>4323</v>
      </c>
      <c r="K12" s="1">
        <f t="shared" si="6"/>
        <v>1827</v>
      </c>
      <c r="L12" s="124">
        <f>'[1]Baltic Indices'!$D461</f>
        <v>1789</v>
      </c>
      <c r="M12" s="124">
        <f>'[1]Baltic Indices'!$G461</f>
        <v>495</v>
      </c>
      <c r="N12" s="124">
        <f>'[1]Baltic Indices'!$F461</f>
        <v>874</v>
      </c>
      <c r="O12" s="3">
        <f>'[1]Weekly capesize'!$L794</f>
        <v>8.4</v>
      </c>
      <c r="P12" s="3">
        <f>'[1]Weekly capesize'!$N794</f>
        <v>9.9499999999999993</v>
      </c>
      <c r="Q12" s="3">
        <f>'[1]Weekly capesize'!$J794</f>
        <v>11.4</v>
      </c>
      <c r="R12" s="3">
        <f>'[1]Weekly capesize'!$Y794</f>
        <v>15.25</v>
      </c>
      <c r="S12" s="3">
        <f>'[1]Weekly capesize'!$V794</f>
        <v>7</v>
      </c>
      <c r="T12" s="5">
        <f>'[1]Weekly capesize'!$T794</f>
        <v>6.65</v>
      </c>
      <c r="U12" s="5">
        <f>'[1]Weekly capesize'!$U793</f>
        <v>7.45</v>
      </c>
      <c r="V12" s="123">
        <f t="shared" si="0"/>
        <v>0.42262317834836921</v>
      </c>
      <c r="W12" s="49">
        <f t="shared" si="1"/>
        <v>1827</v>
      </c>
      <c r="X12" s="44">
        <f t="shared" si="2"/>
        <v>0.42262317834836921</v>
      </c>
      <c r="Y12" s="157">
        <f t="shared" si="3"/>
        <v>8.25</v>
      </c>
      <c r="Z12" s="108">
        <f t="shared" si="4"/>
        <v>1.8000000000000007</v>
      </c>
    </row>
    <row r="13" spans="1:28">
      <c r="A13" s="46">
        <f>'[1]Weekly capesize'!$A795</f>
        <v>42814</v>
      </c>
      <c r="B13" s="46">
        <v>42814</v>
      </c>
      <c r="C13" s="206">
        <f t="shared" si="5"/>
        <v>2017</v>
      </c>
      <c r="D13" s="207" t="s">
        <v>139</v>
      </c>
      <c r="E13" s="199">
        <f>'[1]Weekly capesize'!$I795</f>
        <v>6.95</v>
      </c>
      <c r="F13" s="204">
        <f>[2]input!$B443</f>
        <v>9.5</v>
      </c>
      <c r="G13" s="202">
        <f>'[1]Weekly capesize'!$S795</f>
        <v>8.1999999999999993</v>
      </c>
      <c r="H13" s="202">
        <f>'[1]Weekly capesize'!$Z795</f>
        <v>16.7</v>
      </c>
      <c r="I13" s="1">
        <f>'[1]Weekly capesize'!$B795</f>
        <v>7245</v>
      </c>
      <c r="J13" s="1">
        <f>'[1]Weekly capesize'!$C795</f>
        <v>4925</v>
      </c>
      <c r="K13" s="1">
        <f t="shared" si="6"/>
        <v>2320</v>
      </c>
      <c r="L13" s="124">
        <f>'[1]Baltic Indices'!$D462</f>
        <v>2413</v>
      </c>
      <c r="M13" s="124">
        <f>'[1]Baltic Indices'!$G462</f>
        <v>508</v>
      </c>
      <c r="N13" s="124">
        <f>'[1]Baltic Indices'!$F462</f>
        <v>879</v>
      </c>
      <c r="O13" s="3">
        <f>'[1]Weekly capesize'!$L795</f>
        <v>9.5</v>
      </c>
      <c r="P13" s="3">
        <f>'[1]Weekly capesize'!$N795</f>
        <v>11.15</v>
      </c>
      <c r="Q13" s="3">
        <f>'[1]Weekly capesize'!$J795</f>
        <v>12.65</v>
      </c>
      <c r="R13" s="3">
        <f>'[1]Weekly capesize'!$Y795</f>
        <v>17.100000000000001</v>
      </c>
      <c r="S13" s="3">
        <f>'[1]Weekly capesize'!$V795</f>
        <v>8.6999999999999993</v>
      </c>
      <c r="T13" s="5">
        <f>'[1]Weekly capesize'!$T795</f>
        <v>7.75</v>
      </c>
      <c r="U13" s="5">
        <f>'[1]Weekly capesize'!$U794</f>
        <v>8.35</v>
      </c>
      <c r="V13" s="123">
        <f t="shared" si="0"/>
        <v>0.47106598984771575</v>
      </c>
      <c r="W13" s="49">
        <f t="shared" si="1"/>
        <v>2320</v>
      </c>
      <c r="X13" s="44">
        <f t="shared" si="2"/>
        <v>0.47106598984771575</v>
      </c>
      <c r="Y13" s="157">
        <f t="shared" si="3"/>
        <v>9.75</v>
      </c>
      <c r="Z13" s="108">
        <f t="shared" si="4"/>
        <v>2.5499999999999998</v>
      </c>
    </row>
    <row r="14" spans="1:28">
      <c r="A14" s="46">
        <f>'[1]Weekly capesize'!$A796</f>
        <v>42821</v>
      </c>
      <c r="B14" s="46">
        <v>42821</v>
      </c>
      <c r="C14" s="206">
        <f t="shared" si="5"/>
        <v>2017</v>
      </c>
      <c r="D14" s="207" t="s">
        <v>139</v>
      </c>
      <c r="E14" s="199">
        <f>'[1]Weekly capesize'!$I796</f>
        <v>7</v>
      </c>
      <c r="F14" s="204">
        <f>[2]input!$B444</f>
        <v>9.65</v>
      </c>
      <c r="G14" s="202">
        <f>'[1]Weekly capesize'!$S796</f>
        <v>8.4499999999999993</v>
      </c>
      <c r="H14" s="202">
        <f>'[1]Weekly capesize'!$Z796</f>
        <v>16.25</v>
      </c>
      <c r="I14" s="1">
        <f>'[1]Weekly capesize'!$B796</f>
        <v>7268</v>
      </c>
      <c r="J14" s="1">
        <f>'[1]Weekly capesize'!$C796</f>
        <v>4909</v>
      </c>
      <c r="K14" s="1">
        <f t="shared" si="6"/>
        <v>2359</v>
      </c>
      <c r="L14" s="124">
        <f>'[1]Baltic Indices'!$D463</f>
        <v>2482</v>
      </c>
      <c r="M14" s="124">
        <f>'[1]Baltic Indices'!$G463</f>
        <v>526</v>
      </c>
      <c r="N14" s="124">
        <f>'[1]Baltic Indices'!$F463</f>
        <v>896</v>
      </c>
      <c r="O14" s="3">
        <f>'[1]Weekly capesize'!$L796</f>
        <v>9.65</v>
      </c>
      <c r="P14" s="3">
        <f>'[1]Weekly capesize'!$N796</f>
        <v>11.3</v>
      </c>
      <c r="Q14" s="3">
        <f>'[1]Weekly capesize'!$J796</f>
        <v>12.2</v>
      </c>
      <c r="R14" s="3">
        <f>'[1]Weekly capesize'!$Y796</f>
        <v>16.649999999999999</v>
      </c>
      <c r="S14" s="3">
        <f>'[1]Weekly capesize'!$V796</f>
        <v>8.85</v>
      </c>
      <c r="T14" s="5">
        <f>'[1]Weekly capesize'!$T796</f>
        <v>7.9</v>
      </c>
      <c r="U14" s="5">
        <f>'[1]Weekly capesize'!$U795</f>
        <v>10.1</v>
      </c>
      <c r="V14" s="123">
        <f t="shared" si="0"/>
        <v>0.48054593603585249</v>
      </c>
      <c r="W14" s="49">
        <f t="shared" si="1"/>
        <v>2359</v>
      </c>
      <c r="X14" s="44">
        <f t="shared" si="2"/>
        <v>0.48054593603585249</v>
      </c>
      <c r="Y14" s="157">
        <f t="shared" si="3"/>
        <v>9.25</v>
      </c>
      <c r="Z14" s="108">
        <f t="shared" si="4"/>
        <v>2.6500000000000004</v>
      </c>
    </row>
    <row r="15" spans="1:28">
      <c r="A15" s="46">
        <f>'[1]Weekly capesize'!$A797</f>
        <v>42828</v>
      </c>
      <c r="B15" s="46">
        <v>42828</v>
      </c>
      <c r="C15" s="206">
        <f t="shared" si="5"/>
        <v>2017</v>
      </c>
      <c r="D15" s="207" t="s">
        <v>140</v>
      </c>
      <c r="E15" s="199">
        <f>'[1]Weekly capesize'!$I797</f>
        <v>6.6</v>
      </c>
      <c r="F15" s="204">
        <f>[2]input!$B445</f>
        <v>9.3000000000000007</v>
      </c>
      <c r="G15" s="202">
        <f>'[1]Weekly capesize'!$S797</f>
        <v>8.6</v>
      </c>
      <c r="H15" s="202">
        <f>'[1]Weekly capesize'!$Z797</f>
        <v>16.25</v>
      </c>
      <c r="I15" s="1">
        <f>'[1]Weekly capesize'!$B797</f>
        <v>7453</v>
      </c>
      <c r="J15" s="1">
        <f>'[1]Weekly capesize'!$C797</f>
        <v>4897</v>
      </c>
      <c r="K15" s="1">
        <f t="shared" si="6"/>
        <v>2556</v>
      </c>
      <c r="L15" s="124">
        <f>'[1]Baltic Indices'!$D464</f>
        <v>2597</v>
      </c>
      <c r="M15" s="124">
        <f>'[1]Baltic Indices'!$G464</f>
        <v>540</v>
      </c>
      <c r="N15" s="124">
        <f>'[1]Baltic Indices'!$F464</f>
        <v>881</v>
      </c>
      <c r="O15" s="3">
        <f>'[1]Weekly capesize'!$L797</f>
        <v>9.9499999999999993</v>
      </c>
      <c r="P15" s="3">
        <f>'[1]Weekly capesize'!$N797</f>
        <v>11.55</v>
      </c>
      <c r="Q15" s="3">
        <f>'[1]Weekly capesize'!$J797</f>
        <v>12.15</v>
      </c>
      <c r="R15" s="3">
        <f>'[1]Weekly capesize'!$Y797</f>
        <v>16.649999999999999</v>
      </c>
      <c r="S15" s="3">
        <f>'[1]Weekly capesize'!$V797</f>
        <v>9.15</v>
      </c>
      <c r="T15" s="5">
        <f>'[1]Weekly capesize'!$T797</f>
        <v>8.1</v>
      </c>
      <c r="U15" s="5">
        <f>'[1]Weekly capesize'!$U796</f>
        <v>10.25</v>
      </c>
      <c r="V15" s="123">
        <f t="shared" si="0"/>
        <v>0.52195221564222993</v>
      </c>
      <c r="W15" s="49">
        <f t="shared" si="1"/>
        <v>2556</v>
      </c>
      <c r="X15" s="44">
        <f t="shared" si="2"/>
        <v>0.52195221564222993</v>
      </c>
      <c r="Y15" s="157">
        <f t="shared" si="3"/>
        <v>9.65</v>
      </c>
      <c r="Z15" s="108">
        <f t="shared" si="4"/>
        <v>3.3499999999999996</v>
      </c>
    </row>
    <row r="16" spans="1:28">
      <c r="A16" s="46">
        <f>'[1]Weekly capesize'!$A798</f>
        <v>42835</v>
      </c>
      <c r="B16" s="46">
        <v>42835</v>
      </c>
      <c r="C16" s="206">
        <f t="shared" si="5"/>
        <v>2017</v>
      </c>
      <c r="D16" s="207" t="s">
        <v>140</v>
      </c>
      <c r="E16" s="199">
        <f>'[1]Weekly capesize'!$I798</f>
        <v>6.15</v>
      </c>
      <c r="F16" s="204">
        <f>[2]input!$B446</f>
        <v>8.85</v>
      </c>
      <c r="G16" s="202">
        <f>'[1]Weekly capesize'!$S798</f>
        <v>7.6</v>
      </c>
      <c r="H16" s="202">
        <f>'[1]Weekly capesize'!$Z798</f>
        <v>14.45</v>
      </c>
      <c r="I16" s="1">
        <f>'[1]Weekly capesize'!$B798</f>
        <v>6679</v>
      </c>
      <c r="J16" s="1">
        <f>'[1]Weekly capesize'!$C798</f>
        <v>4374</v>
      </c>
      <c r="K16" s="1">
        <f t="shared" si="6"/>
        <v>2305</v>
      </c>
      <c r="L16" s="124">
        <f>'[1]Baltic Indices'!$D465</f>
        <v>2173</v>
      </c>
      <c r="M16" s="124">
        <f>'[1]Baltic Indices'!$G465</f>
        <v>547</v>
      </c>
      <c r="N16" s="124">
        <f>'[1]Baltic Indices'!$F465</f>
        <v>886</v>
      </c>
      <c r="O16" s="3">
        <f>'[1]Weekly capesize'!$L798</f>
        <v>9.25</v>
      </c>
      <c r="P16" s="3">
        <f>'[1]Weekly capesize'!$N798</f>
        <v>10.75</v>
      </c>
      <c r="Q16" s="3">
        <f>'[1]Weekly capesize'!$J798</f>
        <v>10.95</v>
      </c>
      <c r="R16" s="3">
        <f>'[1]Weekly capesize'!$Y798</f>
        <v>14.85</v>
      </c>
      <c r="S16" s="3">
        <f>'[1]Weekly capesize'!$V798</f>
        <v>8.3000000000000007</v>
      </c>
      <c r="T16" s="5">
        <f>'[1]Weekly capesize'!$T798</f>
        <v>7.45</v>
      </c>
      <c r="U16" s="5">
        <f>'[1]Weekly capesize'!$U797</f>
        <v>10.55</v>
      </c>
      <c r="V16" s="123">
        <f t="shared" si="0"/>
        <v>0.52697759487882945</v>
      </c>
      <c r="W16" s="49">
        <f t="shared" si="1"/>
        <v>2305</v>
      </c>
      <c r="X16" s="44">
        <f t="shared" si="2"/>
        <v>0.52697759487882945</v>
      </c>
      <c r="Y16" s="157">
        <f t="shared" si="3"/>
        <v>8.2999999999999989</v>
      </c>
      <c r="Z16" s="108">
        <f t="shared" si="4"/>
        <v>3.0999999999999996</v>
      </c>
    </row>
    <row r="17" spans="1:26">
      <c r="A17" s="46">
        <f>'[1]Weekly capesize'!$A799</f>
        <v>42842</v>
      </c>
      <c r="B17" s="46">
        <v>42842</v>
      </c>
      <c r="C17" s="206">
        <f t="shared" si="5"/>
        <v>2017</v>
      </c>
      <c r="D17" s="207" t="s">
        <v>140</v>
      </c>
      <c r="E17" s="199">
        <f>'[1]Weekly capesize'!$I799</f>
        <v>6.25</v>
      </c>
      <c r="F17" s="204">
        <f>[2]input!$B447</f>
        <v>8.4499999999999993</v>
      </c>
      <c r="G17" s="202">
        <f>'[1]Weekly capesize'!$S799</f>
        <v>7.8</v>
      </c>
      <c r="H17" s="202">
        <f>'[1]Weekly capesize'!$Z799</f>
        <v>14.95</v>
      </c>
      <c r="I17" s="1">
        <f>'[1]Weekly capesize'!$B799</f>
        <v>6913</v>
      </c>
      <c r="J17" s="1">
        <f>'[1]Weekly capesize'!$C799</f>
        <v>4474</v>
      </c>
      <c r="K17" s="1">
        <f t="shared" si="6"/>
        <v>2439</v>
      </c>
      <c r="L17" s="124">
        <f>'[1]Baltic Indices'!$D466</f>
        <v>2249</v>
      </c>
      <c r="M17" s="124">
        <f>'[1]Baltic Indices'!$G466</f>
        <v>563</v>
      </c>
      <c r="N17" s="124">
        <f>'[1]Baltic Indices'!$F466</f>
        <v>898</v>
      </c>
      <c r="O17" s="3">
        <f>'[1]Weekly capesize'!$L799</f>
        <v>9.35</v>
      </c>
      <c r="P17" s="3">
        <f>'[1]Weekly capesize'!$N799</f>
        <v>10.95</v>
      </c>
      <c r="Q17" s="3">
        <f>'[1]Weekly capesize'!$J799</f>
        <v>11.2</v>
      </c>
      <c r="R17" s="3">
        <f>'[1]Weekly capesize'!$Y799</f>
        <v>15.35</v>
      </c>
      <c r="S17" s="3">
        <f>'[1]Weekly capesize'!$V799</f>
        <v>8.65</v>
      </c>
      <c r="T17" s="5">
        <f>'[1]Weekly capesize'!$T799</f>
        <v>7.55</v>
      </c>
      <c r="U17" s="5">
        <f>'[1]Weekly capesize'!$U798</f>
        <v>9.6</v>
      </c>
      <c r="V17" s="123">
        <f t="shared" si="0"/>
        <v>0.54514975413500222</v>
      </c>
      <c r="W17" s="49">
        <f t="shared" si="1"/>
        <v>2439</v>
      </c>
      <c r="X17" s="44">
        <f t="shared" si="2"/>
        <v>0.54514975413500222</v>
      </c>
      <c r="Y17" s="157">
        <f t="shared" si="3"/>
        <v>8.6999999999999993</v>
      </c>
      <c r="Z17" s="108">
        <f t="shared" si="4"/>
        <v>3.0999999999999996</v>
      </c>
    </row>
    <row r="18" spans="1:26">
      <c r="A18" s="46">
        <f>'[1]Weekly capesize'!$A800</f>
        <v>42849</v>
      </c>
      <c r="B18" s="46">
        <v>42849</v>
      </c>
      <c r="C18" s="206">
        <f t="shared" si="5"/>
        <v>2017</v>
      </c>
      <c r="D18" s="207" t="s">
        <v>140</v>
      </c>
      <c r="E18" s="199">
        <f>'[1]Weekly capesize'!$I800</f>
        <v>5.9</v>
      </c>
      <c r="F18" s="204">
        <f>[2]input!$B448</f>
        <v>8.15</v>
      </c>
      <c r="G18" s="202">
        <f>'[1]Weekly capesize'!$S800</f>
        <v>6.25</v>
      </c>
      <c r="H18" s="202">
        <f>'[1]Weekly capesize'!$Z800</f>
        <v>13.1</v>
      </c>
      <c r="I18" s="1">
        <f>'[1]Weekly capesize'!$B800</f>
        <v>6126</v>
      </c>
      <c r="J18" s="1">
        <f>'[1]Weekly capesize'!$C800</f>
        <v>3970</v>
      </c>
      <c r="K18" s="1">
        <f t="shared" si="6"/>
        <v>2156</v>
      </c>
      <c r="L18" s="124">
        <f>'[1]Baltic Indices'!$D467</f>
        <v>1830</v>
      </c>
      <c r="M18" s="124">
        <f>'[1]Baltic Indices'!$G467</f>
        <v>575</v>
      </c>
      <c r="N18" s="124">
        <f>'[1]Baltic Indices'!$F467</f>
        <v>895</v>
      </c>
      <c r="O18" s="3">
        <f>'[1]Weekly capesize'!$L800</f>
        <v>8.15</v>
      </c>
      <c r="P18" s="3">
        <f>'[1]Weekly capesize'!$N800</f>
        <v>9.6999999999999993</v>
      </c>
      <c r="Q18" s="3">
        <f>'[1]Weekly capesize'!$J800</f>
        <v>10.199999999999999</v>
      </c>
      <c r="R18" s="3">
        <f>'[1]Weekly capesize'!$Y800</f>
        <v>13.5</v>
      </c>
      <c r="S18" s="3">
        <f>'[1]Weekly capesize'!$V800</f>
        <v>7.5</v>
      </c>
      <c r="T18" s="5">
        <f>'[1]Weekly capesize'!$T800</f>
        <v>6.5</v>
      </c>
      <c r="U18" s="5">
        <f>'[1]Weekly capesize'!$U799</f>
        <v>9.9499999999999993</v>
      </c>
      <c r="V18" s="123">
        <f t="shared" si="0"/>
        <v>0.54307304785894206</v>
      </c>
      <c r="W18" s="49">
        <f t="shared" si="1"/>
        <v>2156</v>
      </c>
      <c r="X18" s="44">
        <f t="shared" si="2"/>
        <v>0.54307304785894206</v>
      </c>
      <c r="Y18" s="157">
        <f t="shared" si="3"/>
        <v>7.1999999999999993</v>
      </c>
      <c r="Z18" s="108">
        <f t="shared" si="4"/>
        <v>2.25</v>
      </c>
    </row>
    <row r="19" spans="1:26">
      <c r="A19" s="46">
        <f>'[1]Weekly capesize'!$A801</f>
        <v>42856</v>
      </c>
      <c r="B19" s="46">
        <v>42856</v>
      </c>
      <c r="C19" s="206">
        <f t="shared" si="5"/>
        <v>2017</v>
      </c>
      <c r="D19" s="207" t="s">
        <v>140</v>
      </c>
      <c r="E19" s="199">
        <f>'[1]Weekly capesize'!$I801</f>
        <v>6.1</v>
      </c>
      <c r="F19" s="204">
        <f>[2]input!$B449</f>
        <v>8.1</v>
      </c>
      <c r="G19" s="202">
        <f>'[1]Weekly capesize'!$S801</f>
        <v>6.4</v>
      </c>
      <c r="H19" s="202">
        <f>'[1]Weekly capesize'!$Z801</f>
        <v>13.85</v>
      </c>
      <c r="I19" s="1">
        <f>'[1]Weekly capesize'!$B801</f>
        <v>6055</v>
      </c>
      <c r="J19" s="1">
        <f>'[1]Weekly capesize'!$C801</f>
        <v>4008</v>
      </c>
      <c r="K19" s="1">
        <f t="shared" si="6"/>
        <v>2047</v>
      </c>
      <c r="L19" s="124">
        <f>'[1]Baltic Indices'!$D468</f>
        <v>1779</v>
      </c>
      <c r="M19" s="124">
        <f>'[1]Baltic Indices'!$G468</f>
        <v>559</v>
      </c>
      <c r="N19" s="124">
        <f>'[1]Baltic Indices'!$F468</f>
        <v>861</v>
      </c>
      <c r="O19" s="3">
        <f>'[1]Weekly capesize'!$L801</f>
        <v>8</v>
      </c>
      <c r="P19" s="3">
        <f>'[1]Weekly capesize'!$N801</f>
        <v>9.85</v>
      </c>
      <c r="Q19" s="3">
        <f>'[1]Weekly capesize'!$J801</f>
        <v>10.15</v>
      </c>
      <c r="R19" s="3">
        <f>'[1]Weekly capesize'!$Y801</f>
        <v>14.25</v>
      </c>
      <c r="S19" s="3">
        <f>'[1]Weekly capesize'!$V801</f>
        <v>7.3</v>
      </c>
      <c r="T19" s="5">
        <f>'[1]Weekly capesize'!$T801</f>
        <v>6.2</v>
      </c>
      <c r="U19" s="5">
        <f>'[1]Weekly capesize'!$U800</f>
        <v>9.0500000000000007</v>
      </c>
      <c r="V19" s="123">
        <f t="shared" si="0"/>
        <v>0.51072854291417169</v>
      </c>
      <c r="W19" s="49">
        <f t="shared" si="1"/>
        <v>2047</v>
      </c>
      <c r="X19" s="44">
        <f t="shared" si="2"/>
        <v>0.51072854291417169</v>
      </c>
      <c r="Y19" s="157">
        <f t="shared" si="3"/>
        <v>7.75</v>
      </c>
      <c r="Z19" s="108">
        <f t="shared" si="4"/>
        <v>1.9000000000000004</v>
      </c>
    </row>
    <row r="20" spans="1:26">
      <c r="A20" s="46">
        <f>'[1]Weekly capesize'!$A802</f>
        <v>42863</v>
      </c>
      <c r="B20" s="46">
        <v>42863</v>
      </c>
      <c r="C20" s="206">
        <f t="shared" si="5"/>
        <v>2017</v>
      </c>
      <c r="D20" s="207" t="s">
        <v>140</v>
      </c>
      <c r="E20" s="199">
        <f>'[1]Weekly capesize'!$I802</f>
        <v>5.65</v>
      </c>
      <c r="F20" s="204">
        <f>[2]input!$B450</f>
        <v>7.9</v>
      </c>
      <c r="G20" s="202">
        <f>'[1]Weekly capesize'!$S802</f>
        <v>6</v>
      </c>
      <c r="H20" s="202">
        <f>'[1]Weekly capesize'!$Z802</f>
        <v>13.2</v>
      </c>
      <c r="I20" s="1">
        <f>'[1]Weekly capesize'!$B802</f>
        <v>5697</v>
      </c>
      <c r="J20" s="1">
        <f>'[1]Weekly capesize'!$C802</f>
        <v>3734</v>
      </c>
      <c r="K20" s="1">
        <f t="shared" si="6"/>
        <v>1963</v>
      </c>
      <c r="L20" s="124">
        <f>'[1]Baltic Indices'!$D469</f>
        <v>1480</v>
      </c>
      <c r="M20" s="124">
        <f>'[1]Baltic Indices'!$G469</f>
        <v>523</v>
      </c>
      <c r="N20" s="124">
        <f>'[1]Baltic Indices'!$F469</f>
        <v>811</v>
      </c>
      <c r="O20" s="3">
        <f>'[1]Weekly capesize'!$L802</f>
        <v>7.55</v>
      </c>
      <c r="P20" s="3">
        <f>'[1]Weekly capesize'!$N802</f>
        <v>9.25</v>
      </c>
      <c r="Q20" s="3">
        <f>'[1]Weekly capesize'!$J802</f>
        <v>9.8000000000000007</v>
      </c>
      <c r="R20" s="3">
        <f>'[1]Weekly capesize'!$Y802</f>
        <v>13.6</v>
      </c>
      <c r="S20" s="3">
        <f>'[1]Weekly capesize'!$V802</f>
        <v>6.9</v>
      </c>
      <c r="T20" s="5">
        <f>'[1]Weekly capesize'!$T802</f>
        <v>5.8</v>
      </c>
      <c r="U20" s="5">
        <f>'[1]Weekly capesize'!$U801</f>
        <v>8.75</v>
      </c>
      <c r="V20" s="123">
        <f t="shared" si="0"/>
        <v>0.5257096946973755</v>
      </c>
      <c r="W20" s="49">
        <f t="shared" si="1"/>
        <v>1963</v>
      </c>
      <c r="X20" s="44">
        <f t="shared" si="2"/>
        <v>0.5257096946973755</v>
      </c>
      <c r="Y20" s="157">
        <f t="shared" si="3"/>
        <v>7.5499999999999989</v>
      </c>
      <c r="Z20" s="108">
        <f t="shared" si="4"/>
        <v>1.8999999999999995</v>
      </c>
    </row>
    <row r="21" spans="1:26">
      <c r="A21" s="46">
        <f>'[1]Weekly capesize'!$A803</f>
        <v>42870</v>
      </c>
      <c r="B21" s="46">
        <v>42870</v>
      </c>
      <c r="C21" s="206">
        <f t="shared" si="5"/>
        <v>2017</v>
      </c>
      <c r="D21" s="207" t="s">
        <v>140</v>
      </c>
      <c r="E21" s="199">
        <f>'[1]Weekly capesize'!$I803</f>
        <v>6.1</v>
      </c>
      <c r="F21" s="204">
        <f>[2]input!$B451</f>
        <v>8.1</v>
      </c>
      <c r="G21" s="202">
        <f>'[1]Weekly capesize'!$S803</f>
        <v>6.3</v>
      </c>
      <c r="H21" s="202">
        <f>'[1]Weekly capesize'!$Z803</f>
        <v>14.45</v>
      </c>
      <c r="I21" s="1">
        <f>'[1]Weekly capesize'!$B803</f>
        <v>6035</v>
      </c>
      <c r="J21" s="1">
        <f>'[1]Weekly capesize'!$C803</f>
        <v>4048</v>
      </c>
      <c r="K21" s="1">
        <f t="shared" si="6"/>
        <v>1987</v>
      </c>
      <c r="L21" s="124">
        <f>'[1]Baltic Indices'!$D470</f>
        <v>1725</v>
      </c>
      <c r="M21" s="124">
        <f>'[1]Baltic Indices'!$G470</f>
        <v>509</v>
      </c>
      <c r="N21" s="124">
        <f>'[1]Baltic Indices'!$F470</f>
        <v>784</v>
      </c>
      <c r="O21" s="3">
        <f>'[1]Weekly capesize'!$L803</f>
        <v>7.95</v>
      </c>
      <c r="P21" s="3">
        <f>'[1]Weekly capesize'!$N803</f>
        <v>9.65</v>
      </c>
      <c r="Q21" s="3">
        <f>'[1]Weekly capesize'!$J803</f>
        <v>10.65</v>
      </c>
      <c r="R21" s="3">
        <f>'[1]Weekly capesize'!$Y803</f>
        <v>14.8</v>
      </c>
      <c r="S21" s="3">
        <f>'[1]Weekly capesize'!$V803</f>
        <v>6.95</v>
      </c>
      <c r="T21" s="5">
        <f>'[1]Weekly capesize'!$T803</f>
        <v>6.1</v>
      </c>
      <c r="U21" s="5">
        <f>'[1]Weekly capesize'!$U802</f>
        <v>8.3000000000000007</v>
      </c>
      <c r="V21" s="123">
        <f t="shared" si="0"/>
        <v>0.49085968379446643</v>
      </c>
      <c r="W21" s="49">
        <f t="shared" si="1"/>
        <v>1987</v>
      </c>
      <c r="X21" s="44">
        <f t="shared" si="2"/>
        <v>0.49085968379446643</v>
      </c>
      <c r="Y21" s="157">
        <f t="shared" si="3"/>
        <v>8.35</v>
      </c>
      <c r="Z21" s="108">
        <f t="shared" si="4"/>
        <v>1.8500000000000005</v>
      </c>
    </row>
    <row r="22" spans="1:26">
      <c r="A22" s="46">
        <f>'[1]Weekly capesize'!$A804</f>
        <v>42877</v>
      </c>
      <c r="B22" s="46">
        <v>42877</v>
      </c>
      <c r="C22" s="206">
        <f t="shared" si="5"/>
        <v>2017</v>
      </c>
      <c r="D22" s="207" t="s">
        <v>140</v>
      </c>
      <c r="E22" s="199">
        <f>'[1]Weekly capesize'!$I804</f>
        <v>6.1</v>
      </c>
      <c r="F22" s="204">
        <f>[2]input!$B452</f>
        <v>7.95</v>
      </c>
      <c r="G22" s="202">
        <f>'[1]Weekly capesize'!$S804</f>
        <v>6.1</v>
      </c>
      <c r="H22" s="202">
        <f>'[1]Weekly capesize'!$Z804</f>
        <v>14.55</v>
      </c>
      <c r="I22" s="1">
        <f>'[1]Weekly capesize'!$B804</f>
        <v>5885</v>
      </c>
      <c r="J22" s="1">
        <f>'[1]Weekly capesize'!$C804</f>
        <v>4048</v>
      </c>
      <c r="K22" s="1">
        <f t="shared" si="6"/>
        <v>1837</v>
      </c>
      <c r="L22" s="124">
        <f>'[1]Baltic Indices'!$D471</f>
        <v>1668</v>
      </c>
      <c r="M22" s="124">
        <f>'[1]Baltic Indices'!$G471</f>
        <v>502</v>
      </c>
      <c r="N22" s="124">
        <f>'[1]Baltic Indices'!$F471</f>
        <v>759</v>
      </c>
      <c r="O22" s="3">
        <f>'[1]Weekly capesize'!$L804</f>
        <v>7.8</v>
      </c>
      <c r="P22" s="3">
        <f>'[1]Weekly capesize'!$N804</f>
        <v>9.6</v>
      </c>
      <c r="Q22" s="3">
        <f>'[1]Weekly capesize'!$J804</f>
        <v>10.75</v>
      </c>
      <c r="R22" s="3">
        <f>'[1]Weekly capesize'!$Y804</f>
        <v>14.9</v>
      </c>
      <c r="S22" s="3">
        <f>'[1]Weekly capesize'!$V804</f>
        <v>6.45</v>
      </c>
      <c r="T22" s="5">
        <f>'[1]Weekly capesize'!$T804</f>
        <v>6</v>
      </c>
      <c r="U22" s="5">
        <f>'[1]Weekly capesize'!$U803</f>
        <v>8.35</v>
      </c>
      <c r="V22" s="123">
        <f t="shared" si="0"/>
        <v>0.45380434782608697</v>
      </c>
      <c r="W22" s="49">
        <f t="shared" si="1"/>
        <v>1837</v>
      </c>
      <c r="X22" s="44">
        <f t="shared" si="2"/>
        <v>0.45380434782608697</v>
      </c>
      <c r="Y22" s="157">
        <f t="shared" si="3"/>
        <v>8.4500000000000011</v>
      </c>
      <c r="Z22" s="108">
        <f t="shared" si="4"/>
        <v>1.7000000000000002</v>
      </c>
    </row>
    <row r="23" spans="1:26">
      <c r="A23" s="46">
        <f>'[1]Weekly capesize'!$A805</f>
        <v>42884</v>
      </c>
      <c r="B23" s="46">
        <v>42884</v>
      </c>
      <c r="C23" s="206">
        <f t="shared" si="5"/>
        <v>2017</v>
      </c>
      <c r="D23" s="207" t="s">
        <v>140</v>
      </c>
      <c r="E23" s="199">
        <f>'[1]Weekly capesize'!$I805</f>
        <v>6</v>
      </c>
      <c r="F23" s="204">
        <f>[2]input!$B453</f>
        <v>7.15</v>
      </c>
      <c r="G23" s="202">
        <f>'[1]Weekly capesize'!$S805</f>
        <v>6</v>
      </c>
      <c r="H23" s="202">
        <f>'[1]Weekly capesize'!$Z805</f>
        <v>14.2</v>
      </c>
      <c r="I23" s="1">
        <f>'[1]Weekly capesize'!$B805</f>
        <v>5752</v>
      </c>
      <c r="J23" s="1">
        <f>'[1]Weekly capesize'!$C805</f>
        <v>3923</v>
      </c>
      <c r="K23" s="1">
        <f t="shared" si="6"/>
        <v>1829</v>
      </c>
      <c r="L23" s="124">
        <f>'[1]Baltic Indices'!$D472</f>
        <v>1591</v>
      </c>
      <c r="M23" s="124">
        <f>'[1]Baltic Indices'!$G472</f>
        <v>469</v>
      </c>
      <c r="N23" s="124">
        <f>'[1]Baltic Indices'!$F472</f>
        <v>721</v>
      </c>
      <c r="O23" s="3">
        <f>'[1]Weekly capesize'!$L805</f>
        <v>7.7</v>
      </c>
      <c r="P23" s="3">
        <f>'[1]Weekly capesize'!$N805</f>
        <v>8.4</v>
      </c>
      <c r="Q23" s="3">
        <f>'[1]Weekly capesize'!$J805</f>
        <v>10.6</v>
      </c>
      <c r="R23" s="3">
        <f>'[1]Weekly capesize'!$Y805</f>
        <v>14.55</v>
      </c>
      <c r="S23" s="3">
        <f>'[1]Weekly capesize'!$V805</f>
        <v>6.45</v>
      </c>
      <c r="T23" s="5">
        <f>'[1]Weekly capesize'!$T805</f>
        <v>5.9</v>
      </c>
      <c r="U23" s="5">
        <f>'[1]Weekly capesize'!$U804</f>
        <v>7.9</v>
      </c>
      <c r="V23" s="123">
        <f t="shared" si="0"/>
        <v>0.46622482793780268</v>
      </c>
      <c r="W23" s="49">
        <f t="shared" si="1"/>
        <v>1829</v>
      </c>
      <c r="X23" s="44">
        <f t="shared" si="2"/>
        <v>0.46622482793780268</v>
      </c>
      <c r="Y23" s="157">
        <f t="shared" si="3"/>
        <v>8.1999999999999993</v>
      </c>
      <c r="Z23" s="108">
        <f t="shared" si="4"/>
        <v>1.7000000000000002</v>
      </c>
    </row>
    <row r="24" spans="1:26">
      <c r="A24" s="46">
        <f>'[1]Weekly capesize'!$A806</f>
        <v>42891</v>
      </c>
      <c r="B24" s="46">
        <v>42891</v>
      </c>
      <c r="C24" s="206">
        <f t="shared" si="5"/>
        <v>2017</v>
      </c>
      <c r="D24" s="207" t="s">
        <v>140</v>
      </c>
      <c r="E24" s="199">
        <f>'[1]Weekly capesize'!$I806</f>
        <v>5.6</v>
      </c>
      <c r="F24" s="204">
        <f>[2]input!$B454</f>
        <v>6.85</v>
      </c>
      <c r="G24" s="202">
        <f>'[1]Weekly capesize'!$S806</f>
        <v>5.55</v>
      </c>
      <c r="H24" s="202">
        <f>'[1]Weekly capesize'!$Z806</f>
        <v>13.55</v>
      </c>
      <c r="I24" s="1">
        <f>'[1]Weekly capesize'!$B806</f>
        <v>5363</v>
      </c>
      <c r="J24" s="1">
        <f>'[1]Weekly capesize'!$C806</f>
        <v>3657</v>
      </c>
      <c r="K24" s="1">
        <f t="shared" si="6"/>
        <v>1706</v>
      </c>
      <c r="L24" s="124">
        <f>'[1]Baltic Indices'!$D473</f>
        <v>1374</v>
      </c>
      <c r="M24" s="124">
        <f>'[1]Baltic Indices'!$G473</f>
        <v>446</v>
      </c>
      <c r="N24" s="124">
        <f>'[1]Baltic Indices'!$F473</f>
        <v>674</v>
      </c>
      <c r="O24" s="3">
        <f>'[1]Weekly capesize'!$L806</f>
        <v>7.35</v>
      </c>
      <c r="P24" s="3">
        <f>'[1]Weekly capesize'!$N806</f>
        <v>7.85</v>
      </c>
      <c r="Q24" s="3">
        <f>'[1]Weekly capesize'!$J806</f>
        <v>10</v>
      </c>
      <c r="R24" s="3">
        <f>'[1]Weekly capesize'!$Y806</f>
        <v>13.9</v>
      </c>
      <c r="S24" s="3">
        <f>'[1]Weekly capesize'!$V806</f>
        <v>6</v>
      </c>
      <c r="T24" s="5">
        <f>'[1]Weekly capesize'!$T806</f>
        <v>5.45</v>
      </c>
      <c r="U24" s="5">
        <f>'[1]Weekly capesize'!$U805</f>
        <v>7.8</v>
      </c>
      <c r="V24" s="123">
        <f t="shared" si="0"/>
        <v>0.4665025977577249</v>
      </c>
      <c r="W24" s="49">
        <f t="shared" si="1"/>
        <v>1706</v>
      </c>
      <c r="X24" s="44">
        <f t="shared" si="2"/>
        <v>0.4665025977577249</v>
      </c>
      <c r="Y24" s="157">
        <f t="shared" si="3"/>
        <v>7.9500000000000011</v>
      </c>
      <c r="Z24" s="108">
        <f t="shared" si="4"/>
        <v>1.75</v>
      </c>
    </row>
    <row r="25" spans="1:26">
      <c r="A25" s="46">
        <f>'[1]Weekly capesize'!$A807</f>
        <v>42898</v>
      </c>
      <c r="B25" s="46">
        <v>42898</v>
      </c>
      <c r="C25" s="206">
        <f t="shared" si="5"/>
        <v>2017</v>
      </c>
      <c r="D25" s="207" t="s">
        <v>140</v>
      </c>
      <c r="E25" s="199">
        <f>'[1]Weekly capesize'!$I807</f>
        <v>5.9</v>
      </c>
      <c r="F25" s="204">
        <f>[2]input!$B455</f>
        <v>7.6</v>
      </c>
      <c r="G25" s="202">
        <f>'[1]Weekly capesize'!$S807</f>
        <v>5.75</v>
      </c>
      <c r="H25" s="202">
        <f>'[1]Weekly capesize'!$Z807</f>
        <v>13.2</v>
      </c>
      <c r="I25" s="1">
        <f>'[1]Weekly capesize'!$B807</f>
        <v>5498</v>
      </c>
      <c r="J25" s="1">
        <f>'[1]Weekly capesize'!$C807</f>
        <v>3740</v>
      </c>
      <c r="K25" s="1">
        <f t="shared" si="6"/>
        <v>1758</v>
      </c>
      <c r="L25" s="124">
        <f>'[1]Baltic Indices'!$D474</f>
        <v>1438</v>
      </c>
      <c r="M25" s="124">
        <f>'[1]Baltic Indices'!$G474</f>
        <v>425</v>
      </c>
      <c r="N25" s="124">
        <f>'[1]Baltic Indices'!$F474</f>
        <v>654</v>
      </c>
      <c r="O25" s="3">
        <f>'[1]Weekly capesize'!$L807</f>
        <v>7.55</v>
      </c>
      <c r="P25" s="3">
        <f>'[1]Weekly capesize'!$N807</f>
        <v>8.1</v>
      </c>
      <c r="Q25" s="3">
        <f>'[1]Weekly capesize'!$J807</f>
        <v>9.9</v>
      </c>
      <c r="R25" s="3">
        <f>'[1]Weekly capesize'!$Y807</f>
        <v>13.55</v>
      </c>
      <c r="S25" s="3">
        <f>'[1]Weekly capesize'!$V807</f>
        <v>6.7</v>
      </c>
      <c r="T25" s="5">
        <f>'[1]Weekly capesize'!$T807</f>
        <v>5.55</v>
      </c>
      <c r="U25" s="5">
        <f>'[1]Weekly capesize'!$U806</f>
        <v>7.3</v>
      </c>
      <c r="V25" s="123">
        <f t="shared" si="0"/>
        <v>0.47005347593582886</v>
      </c>
      <c r="W25" s="49">
        <f t="shared" si="1"/>
        <v>1758</v>
      </c>
      <c r="X25" s="44">
        <f t="shared" si="2"/>
        <v>0.47005347593582886</v>
      </c>
      <c r="Y25" s="157">
        <f t="shared" si="3"/>
        <v>7.2999999999999989</v>
      </c>
      <c r="Z25" s="108">
        <f t="shared" si="4"/>
        <v>1.6499999999999995</v>
      </c>
    </row>
    <row r="26" spans="1:26">
      <c r="A26" s="46">
        <f>'[1]Weekly capesize'!$A808</f>
        <v>42905</v>
      </c>
      <c r="B26" s="46">
        <v>42905</v>
      </c>
      <c r="C26" s="206">
        <f t="shared" si="5"/>
        <v>2017</v>
      </c>
      <c r="D26" s="207" t="s">
        <v>140</v>
      </c>
      <c r="E26" s="199">
        <f>'[1]Weekly capesize'!$I808</f>
        <v>5.3</v>
      </c>
      <c r="F26" s="204">
        <f>[2]input!$B456</f>
        <v>7.8</v>
      </c>
      <c r="G26" s="202">
        <f>'[1]Weekly capesize'!$S808</f>
        <v>5.55</v>
      </c>
      <c r="H26" s="202">
        <f>'[1]Weekly capesize'!$Z808</f>
        <v>12.65</v>
      </c>
      <c r="I26" s="1">
        <f>'[1]Weekly capesize'!$B808</f>
        <v>5229</v>
      </c>
      <c r="J26" s="1">
        <f>'[1]Weekly capesize'!$C808</f>
        <v>3474</v>
      </c>
      <c r="K26" s="1">
        <f t="shared" si="6"/>
        <v>1755</v>
      </c>
      <c r="L26" s="124">
        <f>'[1]Baltic Indices'!$D475</f>
        <v>1213</v>
      </c>
      <c r="M26" s="124">
        <f>'[1]Baltic Indices'!$G475</f>
        <v>435</v>
      </c>
      <c r="N26" s="124">
        <f>'[1]Baltic Indices'!$F475</f>
        <v>701</v>
      </c>
      <c r="O26" s="3">
        <f>'[1]Weekly capesize'!$L808</f>
        <v>7.4</v>
      </c>
      <c r="P26" s="3">
        <f>'[1]Weekly capesize'!$N808</f>
        <v>7.9</v>
      </c>
      <c r="Q26" s="3">
        <f>'[1]Weekly capesize'!$J808</f>
        <v>9.5</v>
      </c>
      <c r="R26" s="3">
        <f>'[1]Weekly capesize'!$Y808</f>
        <v>13</v>
      </c>
      <c r="S26" s="3">
        <f>'[1]Weekly capesize'!$V808</f>
        <v>6.2</v>
      </c>
      <c r="T26" s="5">
        <f>'[1]Weekly capesize'!$T808</f>
        <v>5.4</v>
      </c>
      <c r="U26" s="5">
        <f>'[1]Weekly capesize'!$U807</f>
        <v>7.55</v>
      </c>
      <c r="V26" s="123">
        <f t="shared" si="0"/>
        <v>0.50518134715025909</v>
      </c>
      <c r="W26" s="49">
        <f t="shared" si="1"/>
        <v>1755</v>
      </c>
      <c r="X26" s="44">
        <f t="shared" si="2"/>
        <v>0.50518134715025909</v>
      </c>
      <c r="Y26" s="157">
        <f t="shared" si="3"/>
        <v>7.3500000000000005</v>
      </c>
      <c r="Z26" s="108">
        <f t="shared" si="4"/>
        <v>2.1000000000000005</v>
      </c>
    </row>
    <row r="27" spans="1:26">
      <c r="A27" s="46">
        <f>'[1]Weekly capesize'!$A809</f>
        <v>42912</v>
      </c>
      <c r="B27" s="46">
        <v>42912</v>
      </c>
      <c r="C27" s="206">
        <f t="shared" si="5"/>
        <v>2017</v>
      </c>
      <c r="D27" s="207" t="s">
        <v>140</v>
      </c>
      <c r="E27" s="199">
        <f>'[1]Weekly capesize'!$I809</f>
        <v>4.6500000000000004</v>
      </c>
      <c r="F27" s="204">
        <f>[2]input!$B457</f>
        <v>8.1</v>
      </c>
      <c r="G27" s="202">
        <f>'[1]Weekly capesize'!$S809</f>
        <v>5.0999999999999996</v>
      </c>
      <c r="H27" s="202">
        <f>'[1]Weekly capesize'!$Z809</f>
        <v>11.15</v>
      </c>
      <c r="I27" s="1">
        <f>'[1]Weekly capesize'!$B809</f>
        <v>4757</v>
      </c>
      <c r="J27" s="1">
        <f>'[1]Weekly capesize'!$C809</f>
        <v>3057</v>
      </c>
      <c r="K27" s="1">
        <f t="shared" si="6"/>
        <v>1700</v>
      </c>
      <c r="L27" s="124">
        <f>'[1]Baltic Indices'!$D476</f>
        <v>987</v>
      </c>
      <c r="M27" s="124">
        <f>'[1]Baltic Indices'!$G476</f>
        <v>451</v>
      </c>
      <c r="N27" s="124">
        <f>'[1]Baltic Indices'!$F476</f>
        <v>744</v>
      </c>
      <c r="O27" s="3">
        <f>'[1]Weekly capesize'!$L809</f>
        <v>6.9</v>
      </c>
      <c r="P27" s="3">
        <f>'[1]Weekly capesize'!$N809</f>
        <v>7.35</v>
      </c>
      <c r="Q27" s="3">
        <f>'[1]Weekly capesize'!$J809</f>
        <v>8.5</v>
      </c>
      <c r="R27" s="3">
        <f>'[1]Weekly capesize'!$Y809</f>
        <v>11.5</v>
      </c>
      <c r="S27" s="3">
        <f>'[1]Weekly capesize'!$V809</f>
        <v>5.95</v>
      </c>
      <c r="T27" s="5">
        <f>'[1]Weekly capesize'!$T809</f>
        <v>4.9000000000000004</v>
      </c>
      <c r="U27" s="5">
        <f>'[1]Weekly capesize'!$U808</f>
        <v>7.05</v>
      </c>
      <c r="V27" s="123">
        <f t="shared" si="0"/>
        <v>0.55610075237160617</v>
      </c>
      <c r="W27" s="49">
        <f t="shared" si="1"/>
        <v>1700</v>
      </c>
      <c r="X27" s="44">
        <f t="shared" si="2"/>
        <v>0.55610075237160617</v>
      </c>
      <c r="Y27" s="157">
        <f t="shared" si="3"/>
        <v>6.5</v>
      </c>
      <c r="Z27" s="108">
        <f t="shared" si="4"/>
        <v>2.25</v>
      </c>
    </row>
    <row r="28" spans="1:26">
      <c r="A28" s="46">
        <f>'[1]Weekly capesize'!$A810</f>
        <v>42919</v>
      </c>
      <c r="B28" s="46">
        <v>42919</v>
      </c>
      <c r="C28" s="206">
        <f t="shared" si="5"/>
        <v>2017</v>
      </c>
      <c r="D28" s="207" t="s">
        <v>141</v>
      </c>
      <c r="E28" s="199">
        <f>'[1]Weekly capesize'!$I810</f>
        <v>5</v>
      </c>
      <c r="F28" s="204">
        <f>[2]input!$B458</f>
        <v>8.0500000000000007</v>
      </c>
      <c r="G28" s="202">
        <f>'[1]Weekly capesize'!$S810</f>
        <v>5.0999999999999996</v>
      </c>
      <c r="H28" s="202">
        <f>'[1]Weekly capesize'!$Z810</f>
        <v>11.5</v>
      </c>
      <c r="I28" s="1">
        <f>'[1]Weekly capesize'!$B810</f>
        <v>4899</v>
      </c>
      <c r="J28" s="1">
        <f>'[1]Weekly capesize'!$C810</f>
        <v>3203</v>
      </c>
      <c r="K28" s="1">
        <f t="shared" si="6"/>
        <v>1696</v>
      </c>
      <c r="L28" s="124">
        <f>'[1]Baltic Indices'!$D477</f>
        <v>1086</v>
      </c>
      <c r="M28" s="124">
        <f>'[1]Baltic Indices'!$G477</f>
        <v>467</v>
      </c>
      <c r="N28" s="124">
        <f>'[1]Baltic Indices'!$F477</f>
        <v>754</v>
      </c>
      <c r="O28" s="3">
        <f>'[1]Weekly capesize'!$L810</f>
        <v>7</v>
      </c>
      <c r="P28" s="3">
        <f>'[1]Weekly capesize'!$N810</f>
        <v>7.55</v>
      </c>
      <c r="Q28" s="3">
        <f>'[1]Weekly capesize'!$J810</f>
        <v>8.8000000000000007</v>
      </c>
      <c r="R28" s="3">
        <f>'[1]Weekly capesize'!$Y810</f>
        <v>11.85</v>
      </c>
      <c r="S28" s="3">
        <f>'[1]Weekly capesize'!$V810</f>
        <v>6</v>
      </c>
      <c r="T28" s="5">
        <f>'[1]Weekly capesize'!$T810</f>
        <v>5</v>
      </c>
      <c r="U28" s="5">
        <f>'[1]Weekly capesize'!$U809</f>
        <v>6.8</v>
      </c>
      <c r="V28" s="123">
        <f t="shared" si="0"/>
        <v>0.52950359038401495</v>
      </c>
      <c r="W28" s="49">
        <f t="shared" si="1"/>
        <v>1696</v>
      </c>
      <c r="X28" s="44">
        <f t="shared" si="2"/>
        <v>0.52950359038401495</v>
      </c>
      <c r="Y28" s="157">
        <f t="shared" si="3"/>
        <v>6.5</v>
      </c>
      <c r="Z28" s="108">
        <f t="shared" si="4"/>
        <v>2</v>
      </c>
    </row>
    <row r="29" spans="1:26" ht="17">
      <c r="A29" s="46">
        <f>'[1]Weekly capesize'!$A811</f>
        <v>42926</v>
      </c>
      <c r="B29" s="46">
        <v>42926</v>
      </c>
      <c r="C29" s="206">
        <f t="shared" si="5"/>
        <v>2017</v>
      </c>
      <c r="D29" s="207" t="s">
        <v>141</v>
      </c>
      <c r="E29" s="199">
        <f>'[1]Weekly capesize'!$I811</f>
        <v>4.4000000000000004</v>
      </c>
      <c r="F29" s="205">
        <f>[2]input!$B459</f>
        <v>7.9</v>
      </c>
      <c r="G29" s="202">
        <f>'[1]Weekly capesize'!$S811</f>
        <v>4.6500000000000004</v>
      </c>
      <c r="H29" s="202">
        <f>'[1]Weekly capesize'!$Z811</f>
        <v>10.8</v>
      </c>
      <c r="I29" s="18">
        <f>'[1]Weekly capesize'!$B811</f>
        <v>4447</v>
      </c>
      <c r="J29" s="18">
        <f>'[1]Weekly capesize'!$C811</f>
        <v>2874</v>
      </c>
      <c r="K29" s="1">
        <f t="shared" si="6"/>
        <v>1573</v>
      </c>
      <c r="L29" s="124">
        <f>'[1]Baltic Indices'!$D478</f>
        <v>753</v>
      </c>
      <c r="M29" s="124">
        <f>'[1]Baltic Indices'!$G478</f>
        <v>471</v>
      </c>
      <c r="N29" s="124">
        <f>'[1]Baltic Indices'!$F478</f>
        <v>732</v>
      </c>
      <c r="O29" s="3">
        <f>'[1]Weekly capesize'!$L811</f>
        <v>6.5</v>
      </c>
      <c r="P29" s="3">
        <f>'[1]Weekly capesize'!$N811</f>
        <v>6.85</v>
      </c>
      <c r="Q29" s="3">
        <f>'[1]Weekly capesize'!$J811</f>
        <v>8.0500000000000007</v>
      </c>
      <c r="R29" s="3">
        <f>'[1]Weekly capesize'!$Y811</f>
        <v>11.15</v>
      </c>
      <c r="S29" s="3">
        <f>'[1]Weekly capesize'!$V811</f>
        <v>5.45</v>
      </c>
      <c r="T29" s="5">
        <f>'[1]Weekly capesize'!$T811</f>
        <v>4.3</v>
      </c>
      <c r="U29" s="5">
        <f>'[1]Weekly capesize'!$U810</f>
        <v>6.85</v>
      </c>
      <c r="V29" s="123">
        <f t="shared" si="0"/>
        <v>0.54732080723729992</v>
      </c>
      <c r="W29" s="49">
        <f t="shared" si="1"/>
        <v>1573</v>
      </c>
      <c r="X29" s="44">
        <f t="shared" si="2"/>
        <v>0.54732080723729992</v>
      </c>
      <c r="Y29" s="157">
        <f t="shared" si="3"/>
        <v>6.4</v>
      </c>
      <c r="Z29" s="108">
        <f t="shared" si="4"/>
        <v>2.0999999999999996</v>
      </c>
    </row>
    <row r="30" spans="1:26">
      <c r="A30" s="46">
        <f>'[1]Weekly capesize'!$A812</f>
        <v>42933</v>
      </c>
      <c r="B30" s="46">
        <v>42933</v>
      </c>
      <c r="C30" s="206">
        <f t="shared" si="5"/>
        <v>2017</v>
      </c>
      <c r="D30" s="207" t="s">
        <v>141</v>
      </c>
      <c r="E30" s="199">
        <f>'[1]Weekly capesize'!$I812</f>
        <v>5.15</v>
      </c>
      <c r="F30" s="204">
        <f>[2]input!$B460</f>
        <v>8.3000000000000007</v>
      </c>
      <c r="G30" s="202">
        <f>'[1]Weekly capesize'!$S812</f>
        <v>4.8499999999999996</v>
      </c>
      <c r="H30" s="202">
        <f>'[1]Weekly capesize'!$Z812</f>
        <v>12</v>
      </c>
      <c r="I30" s="1">
        <f>'[1]Weekly capesize'!$B812</f>
        <v>4798</v>
      </c>
      <c r="J30" s="1">
        <f>'[1]Weekly capesize'!$C812</f>
        <v>3194</v>
      </c>
      <c r="K30" s="1">
        <f t="shared" si="6"/>
        <v>1604</v>
      </c>
      <c r="L30" s="124">
        <f>'[1]Baltic Indices'!$D479</f>
        <v>933</v>
      </c>
      <c r="M30" s="124">
        <f>'[1]Baltic Indices'!$G479</f>
        <v>486</v>
      </c>
      <c r="N30" s="124">
        <f>'[1]Baltic Indices'!$F479</f>
        <v>769</v>
      </c>
      <c r="O30" s="3">
        <f>'[1]Weekly capesize'!$L812</f>
        <v>6.7</v>
      </c>
      <c r="P30" s="3">
        <f>'[1]Weekly capesize'!$N812</f>
        <v>7.15</v>
      </c>
      <c r="Q30" s="3">
        <f>'[1]Weekly capesize'!$J812</f>
        <v>8.9</v>
      </c>
      <c r="R30" s="3">
        <f>'[1]Weekly capesize'!$Y812</f>
        <v>12.35</v>
      </c>
      <c r="S30" s="3">
        <f>'[1]Weekly capesize'!$V812</f>
        <v>5.75</v>
      </c>
      <c r="T30" s="5">
        <f>'[1]Weekly capesize'!$T812</f>
        <v>4.45</v>
      </c>
      <c r="U30" s="5">
        <f>'[1]Weekly capesize'!$U811</f>
        <v>6.3</v>
      </c>
      <c r="V30" s="123">
        <f t="shared" si="0"/>
        <v>0.50219160926737638</v>
      </c>
      <c r="W30" s="49">
        <f t="shared" si="1"/>
        <v>1604</v>
      </c>
      <c r="X30" s="44">
        <f t="shared" si="2"/>
        <v>0.50219160926737638</v>
      </c>
      <c r="Y30" s="157">
        <f t="shared" si="3"/>
        <v>6.85</v>
      </c>
      <c r="Z30" s="108">
        <f t="shared" si="4"/>
        <v>1.5499999999999998</v>
      </c>
    </row>
    <row r="31" spans="1:26">
      <c r="A31" s="46">
        <f>'[1]Weekly capesize'!$A813</f>
        <v>42940</v>
      </c>
      <c r="B31" s="46">
        <v>42940</v>
      </c>
      <c r="C31" s="206">
        <f t="shared" si="5"/>
        <v>2017</v>
      </c>
      <c r="D31" s="207" t="s">
        <v>141</v>
      </c>
      <c r="E31" s="199">
        <f>'[1]Weekly capesize'!$I813</f>
        <v>5.5</v>
      </c>
      <c r="F31" s="204">
        <f>[2]input!$B461</f>
        <v>8.4499999999999993</v>
      </c>
      <c r="G31" s="202">
        <f>'[1]Weekly capesize'!$S813</f>
        <v>5.15</v>
      </c>
      <c r="H31" s="202">
        <f>'[1]Weekly capesize'!$Z813</f>
        <v>13</v>
      </c>
      <c r="I31" s="1">
        <f>'[1]Weekly capesize'!$B813</f>
        <v>5172</v>
      </c>
      <c r="J31" s="1">
        <f>'[1]Weekly capesize'!$C813</f>
        <v>3492</v>
      </c>
      <c r="K31" s="1">
        <f t="shared" si="6"/>
        <v>1680</v>
      </c>
      <c r="L31" s="124">
        <f>'[1]Baltic Indices'!$D480</f>
        <v>1154</v>
      </c>
      <c r="M31" s="124">
        <f>'[1]Baltic Indices'!$G480</f>
        <v>499</v>
      </c>
      <c r="N31" s="124">
        <f>'[1]Baltic Indices'!$F480</f>
        <v>812</v>
      </c>
      <c r="O31" s="3">
        <f>'[1]Weekly capesize'!$L813</f>
        <v>7.05</v>
      </c>
      <c r="P31" s="3">
        <f>'[1]Weekly capesize'!$N813</f>
        <v>7.65</v>
      </c>
      <c r="Q31" s="3">
        <f>'[1]Weekly capesize'!$J813</f>
        <v>9.5</v>
      </c>
      <c r="R31" s="3">
        <f>'[1]Weekly capesize'!$Y813</f>
        <v>13.35</v>
      </c>
      <c r="S31" s="3">
        <f>'[1]Weekly capesize'!$V813</f>
        <v>5.9</v>
      </c>
      <c r="T31" s="5">
        <f>'[1]Weekly capesize'!$T813</f>
        <v>4.8</v>
      </c>
      <c r="U31" s="5">
        <f>'[1]Weekly capesize'!$U812</f>
        <v>6.6</v>
      </c>
      <c r="V31" s="123">
        <f t="shared" si="0"/>
        <v>0.48109965635738833</v>
      </c>
      <c r="W31" s="49">
        <f t="shared" si="1"/>
        <v>1680</v>
      </c>
      <c r="X31" s="44">
        <f t="shared" si="2"/>
        <v>0.48109965635738833</v>
      </c>
      <c r="Y31" s="157">
        <f t="shared" si="3"/>
        <v>7.5</v>
      </c>
      <c r="Z31" s="108">
        <f t="shared" si="4"/>
        <v>1.5499999999999998</v>
      </c>
    </row>
    <row r="32" spans="1:26">
      <c r="A32" s="46">
        <f>'[1]Weekly capesize'!$A814</f>
        <v>42947</v>
      </c>
      <c r="B32" s="46">
        <v>42947</v>
      </c>
      <c r="C32" s="206">
        <f t="shared" si="5"/>
        <v>2017</v>
      </c>
      <c r="D32" s="207" t="s">
        <v>141</v>
      </c>
      <c r="E32" s="199">
        <f>'[1]Weekly capesize'!$I814</f>
        <v>5.3</v>
      </c>
      <c r="F32" s="204">
        <f>[2]input!$B462</f>
        <v>8.5500000000000007</v>
      </c>
      <c r="G32" s="202">
        <f>'[1]Weekly capesize'!$S814</f>
        <v>5.15</v>
      </c>
      <c r="H32" s="202">
        <f>'[1]Weekly capesize'!$Z814</f>
        <v>12.9</v>
      </c>
      <c r="I32" s="1">
        <f>'[1]Weekly capesize'!$B814</f>
        <v>5186</v>
      </c>
      <c r="J32" s="1">
        <f>'[1]Weekly capesize'!$C814</f>
        <v>3503</v>
      </c>
      <c r="K32" s="1">
        <f t="shared" si="6"/>
        <v>1683</v>
      </c>
      <c r="L32" s="124">
        <f>'[1]Baltic Indices'!$D481</f>
        <v>1139</v>
      </c>
      <c r="M32" s="124">
        <f>'[1]Baltic Indices'!$G481</f>
        <v>498</v>
      </c>
      <c r="N32" s="124">
        <f>'[1]Baltic Indices'!$F481</f>
        <v>789</v>
      </c>
      <c r="O32" s="3">
        <f>'[1]Weekly capesize'!$L814</f>
        <v>7.05</v>
      </c>
      <c r="P32" s="3">
        <f>'[1]Weekly capesize'!$N814</f>
        <v>7.65</v>
      </c>
      <c r="Q32" s="3">
        <f>'[1]Weekly capesize'!$J814</f>
        <v>9.75</v>
      </c>
      <c r="R32" s="3">
        <f>'[1]Weekly capesize'!$Y814</f>
        <v>13.25</v>
      </c>
      <c r="S32" s="3">
        <f>'[1]Weekly capesize'!$V814</f>
        <v>5.75</v>
      </c>
      <c r="T32" s="5">
        <f>'[1]Weekly capesize'!$T814</f>
        <v>4.8</v>
      </c>
      <c r="U32" s="5">
        <f>'[1]Weekly capesize'!$U813</f>
        <v>6.9</v>
      </c>
      <c r="V32" s="123">
        <f t="shared" si="0"/>
        <v>0.48044533257208105</v>
      </c>
      <c r="W32" s="49">
        <f t="shared" si="1"/>
        <v>1683</v>
      </c>
      <c r="X32" s="44">
        <f t="shared" si="2"/>
        <v>0.48044533257208105</v>
      </c>
      <c r="Y32" s="157">
        <f t="shared" si="3"/>
        <v>7.6000000000000005</v>
      </c>
      <c r="Z32" s="108">
        <f t="shared" si="4"/>
        <v>1.75</v>
      </c>
    </row>
    <row r="33" spans="1:26">
      <c r="A33" s="46">
        <f>'[1]Weekly capesize'!$A815</f>
        <v>42954</v>
      </c>
      <c r="B33" s="46">
        <v>42954</v>
      </c>
      <c r="C33" s="206">
        <f t="shared" si="5"/>
        <v>2017</v>
      </c>
      <c r="D33" s="207" t="s">
        <v>141</v>
      </c>
      <c r="E33" s="199">
        <f>'[1]Weekly capesize'!$I815</f>
        <v>6.3</v>
      </c>
      <c r="F33" s="204">
        <f>[2]input!$B463</f>
        <v>8.35</v>
      </c>
      <c r="G33" s="202">
        <f>'[1]Weekly capesize'!$S815</f>
        <v>6.3</v>
      </c>
      <c r="H33" s="202">
        <f>'[1]Weekly capesize'!$Z815</f>
        <v>14</v>
      </c>
      <c r="I33" s="1">
        <f>'[1]Weekly capesize'!$B815</f>
        <v>6151</v>
      </c>
      <c r="J33" s="1">
        <f>'[1]Weekly capesize'!$C815</f>
        <v>4046</v>
      </c>
      <c r="K33" s="1">
        <f t="shared" si="6"/>
        <v>2105</v>
      </c>
      <c r="L33" s="124">
        <f>'[1]Baltic Indices'!$D482</f>
        <v>1637</v>
      </c>
      <c r="M33" s="124">
        <f>'[1]Baltic Indices'!$G482</f>
        <v>478</v>
      </c>
      <c r="N33" s="124">
        <f>'[1]Baltic Indices'!$F482</f>
        <v>764</v>
      </c>
      <c r="O33" s="3">
        <f>'[1]Weekly capesize'!$L815</f>
        <v>7.7</v>
      </c>
      <c r="P33" s="3">
        <f>'[1]Weekly capesize'!$N815</f>
        <v>8.5500000000000007</v>
      </c>
      <c r="Q33" s="3">
        <f>'[1]Weekly capesize'!$J815</f>
        <v>10.6</v>
      </c>
      <c r="R33" s="3">
        <f>'[1]Weekly capesize'!$Y815</f>
        <v>14.35</v>
      </c>
      <c r="S33" s="3">
        <f>'[1]Weekly capesize'!$V815</f>
        <v>7.15</v>
      </c>
      <c r="T33" s="5">
        <f>'[1]Weekly capesize'!$T815</f>
        <v>5.5</v>
      </c>
      <c r="U33" s="5">
        <f>'[1]Weekly capesize'!$U814</f>
        <v>6.9</v>
      </c>
      <c r="V33" s="123">
        <f t="shared" si="0"/>
        <v>0.52026693030153237</v>
      </c>
      <c r="W33" s="49">
        <f t="shared" si="1"/>
        <v>2105</v>
      </c>
      <c r="X33" s="44">
        <f t="shared" si="2"/>
        <v>0.52026693030153237</v>
      </c>
      <c r="Y33" s="157">
        <f t="shared" si="3"/>
        <v>7.7</v>
      </c>
      <c r="Z33" s="108">
        <f t="shared" si="4"/>
        <v>1.4000000000000004</v>
      </c>
    </row>
    <row r="34" spans="1:26">
      <c r="A34" s="46">
        <f>'[1]Weekly capesize'!$A816</f>
        <v>42961</v>
      </c>
      <c r="B34" s="46">
        <v>42961</v>
      </c>
      <c r="C34" s="206">
        <f t="shared" si="5"/>
        <v>2017</v>
      </c>
      <c r="D34" s="207" t="s">
        <v>141</v>
      </c>
      <c r="E34" s="199">
        <f>'[1]Weekly capesize'!$I816</f>
        <v>6.9</v>
      </c>
      <c r="F34" s="204">
        <f>[2]input!$B464</f>
        <v>8.85</v>
      </c>
      <c r="G34" s="202">
        <f>'[1]Weekly capesize'!$S816</f>
        <v>7.35</v>
      </c>
      <c r="H34" s="202">
        <f>'[1]Weekly capesize'!$Z816</f>
        <v>15.25</v>
      </c>
      <c r="I34" s="1">
        <f>'[1]Weekly capesize'!$B816</f>
        <v>6874</v>
      </c>
      <c r="J34" s="48">
        <f>'[1]Weekly capesize'!$C816</f>
        <v>4457</v>
      </c>
      <c r="K34" s="1">
        <f t="shared" si="6"/>
        <v>2417</v>
      </c>
      <c r="L34" s="124">
        <f>'[1]Baltic Indices'!$D483</f>
        <v>2013</v>
      </c>
      <c r="M34" s="124">
        <f>'[1]Baltic Indices'!$G483</f>
        <v>466</v>
      </c>
      <c r="N34" s="124">
        <f>'[1]Baltic Indices'!$F483</f>
        <v>759</v>
      </c>
      <c r="O34" s="3">
        <f>'[1]Weekly capesize'!$L816</f>
        <v>8.65</v>
      </c>
      <c r="P34" s="3">
        <f>'[1]Weekly capesize'!$N816</f>
        <v>9.85</v>
      </c>
      <c r="Q34" s="3">
        <f>'[1]Weekly capesize'!$J816</f>
        <v>11.4</v>
      </c>
      <c r="R34" s="3">
        <f>'[1]Weekly capesize'!$Y816</f>
        <v>15.6</v>
      </c>
      <c r="S34" s="3">
        <f>'[1]Weekly capesize'!$V816</f>
        <v>8.4499999999999993</v>
      </c>
      <c r="T34" s="5">
        <f>'[1]Weekly capesize'!$T816</f>
        <v>6.35</v>
      </c>
      <c r="U34" s="5">
        <f>'[1]Weekly capesize'!$U815</f>
        <v>8.3000000000000007</v>
      </c>
      <c r="V34" s="123">
        <f t="shared" si="0"/>
        <v>0.5422930222122504</v>
      </c>
      <c r="W34" s="49">
        <f t="shared" si="1"/>
        <v>2417</v>
      </c>
      <c r="X34" s="44">
        <f t="shared" si="2"/>
        <v>0.5422930222122504</v>
      </c>
      <c r="Y34" s="157">
        <f t="shared" si="3"/>
        <v>8.35</v>
      </c>
      <c r="Z34" s="108">
        <f t="shared" ref="Z34:Z65" si="7">O34-E34</f>
        <v>1.75</v>
      </c>
    </row>
    <row r="35" spans="1:26">
      <c r="A35" s="46">
        <f>'[1]Weekly capesize'!$A817</f>
        <v>42968</v>
      </c>
      <c r="B35" s="46">
        <v>42968</v>
      </c>
      <c r="C35" s="206">
        <f t="shared" si="5"/>
        <v>2017</v>
      </c>
      <c r="D35" s="207" t="s">
        <v>141</v>
      </c>
      <c r="E35" s="199">
        <f>'[1]Weekly capesize'!$I817</f>
        <v>7.45</v>
      </c>
      <c r="F35" s="204">
        <f>[2]input!$B465</f>
        <v>9.1999999999999993</v>
      </c>
      <c r="G35" s="202">
        <f>'[1]Weekly capesize'!$S817</f>
        <v>8.15</v>
      </c>
      <c r="H35" s="202">
        <f>'[1]Weekly capesize'!$Z817</f>
        <v>17.3</v>
      </c>
      <c r="I35" s="1">
        <f>'[1]Weekly capesize'!$B817</f>
        <v>7585</v>
      </c>
      <c r="J35" s="1">
        <f>'[1]Weekly capesize'!$C817</f>
        <v>5105</v>
      </c>
      <c r="K35" s="1">
        <f t="shared" si="6"/>
        <v>2480</v>
      </c>
      <c r="L35" s="124">
        <f>'[1]Baltic Indices'!$D484</f>
        <v>2574</v>
      </c>
      <c r="M35" s="124">
        <f>'[1]Baltic Indices'!$G484</f>
        <v>465</v>
      </c>
      <c r="N35" s="124">
        <f>'[1]Baltic Indices'!$F484</f>
        <v>806</v>
      </c>
      <c r="O35" s="3">
        <f>'[1]Weekly capesize'!$L817</f>
        <v>9.9499999999999993</v>
      </c>
      <c r="P35" s="3">
        <f>'[1]Weekly capesize'!$N817</f>
        <v>11.15</v>
      </c>
      <c r="Q35" s="3">
        <f>'[1]Weekly capesize'!$J817</f>
        <v>13.15</v>
      </c>
      <c r="R35" s="3">
        <f>'[1]Weekly capesize'!$Y817</f>
        <v>17.649999999999999</v>
      </c>
      <c r="S35" s="3">
        <f>'[1]Weekly capesize'!$V817</f>
        <v>8.9</v>
      </c>
      <c r="T35" s="5">
        <f>'[1]Weekly capesize'!$T817</f>
        <v>7.5</v>
      </c>
      <c r="U35" s="5">
        <f>'[1]Weekly capesize'!$U816</f>
        <v>9.65</v>
      </c>
      <c r="V35" s="123">
        <f t="shared" si="0"/>
        <v>0.48579823702252695</v>
      </c>
      <c r="W35" s="49">
        <f t="shared" si="1"/>
        <v>2480</v>
      </c>
      <c r="X35" s="44">
        <f t="shared" si="2"/>
        <v>0.48579823702252695</v>
      </c>
      <c r="Y35" s="157">
        <f t="shared" si="3"/>
        <v>9.8500000000000014</v>
      </c>
      <c r="Z35" s="108">
        <f t="shared" si="7"/>
        <v>2.4999999999999991</v>
      </c>
    </row>
    <row r="36" spans="1:26">
      <c r="A36" s="46">
        <f>'[1]Weekly capesize'!$A818</f>
        <v>42976</v>
      </c>
      <c r="B36" s="46">
        <v>42976</v>
      </c>
      <c r="C36" s="206">
        <f t="shared" si="5"/>
        <v>2017</v>
      </c>
      <c r="D36" s="207" t="s">
        <v>141</v>
      </c>
      <c r="E36" s="199">
        <f>'[1]Weekly capesize'!$I818</f>
        <v>7.25</v>
      </c>
      <c r="F36" s="204">
        <f>[2]input!$B466</f>
        <v>9.3000000000000007</v>
      </c>
      <c r="G36" s="202">
        <f>'[1]Weekly capesize'!$S818</f>
        <v>7.8</v>
      </c>
      <c r="H36" s="202">
        <f>'[1]Weekly capesize'!$Z818</f>
        <v>16.95</v>
      </c>
      <c r="I36" s="1">
        <f>'[1]Weekly capesize'!$B818</f>
        <v>7324</v>
      </c>
      <c r="J36" s="1">
        <f>'[1]Weekly capesize'!$C818</f>
        <v>4917</v>
      </c>
      <c r="K36" s="1">
        <f t="shared" si="6"/>
        <v>2407</v>
      </c>
      <c r="L36" s="124">
        <f>'[1]Baltic Indices'!$D485</f>
        <v>2406</v>
      </c>
      <c r="M36" s="124">
        <f>'[1]Baltic Indices'!$G485</f>
        <v>474</v>
      </c>
      <c r="N36" s="124">
        <f>'[1]Baltic Indices'!$F485</f>
        <v>845</v>
      </c>
      <c r="O36" s="3">
        <f>'[1]Weekly capesize'!$L818</f>
        <v>9.75</v>
      </c>
      <c r="P36" s="3">
        <f>'[1]Weekly capesize'!$N818</f>
        <v>10.95</v>
      </c>
      <c r="Q36" s="3">
        <f>'[1]Weekly capesize'!$J818</f>
        <v>12.5</v>
      </c>
      <c r="R36" s="3">
        <f>'[1]Weekly capesize'!$Y818</f>
        <v>17.3</v>
      </c>
      <c r="S36" s="3">
        <f>'[1]Weekly capesize'!$V818</f>
        <v>8.6999999999999993</v>
      </c>
      <c r="T36" s="5">
        <f>'[1]Weekly capesize'!$T818</f>
        <v>7.35</v>
      </c>
      <c r="U36" s="5">
        <f>'[1]Weekly capesize'!$U817</f>
        <v>10.25</v>
      </c>
      <c r="V36" s="123">
        <f t="shared" si="0"/>
        <v>0.48952613382143584</v>
      </c>
      <c r="W36" s="49">
        <f t="shared" si="1"/>
        <v>2407</v>
      </c>
      <c r="X36" s="44">
        <f t="shared" si="2"/>
        <v>0.48952613382143584</v>
      </c>
      <c r="Y36" s="157">
        <f t="shared" si="3"/>
        <v>9.6999999999999993</v>
      </c>
      <c r="Z36" s="108">
        <f t="shared" si="7"/>
        <v>2.5</v>
      </c>
    </row>
    <row r="37" spans="1:26">
      <c r="A37" s="46">
        <f>'[1]Weekly capesize'!$A819</f>
        <v>42982</v>
      </c>
      <c r="B37" s="46">
        <v>42982</v>
      </c>
      <c r="C37" s="206">
        <f t="shared" si="5"/>
        <v>2017</v>
      </c>
      <c r="D37" s="207" t="s">
        <v>141</v>
      </c>
      <c r="E37" s="199">
        <f>'[1]Weekly capesize'!$I819</f>
        <v>7.2</v>
      </c>
      <c r="F37" s="204">
        <f>[2]input!$B467</f>
        <v>9.25</v>
      </c>
      <c r="G37" s="202">
        <f>'[1]Weekly capesize'!$S819</f>
        <v>7.5</v>
      </c>
      <c r="H37" s="202">
        <f>'[1]Weekly capesize'!$Z819</f>
        <v>16.149999999999999</v>
      </c>
      <c r="I37" s="1">
        <f>'[1]Weekly capesize'!$B819</f>
        <v>6998</v>
      </c>
      <c r="J37" s="1">
        <f>'[1]Weekly capesize'!$C819</f>
        <v>4800</v>
      </c>
      <c r="K37" s="1">
        <f t="shared" si="6"/>
        <v>2198</v>
      </c>
      <c r="L37" s="124">
        <f>'[1]Baltic Indices'!$D486</f>
        <v>2264</v>
      </c>
      <c r="M37" s="124">
        <f>'[1]Baltic Indices'!$G486</f>
        <v>486</v>
      </c>
      <c r="N37" s="124">
        <f>'[1]Baltic Indices'!$F486</f>
        <v>856</v>
      </c>
      <c r="O37" s="3">
        <f>'[1]Weekly capesize'!$L819</f>
        <v>9.5</v>
      </c>
      <c r="P37" s="3">
        <f>'[1]Weekly capesize'!$N819</f>
        <v>10.75</v>
      </c>
      <c r="Q37" s="3">
        <f>'[1]Weekly capesize'!$J819</f>
        <v>12.15</v>
      </c>
      <c r="R37" s="3">
        <f>'[1]Weekly capesize'!$Y819</f>
        <v>16.5</v>
      </c>
      <c r="S37" s="3">
        <f>'[1]Weekly capesize'!$V819</f>
        <v>8.3000000000000007</v>
      </c>
      <c r="T37" s="5">
        <f>'[1]Weekly capesize'!$T819</f>
        <v>7.15</v>
      </c>
      <c r="U37" s="5">
        <f>'[1]Weekly capesize'!$U818</f>
        <v>10</v>
      </c>
      <c r="V37" s="123">
        <f t="shared" si="0"/>
        <v>0.45791666666666669</v>
      </c>
      <c r="W37" s="49">
        <f t="shared" si="1"/>
        <v>2198</v>
      </c>
      <c r="X37" s="44">
        <f t="shared" si="2"/>
        <v>0.45791666666666669</v>
      </c>
      <c r="Y37" s="157">
        <f t="shared" si="3"/>
        <v>8.9499999999999993</v>
      </c>
      <c r="Z37" s="108">
        <f t="shared" si="7"/>
        <v>2.2999999999999998</v>
      </c>
    </row>
    <row r="38" spans="1:26">
      <c r="A38" s="46">
        <f>'[1]Weekly capesize'!$A820</f>
        <v>42989</v>
      </c>
      <c r="B38" s="46">
        <v>42989</v>
      </c>
      <c r="C38" s="206">
        <f t="shared" si="5"/>
        <v>2017</v>
      </c>
      <c r="D38" s="207" t="s">
        <v>141</v>
      </c>
      <c r="E38" s="199">
        <f>'[1]Weekly capesize'!$I820</f>
        <v>7.95</v>
      </c>
      <c r="F38" s="204">
        <f>[2]input!$B468</f>
        <v>9.85</v>
      </c>
      <c r="G38" s="202">
        <f>'[1]Weekly capesize'!$S820</f>
        <v>8.6</v>
      </c>
      <c r="H38" s="202">
        <f>'[1]Weekly capesize'!$Z820</f>
        <v>17.149999999999999</v>
      </c>
      <c r="I38" s="1">
        <f>'[1]Weekly capesize'!$B820</f>
        <v>7734</v>
      </c>
      <c r="J38" s="1">
        <f>'[1]Weekly capesize'!$C820</f>
        <v>5381</v>
      </c>
      <c r="K38" s="1">
        <f t="shared" si="6"/>
        <v>2353</v>
      </c>
      <c r="L38" s="124">
        <f>'[1]Baltic Indices'!$D487</f>
        <v>2767</v>
      </c>
      <c r="M38" s="124">
        <f>'[1]Baltic Indices'!$G487</f>
        <v>504</v>
      </c>
      <c r="N38" s="124">
        <f>'[1]Baltic Indices'!$F487</f>
        <v>888</v>
      </c>
      <c r="O38" s="3">
        <f>'[1]Weekly capesize'!$L820</f>
        <v>10.65</v>
      </c>
      <c r="P38" s="3">
        <f>'[1]Weekly capesize'!$N820</f>
        <v>11.95</v>
      </c>
      <c r="Q38" s="3">
        <f>'[1]Weekly capesize'!$J820</f>
        <v>13.35</v>
      </c>
      <c r="R38" s="3">
        <f>'[1]Weekly capesize'!$Y820</f>
        <v>17.5</v>
      </c>
      <c r="S38" s="3">
        <f>'[1]Weekly capesize'!$V820</f>
        <v>9.6</v>
      </c>
      <c r="T38" s="5">
        <f>'[1]Weekly capesize'!$T820</f>
        <v>8</v>
      </c>
      <c r="U38" s="5">
        <f>'[1]Weekly capesize'!$U819</f>
        <v>9.65</v>
      </c>
      <c r="V38" s="123">
        <f t="shared" si="0"/>
        <v>0.4372793161122468</v>
      </c>
      <c r="W38" s="49">
        <f t="shared" si="1"/>
        <v>2353</v>
      </c>
      <c r="X38" s="44">
        <f t="shared" si="2"/>
        <v>0.4372793161122468</v>
      </c>
      <c r="Y38" s="157">
        <f t="shared" si="3"/>
        <v>9.1999999999999993</v>
      </c>
      <c r="Z38" s="108">
        <f t="shared" si="7"/>
        <v>2.7</v>
      </c>
    </row>
    <row r="39" spans="1:26">
      <c r="A39" s="46">
        <f>'[1]Weekly capesize'!$A821</f>
        <v>42996</v>
      </c>
      <c r="B39" s="46">
        <v>42996</v>
      </c>
      <c r="C39" s="206">
        <f t="shared" si="5"/>
        <v>2017</v>
      </c>
      <c r="D39" s="207" t="s">
        <v>141</v>
      </c>
      <c r="E39" s="199">
        <f>'[1]Weekly capesize'!$I821</f>
        <v>8.15</v>
      </c>
      <c r="F39" s="204">
        <f>[2]input!$B469</f>
        <v>11.4</v>
      </c>
      <c r="G39" s="202">
        <f>'[1]Weekly capesize'!$S821</f>
        <v>8.35</v>
      </c>
      <c r="H39" s="202">
        <f>'[1]Weekly capesize'!$Z821</f>
        <v>17.2</v>
      </c>
      <c r="I39" s="1">
        <f>'[1]Weekly capesize'!$B821</f>
        <v>7588</v>
      </c>
      <c r="J39" s="1">
        <f>'[1]Weekly capesize'!$C821</f>
        <v>5379</v>
      </c>
      <c r="K39" s="1">
        <f t="shared" si="6"/>
        <v>2209</v>
      </c>
      <c r="L39" s="124">
        <f>'[1]Baltic Indices'!$D488</f>
        <v>2685</v>
      </c>
      <c r="M39" s="124">
        <f>'[1]Baltic Indices'!$G488</f>
        <v>536</v>
      </c>
      <c r="N39" s="124">
        <f>'[1]Baltic Indices'!$F488</f>
        <v>977</v>
      </c>
      <c r="O39" s="3">
        <f>'[1]Weekly capesize'!$L821</f>
        <v>10.6</v>
      </c>
      <c r="P39" s="3">
        <f>'[1]Weekly capesize'!$N821</f>
        <v>11.9</v>
      </c>
      <c r="Q39" s="3">
        <f>'[1]Weekly capesize'!$J821</f>
        <v>13.15</v>
      </c>
      <c r="R39" s="3">
        <f>'[1]Weekly capesize'!$Y821</f>
        <v>17.55</v>
      </c>
      <c r="S39" s="3">
        <f>'[1]Weekly capesize'!$V821</f>
        <v>9.35</v>
      </c>
      <c r="T39" s="5">
        <f>'[1]Weekly capesize'!$T821</f>
        <v>7.95</v>
      </c>
      <c r="U39" s="5">
        <f>'[1]Weekly capesize'!$U820</f>
        <v>10.85</v>
      </c>
      <c r="V39" s="123">
        <f t="shared" si="0"/>
        <v>0.4106711284625395</v>
      </c>
      <c r="W39" s="49">
        <f t="shared" si="1"/>
        <v>2209</v>
      </c>
      <c r="X39" s="44">
        <f t="shared" si="2"/>
        <v>0.4106711284625395</v>
      </c>
      <c r="Y39" s="157">
        <f t="shared" si="3"/>
        <v>9.0499999999999989</v>
      </c>
      <c r="Z39" s="108">
        <f t="shared" si="7"/>
        <v>2.4499999999999993</v>
      </c>
    </row>
    <row r="40" spans="1:26">
      <c r="A40" s="46">
        <f>'[1]Weekly capesize'!$A822</f>
        <v>43003</v>
      </c>
      <c r="B40" s="46">
        <v>43003</v>
      </c>
      <c r="C40" s="206">
        <f t="shared" si="5"/>
        <v>2017</v>
      </c>
      <c r="D40" s="207" t="s">
        <v>141</v>
      </c>
      <c r="E40" s="199">
        <f>'[1]Weekly capesize'!$I822</f>
        <v>8.25</v>
      </c>
      <c r="F40" s="204">
        <f>[2]input!$B470</f>
        <v>10.5</v>
      </c>
      <c r="G40" s="202">
        <f>'[1]Weekly capesize'!$S822</f>
        <v>9.5500000000000007</v>
      </c>
      <c r="H40" s="202">
        <f>'[1]Weekly capesize'!$Z822</f>
        <v>19.350000000000001</v>
      </c>
      <c r="I40" s="1">
        <f>'[1]Weekly capesize'!$B822</f>
        <v>8408</v>
      </c>
      <c r="J40" s="1">
        <f>'[1]Weekly capesize'!$C822</f>
        <v>5948</v>
      </c>
      <c r="K40" s="1">
        <f t="shared" si="6"/>
        <v>2460</v>
      </c>
      <c r="L40" s="124">
        <f>'[1]Baltic Indices'!$D489</f>
        <v>3147</v>
      </c>
      <c r="M40" s="124">
        <f>'[1]Baltic Indices'!$G489</f>
        <v>596</v>
      </c>
      <c r="N40" s="124">
        <f>'[1]Baltic Indices'!$F489</f>
        <v>1061</v>
      </c>
      <c r="O40" s="3">
        <f>'[1]Weekly capesize'!$L822</f>
        <v>11.95</v>
      </c>
      <c r="P40" s="3">
        <f>'[1]Weekly capesize'!$N822</f>
        <v>15.5</v>
      </c>
      <c r="Q40" s="3">
        <f>'[1]Weekly capesize'!$J822</f>
        <v>14.45</v>
      </c>
      <c r="R40" s="3">
        <f>'[1]Weekly capesize'!$Y822</f>
        <v>19.7</v>
      </c>
      <c r="S40" s="3">
        <f>'[1]Weekly capesize'!$V822</f>
        <v>10</v>
      </c>
      <c r="T40" s="5">
        <f>'[1]Weekly capesize'!$T822</f>
        <v>8.9</v>
      </c>
      <c r="U40" s="5">
        <f>'[1]Weekly capesize'!$U821</f>
        <v>10.6</v>
      </c>
      <c r="V40" s="123">
        <f t="shared" si="0"/>
        <v>0.41358439811701414</v>
      </c>
      <c r="W40" s="49">
        <f t="shared" si="1"/>
        <v>2460</v>
      </c>
      <c r="X40" s="44">
        <f t="shared" si="2"/>
        <v>0.41358439811701414</v>
      </c>
      <c r="Y40" s="157">
        <f t="shared" si="3"/>
        <v>11.100000000000001</v>
      </c>
      <c r="Z40" s="108">
        <f t="shared" si="7"/>
        <v>3.6999999999999993</v>
      </c>
    </row>
    <row r="41" spans="1:26">
      <c r="A41" s="46">
        <f>'[1]Weekly capesize'!$A823</f>
        <v>43010</v>
      </c>
      <c r="B41" s="46">
        <v>43010</v>
      </c>
      <c r="C41" s="206">
        <f t="shared" si="5"/>
        <v>2017</v>
      </c>
      <c r="D41" s="207" t="s">
        <v>142</v>
      </c>
      <c r="E41" s="199">
        <f>'[1]Weekly capesize'!$I823</f>
        <v>7.45</v>
      </c>
      <c r="F41" s="204">
        <f>[2]input!$B471</f>
        <v>9.6999999999999993</v>
      </c>
      <c r="G41" s="202">
        <f>'[1]Weekly capesize'!$S823</f>
        <v>8.9499999999999993</v>
      </c>
      <c r="H41" s="202">
        <f>'[1]Weekly capesize'!$Z823</f>
        <v>18.25</v>
      </c>
      <c r="I41" s="1">
        <f>'[1]Weekly capesize'!$B823</f>
        <v>7716</v>
      </c>
      <c r="J41" s="1">
        <f>'[1]Weekly capesize'!$C823</f>
        <v>5343</v>
      </c>
      <c r="K41" s="1">
        <f t="shared" si="6"/>
        <v>2373</v>
      </c>
      <c r="L41" s="124">
        <f>'[1]Baltic Indices'!$D490</f>
        <v>2738</v>
      </c>
      <c r="M41" s="124">
        <f>'[1]Baltic Indices'!$G490</f>
        <v>616</v>
      </c>
      <c r="N41" s="124">
        <f>'[1]Baltic Indices'!$F490</f>
        <v>1021</v>
      </c>
      <c r="O41" s="3">
        <f>'[1]Weekly capesize'!$L823</f>
        <v>11.45</v>
      </c>
      <c r="P41" s="3">
        <f>'[1]Weekly capesize'!$N823</f>
        <v>12.75</v>
      </c>
      <c r="Q41" s="3">
        <f>'[1]Weekly capesize'!$J823</f>
        <v>13.5</v>
      </c>
      <c r="R41" s="3">
        <f>'[1]Weekly capesize'!$Y823</f>
        <v>18.600000000000001</v>
      </c>
      <c r="S41" s="3">
        <f>'[1]Weekly capesize'!$V823</f>
        <v>9.0500000000000007</v>
      </c>
      <c r="T41" s="5">
        <f>'[1]Weekly capesize'!$T823</f>
        <v>8.4499999999999993</v>
      </c>
      <c r="U41" s="5">
        <f>'[1]Weekly capesize'!$U822</f>
        <v>11.35</v>
      </c>
      <c r="V41" s="123">
        <f t="shared" si="0"/>
        <v>0.44413250982594049</v>
      </c>
      <c r="W41" s="49">
        <f t="shared" si="1"/>
        <v>2373</v>
      </c>
      <c r="X41" s="44">
        <f t="shared" si="2"/>
        <v>0.44413250982594049</v>
      </c>
      <c r="Y41" s="157">
        <f t="shared" si="3"/>
        <v>10.8</v>
      </c>
      <c r="Z41" s="108">
        <f t="shared" si="7"/>
        <v>3.9999999999999991</v>
      </c>
    </row>
    <row r="42" spans="1:26">
      <c r="A42" s="46">
        <f>'[1]Weekly capesize'!$A824</f>
        <v>43017</v>
      </c>
      <c r="B42" s="46">
        <v>43017</v>
      </c>
      <c r="C42" s="206">
        <f t="shared" si="5"/>
        <v>2017</v>
      </c>
      <c r="D42" s="207" t="s">
        <v>142</v>
      </c>
      <c r="E42" s="199">
        <f>'[1]Weekly capesize'!$I824</f>
        <v>8.1</v>
      </c>
      <c r="F42" s="204">
        <f>[2]input!$B472</f>
        <v>10.35</v>
      </c>
      <c r="G42" s="202">
        <f>'[1]Weekly capesize'!$S824</f>
        <v>9.3000000000000007</v>
      </c>
      <c r="H42" s="202">
        <f>'[1]Weekly capesize'!$Z824</f>
        <v>18.55</v>
      </c>
      <c r="I42" s="1">
        <f>'[1]Weekly capesize'!$B824</f>
        <v>8060</v>
      </c>
      <c r="J42" s="1">
        <f>'[1]Weekly capesize'!$C824</f>
        <v>5703</v>
      </c>
      <c r="K42" s="1">
        <f t="shared" si="6"/>
        <v>2357</v>
      </c>
      <c r="L42" s="124">
        <f>'[1]Baltic Indices'!$D491</f>
        <v>2929</v>
      </c>
      <c r="M42" s="124">
        <f>'[1]Baltic Indices'!$G491</f>
        <v>610</v>
      </c>
      <c r="N42" s="124">
        <f>'[1]Baltic Indices'!$F491</f>
        <v>971</v>
      </c>
      <c r="O42" s="3">
        <f>'[1]Weekly capesize'!$L824</f>
        <v>12.55</v>
      </c>
      <c r="P42" s="3">
        <f>'[1]Weekly capesize'!$N824</f>
        <v>14.1</v>
      </c>
      <c r="Q42" s="3">
        <f>'[1]Weekly capesize'!$J824</f>
        <v>13.95</v>
      </c>
      <c r="R42" s="3">
        <f>'[1]Weekly capesize'!$Y824</f>
        <v>18.899999999999999</v>
      </c>
      <c r="S42" s="3">
        <f>'[1]Weekly capesize'!$V824</f>
        <v>9.8000000000000007</v>
      </c>
      <c r="T42" s="5">
        <f>'[1]Weekly capesize'!$T824</f>
        <v>8.65</v>
      </c>
      <c r="U42" s="5">
        <f>'[1]Weekly capesize'!$U823</f>
        <v>10.199999999999999</v>
      </c>
      <c r="V42" s="123">
        <f t="shared" si="0"/>
        <v>0.41329125021918289</v>
      </c>
      <c r="W42" s="49">
        <f t="shared" si="1"/>
        <v>2357</v>
      </c>
      <c r="X42" s="44">
        <f t="shared" si="2"/>
        <v>0.41329125021918289</v>
      </c>
      <c r="Y42" s="157">
        <f t="shared" si="3"/>
        <v>10.450000000000001</v>
      </c>
      <c r="Z42" s="108">
        <f t="shared" si="7"/>
        <v>4.4500000000000011</v>
      </c>
    </row>
    <row r="43" spans="1:26">
      <c r="A43" s="46">
        <f>'[1]Weekly capesize'!$A825</f>
        <v>43024</v>
      </c>
      <c r="B43" s="46">
        <v>43024</v>
      </c>
      <c r="C43" s="206">
        <f t="shared" si="5"/>
        <v>2017</v>
      </c>
      <c r="D43" s="207" t="s">
        <v>142</v>
      </c>
      <c r="E43" s="199">
        <f>'[1]Weekly capesize'!$I825</f>
        <v>8.1999999999999993</v>
      </c>
      <c r="F43" s="204">
        <f>[2]input!$B473</f>
        <v>10.9</v>
      </c>
      <c r="G43" s="202">
        <f>'[1]Weekly capesize'!$S825</f>
        <v>9.4</v>
      </c>
      <c r="H43" s="202">
        <f>'[1]Weekly capesize'!$Z825</f>
        <v>17.45</v>
      </c>
      <c r="I43" s="48">
        <f>'[1]Weekly capesize'!$B825</f>
        <v>7893</v>
      </c>
      <c r="J43" s="1">
        <f>'[1]Weekly capesize'!$C825</f>
        <v>5696</v>
      </c>
      <c r="K43" s="1">
        <f t="shared" si="6"/>
        <v>2197</v>
      </c>
      <c r="L43" s="124">
        <f>'[1]Baltic Indices'!$D492</f>
        <v>2871</v>
      </c>
      <c r="M43" s="124">
        <f>'[1]Baltic Indices'!$G492</f>
        <v>649</v>
      </c>
      <c r="N43" s="124">
        <f>'[1]Baltic Indices'!$F492</f>
        <v>1069</v>
      </c>
      <c r="O43" s="3">
        <f>'[1]Weekly capesize'!$L825</f>
        <v>12.75</v>
      </c>
      <c r="P43" s="3">
        <f>'[1]Weekly capesize'!$N825</f>
        <v>14.25</v>
      </c>
      <c r="Q43" s="3">
        <f>'[1]Weekly capesize'!$J825</f>
        <v>13.6</v>
      </c>
      <c r="R43" s="3">
        <f>'[1]Weekly capesize'!$Y825</f>
        <v>17.8</v>
      </c>
      <c r="S43" s="3">
        <f>'[1]Weekly capesize'!$V825</f>
        <v>9.9</v>
      </c>
      <c r="T43" s="5">
        <f>'[1]Weekly capesize'!$T825</f>
        <v>8.75</v>
      </c>
      <c r="U43" s="5">
        <f>'[1]Weekly capesize'!$U824</f>
        <v>10.95</v>
      </c>
      <c r="V43" s="123">
        <f t="shared" si="0"/>
        <v>0.38570926966292135</v>
      </c>
      <c r="W43" s="49">
        <f t="shared" si="1"/>
        <v>2197</v>
      </c>
      <c r="X43" s="44">
        <f t="shared" si="2"/>
        <v>0.38570926966292135</v>
      </c>
      <c r="Y43" s="157">
        <f t="shared" si="3"/>
        <v>9.25</v>
      </c>
      <c r="Z43" s="108">
        <f t="shared" si="7"/>
        <v>4.5500000000000007</v>
      </c>
    </row>
    <row r="44" spans="1:26">
      <c r="A44" s="46">
        <f>'[1]Weekly capesize'!$A826</f>
        <v>43031</v>
      </c>
      <c r="B44" s="46">
        <v>43031</v>
      </c>
      <c r="C44" s="206">
        <f t="shared" si="5"/>
        <v>2017</v>
      </c>
      <c r="D44" s="207" t="s">
        <v>142</v>
      </c>
      <c r="E44" s="199">
        <f>'[1]Weekly capesize'!$I826</f>
        <v>8.1</v>
      </c>
      <c r="F44" s="204">
        <f>[2]input!$B474</f>
        <v>10.9</v>
      </c>
      <c r="G44" s="202">
        <f>'[1]Weekly capesize'!$S826</f>
        <v>10</v>
      </c>
      <c r="H44" s="202">
        <f>'[1]Weekly capesize'!$Z826</f>
        <v>17.95</v>
      </c>
      <c r="I44" s="1">
        <f>'[1]Weekly capesize'!$B826</f>
        <v>8345</v>
      </c>
      <c r="J44" s="1">
        <f>'[1]Weekly capesize'!$C826</f>
        <v>5729</v>
      </c>
      <c r="K44" s="1">
        <f t="shared" si="6"/>
        <v>2616</v>
      </c>
      <c r="L44" s="124">
        <f>'[1]Baltic Indices'!$D493</f>
        <v>3145</v>
      </c>
      <c r="M44" s="124">
        <f>'[1]Baltic Indices'!$G493</f>
        <v>679</v>
      </c>
      <c r="N44" s="124">
        <f>'[1]Baltic Indices'!$F493</f>
        <v>1126</v>
      </c>
      <c r="O44" s="3">
        <f>'[1]Weekly capesize'!$L826</f>
        <v>12.9</v>
      </c>
      <c r="P44" s="3">
        <f>'[1]Weekly capesize'!$N826</f>
        <v>13.85</v>
      </c>
      <c r="Q44" s="3">
        <f>'[1]Weekly capesize'!$J826</f>
        <v>13.85</v>
      </c>
      <c r="R44" s="3">
        <f>'[1]Weekly capesize'!$Y826</f>
        <v>18.3</v>
      </c>
      <c r="S44" s="3">
        <f>'[1]Weekly capesize'!$V826</f>
        <v>10.45</v>
      </c>
      <c r="T44" s="5">
        <f>'[1]Weekly capesize'!$T826</f>
        <v>9.1999999999999993</v>
      </c>
      <c r="U44" s="5">
        <f>'[1]Weekly capesize'!$U825</f>
        <v>11.1</v>
      </c>
      <c r="V44" s="123">
        <f t="shared" si="0"/>
        <v>0.45662419270378773</v>
      </c>
      <c r="W44" s="49">
        <f t="shared" si="1"/>
        <v>2616</v>
      </c>
      <c r="X44" s="44">
        <f t="shared" si="2"/>
        <v>0.45662419270378773</v>
      </c>
      <c r="Y44" s="157">
        <f t="shared" si="3"/>
        <v>9.85</v>
      </c>
      <c r="Z44" s="108">
        <f t="shared" si="7"/>
        <v>4.8000000000000007</v>
      </c>
    </row>
    <row r="45" spans="1:26">
      <c r="A45" s="46">
        <f>'[1]Weekly capesize'!$A827</f>
        <v>43038</v>
      </c>
      <c r="B45" s="46">
        <v>43038</v>
      </c>
      <c r="C45" s="206">
        <f t="shared" si="5"/>
        <v>2017</v>
      </c>
      <c r="D45" s="207" t="s">
        <v>142</v>
      </c>
      <c r="E45" s="199">
        <f>'[1]Weekly capesize'!$I827</f>
        <v>8.15</v>
      </c>
      <c r="F45" s="204">
        <f>[2]input!$B475</f>
        <v>9.6999999999999993</v>
      </c>
      <c r="G45" s="202">
        <f>'[1]Weekly capesize'!$S827</f>
        <v>10.4</v>
      </c>
      <c r="H45" s="202">
        <f>'[1]Weekly capesize'!$Z827</f>
        <v>17.899999999999999</v>
      </c>
      <c r="I45" s="1">
        <f>'[1]Weekly capesize'!$B827</f>
        <v>8452</v>
      </c>
      <c r="J45" s="1">
        <f>'[1]Weekly capesize'!$C827</f>
        <v>5903</v>
      </c>
      <c r="K45" s="1">
        <f t="shared" si="6"/>
        <v>2549</v>
      </c>
      <c r="L45" s="124">
        <f>'[1]Baltic Indices'!$D494</f>
        <v>3220</v>
      </c>
      <c r="M45" s="124">
        <f>'[1]Baltic Indices'!$G494</f>
        <v>687</v>
      </c>
      <c r="N45" s="124">
        <f>'[1]Baltic Indices'!$F494</f>
        <v>1100</v>
      </c>
      <c r="O45" s="3">
        <f>'[1]Weekly capesize'!$L827</f>
        <v>13.1</v>
      </c>
      <c r="P45" s="3">
        <f>'[1]Weekly capesize'!$N827</f>
        <v>14.55</v>
      </c>
      <c r="Q45" s="3">
        <f>'[1]Weekly capesize'!$J827</f>
        <v>14.15</v>
      </c>
      <c r="R45" s="3">
        <f>'[1]Weekly capesize'!$Y827</f>
        <v>18.25</v>
      </c>
      <c r="S45" s="3">
        <f>'[1]Weekly capesize'!$V827</f>
        <v>10.9</v>
      </c>
      <c r="T45" s="5">
        <f>'[1]Weekly capesize'!$T827</f>
        <v>9.65</v>
      </c>
      <c r="U45" s="5">
        <f>'[1]Weekly capesize'!$U826</f>
        <v>11.6</v>
      </c>
      <c r="V45" s="123">
        <f t="shared" si="0"/>
        <v>0.4318143316957479</v>
      </c>
      <c r="W45" s="49">
        <f t="shared" si="1"/>
        <v>2549</v>
      </c>
      <c r="X45" s="44">
        <f t="shared" si="2"/>
        <v>0.4318143316957479</v>
      </c>
      <c r="Y45" s="157">
        <f t="shared" si="3"/>
        <v>9.7499999999999982</v>
      </c>
      <c r="Z45" s="108">
        <f t="shared" si="7"/>
        <v>4.9499999999999993</v>
      </c>
    </row>
    <row r="46" spans="1:26">
      <c r="A46" s="46">
        <f>'[1]Weekly capesize'!$A828</f>
        <v>43045</v>
      </c>
      <c r="B46" s="46">
        <v>43045</v>
      </c>
      <c r="C46" s="206">
        <f t="shared" si="5"/>
        <v>2017</v>
      </c>
      <c r="D46" s="207" t="s">
        <v>142</v>
      </c>
      <c r="E46" s="199">
        <f>'[1]Weekly capesize'!$I828</f>
        <v>7.75</v>
      </c>
      <c r="F46" s="204">
        <f>[2]input!$B476</f>
        <v>9.5500000000000007</v>
      </c>
      <c r="G46" s="202">
        <f>'[1]Weekly capesize'!$S828</f>
        <v>10.25</v>
      </c>
      <c r="H46" s="202">
        <f>'[1]Weekly capesize'!$Z828</f>
        <v>17.7</v>
      </c>
      <c r="I46" s="1">
        <f>'[1]Weekly capesize'!$B828</f>
        <v>8277</v>
      </c>
      <c r="J46" s="1">
        <f>'[1]Weekly capesize'!$C828</f>
        <v>5674</v>
      </c>
      <c r="K46" s="1">
        <f t="shared" si="6"/>
        <v>2603</v>
      </c>
      <c r="L46" s="124">
        <f>'[1]Baltic Indices'!$D495</f>
        <v>3036</v>
      </c>
      <c r="M46" s="124">
        <f>'[1]Baltic Indices'!$G495</f>
        <v>664</v>
      </c>
      <c r="N46" s="124">
        <f>'[1]Baltic Indices'!$F495</f>
        <v>1014</v>
      </c>
      <c r="O46" s="3">
        <f>'[1]Weekly capesize'!$L828</f>
        <v>12.85</v>
      </c>
      <c r="P46" s="3">
        <f>'[1]Weekly capesize'!$N828</f>
        <v>14.2</v>
      </c>
      <c r="Q46" s="3">
        <f>'[1]Weekly capesize'!$J828</f>
        <v>13.7</v>
      </c>
      <c r="R46" s="3">
        <f>'[1]Weekly capesize'!$Y828</f>
        <v>18.05</v>
      </c>
      <c r="S46" s="3">
        <f>'[1]Weekly capesize'!$V828</f>
        <v>10.6</v>
      </c>
      <c r="T46" s="5">
        <f>'[1]Weekly capesize'!$T828</f>
        <v>9.5</v>
      </c>
      <c r="U46" s="5">
        <f>'[1]Weekly capesize'!$U827</f>
        <v>11.85</v>
      </c>
      <c r="V46" s="123">
        <f t="shared" si="0"/>
        <v>0.45875925273175888</v>
      </c>
      <c r="W46" s="49">
        <f t="shared" si="1"/>
        <v>2603</v>
      </c>
      <c r="X46" s="44">
        <f t="shared" si="2"/>
        <v>0.45875925273175888</v>
      </c>
      <c r="Y46" s="157">
        <f t="shared" si="3"/>
        <v>9.9499999999999993</v>
      </c>
      <c r="Z46" s="108">
        <f t="shared" si="7"/>
        <v>5.0999999999999996</v>
      </c>
    </row>
    <row r="47" spans="1:26">
      <c r="A47" s="46">
        <f>'[1]Weekly capesize'!$A829</f>
        <v>43052</v>
      </c>
      <c r="B47" s="46">
        <v>43052</v>
      </c>
      <c r="C47" s="206">
        <f t="shared" si="5"/>
        <v>2017</v>
      </c>
      <c r="D47" s="207" t="s">
        <v>142</v>
      </c>
      <c r="E47" s="199">
        <f>'[1]Weekly capesize'!$I829</f>
        <v>8.1999999999999993</v>
      </c>
      <c r="F47" s="204">
        <f>[2]input!$B477</f>
        <v>9.4499999999999993</v>
      </c>
      <c r="G47" s="202">
        <f>'[1]Weekly capesize'!$S829</f>
        <v>11.35</v>
      </c>
      <c r="H47" s="202">
        <f>'[1]Weekly capesize'!$Z829</f>
        <v>19.100000000000001</v>
      </c>
      <c r="I47" s="1">
        <f>'[1]Weekly capesize'!$B829</f>
        <v>8894</v>
      </c>
      <c r="J47" s="1">
        <f>'[1]Weekly capesize'!$C829</f>
        <v>6066</v>
      </c>
      <c r="K47" s="1">
        <f t="shared" si="6"/>
        <v>2828</v>
      </c>
      <c r="L47" s="124">
        <f>'[1]Baltic Indices'!$D496</f>
        <v>3360</v>
      </c>
      <c r="M47" s="124">
        <f>'[1]Baltic Indices'!$G496</f>
        <v>644</v>
      </c>
      <c r="N47" s="124">
        <f>'[1]Baltic Indices'!$F496</f>
        <v>912</v>
      </c>
      <c r="O47" s="3">
        <f>'[1]Weekly capesize'!$L829</f>
        <v>13.7</v>
      </c>
      <c r="P47" s="3">
        <f>'[1]Weekly capesize'!$N829</f>
        <v>15.4</v>
      </c>
      <c r="Q47" s="3">
        <f>'[1]Weekly capesize'!$J829</f>
        <v>14.45</v>
      </c>
      <c r="R47" s="3">
        <f>'[1]Weekly capesize'!$Y829</f>
        <v>19.45</v>
      </c>
      <c r="S47" s="3">
        <f>'[1]Weekly capesize'!$V829</f>
        <v>11.35</v>
      </c>
      <c r="T47" s="5">
        <f>'[1]Weekly capesize'!$T829</f>
        <v>10.35</v>
      </c>
      <c r="U47" s="5">
        <f>'[1]Weekly capesize'!$U828</f>
        <v>11.55</v>
      </c>
      <c r="V47" s="123">
        <f t="shared" si="0"/>
        <v>0.4662050774810419</v>
      </c>
      <c r="W47" s="49">
        <f t="shared" si="1"/>
        <v>2828</v>
      </c>
      <c r="X47" s="44">
        <f t="shared" si="2"/>
        <v>0.4662050774810419</v>
      </c>
      <c r="Y47" s="157">
        <f t="shared" si="3"/>
        <v>10.900000000000002</v>
      </c>
      <c r="Z47" s="108">
        <f t="shared" si="7"/>
        <v>5.5</v>
      </c>
    </row>
    <row r="48" spans="1:26">
      <c r="A48" s="46">
        <f>'[1]Weekly capesize'!$A830</f>
        <v>43059</v>
      </c>
      <c r="B48" s="46">
        <v>43059</v>
      </c>
      <c r="C48" s="206">
        <f t="shared" si="5"/>
        <v>2017</v>
      </c>
      <c r="D48" s="207" t="s">
        <v>142</v>
      </c>
      <c r="E48" s="199">
        <f>'[1]Weekly capesize'!$I830</f>
        <v>7.95</v>
      </c>
      <c r="F48" s="204">
        <f>[2]input!$B478</f>
        <v>8.75</v>
      </c>
      <c r="G48" s="202">
        <f>'[1]Weekly capesize'!$S830</f>
        <v>11.2</v>
      </c>
      <c r="H48" s="202">
        <f>'[1]Weekly capesize'!$Z830</f>
        <v>18.25</v>
      </c>
      <c r="I48" s="1">
        <f>'[1]Weekly capesize'!$B830</f>
        <v>8596</v>
      </c>
      <c r="J48" s="1">
        <f>'[1]Weekly capesize'!$C830</f>
        <v>5830</v>
      </c>
      <c r="K48" s="1">
        <f t="shared" si="6"/>
        <v>2766</v>
      </c>
      <c r="L48" s="124">
        <f>'[1]Baltic Indices'!$D497</f>
        <v>3153</v>
      </c>
      <c r="M48" s="124">
        <f>'[1]Baltic Indices'!$G497</f>
        <v>630</v>
      </c>
      <c r="N48" s="124">
        <f>'[1]Baltic Indices'!$F497</f>
        <v>845</v>
      </c>
      <c r="O48" s="3">
        <f>'[1]Weekly capesize'!$L830</f>
        <v>13.55</v>
      </c>
      <c r="P48" s="3">
        <f>'[1]Weekly capesize'!$N830</f>
        <v>15.25</v>
      </c>
      <c r="Q48" s="3">
        <f>'[1]Weekly capesize'!$J830</f>
        <v>13.7</v>
      </c>
      <c r="R48" s="3">
        <f>'[1]Weekly capesize'!$Y830</f>
        <v>18.600000000000001</v>
      </c>
      <c r="S48" s="3">
        <f>'[1]Weekly capesize'!$V830</f>
        <v>11.05</v>
      </c>
      <c r="T48" s="5">
        <f>'[1]Weekly capesize'!$T830</f>
        <v>10.25</v>
      </c>
      <c r="U48" s="5">
        <f>'[1]Weekly capesize'!$U829</f>
        <v>12.25</v>
      </c>
      <c r="V48" s="123">
        <f t="shared" si="0"/>
        <v>0.47444253859348201</v>
      </c>
      <c r="W48" s="49">
        <f t="shared" si="1"/>
        <v>2766</v>
      </c>
      <c r="X48" s="44">
        <f t="shared" si="2"/>
        <v>0.47444253859348201</v>
      </c>
      <c r="Y48" s="157">
        <f t="shared" si="3"/>
        <v>10.3</v>
      </c>
      <c r="Z48" s="108">
        <f t="shared" si="7"/>
        <v>5.6000000000000005</v>
      </c>
    </row>
    <row r="49" spans="1:28">
      <c r="A49" s="46">
        <f>'[1]Weekly capesize'!$A831</f>
        <v>43066</v>
      </c>
      <c r="B49" s="46">
        <v>43066</v>
      </c>
      <c r="C49" s="206">
        <f t="shared" si="5"/>
        <v>2017</v>
      </c>
      <c r="D49" s="207" t="s">
        <v>142</v>
      </c>
      <c r="E49" s="199">
        <f>'[1]Weekly capesize'!$I831</f>
        <v>9.0500000000000007</v>
      </c>
      <c r="F49" s="204">
        <f>[2]input!$B479</f>
        <v>9.6</v>
      </c>
      <c r="G49" s="202">
        <f>'[1]Weekly capesize'!$S831</f>
        <v>11.7</v>
      </c>
      <c r="H49" s="202">
        <f>'[1]Weekly capesize'!$Z831</f>
        <v>18.850000000000001</v>
      </c>
      <c r="I49" s="1">
        <f>'[1]Weekly capesize'!$B831</f>
        <v>8967</v>
      </c>
      <c r="J49" s="1">
        <f>'[1]Weekly capesize'!$C831</f>
        <v>6209</v>
      </c>
      <c r="K49" s="1">
        <f t="shared" si="6"/>
        <v>2758</v>
      </c>
      <c r="L49" s="124">
        <f>'[1]Baltic Indices'!$D498</f>
        <v>3453</v>
      </c>
      <c r="M49" s="124">
        <f>'[1]Baltic Indices'!$G498</f>
        <v>620</v>
      </c>
      <c r="N49" s="124">
        <f>'[1]Baltic Indices'!$F498</f>
        <v>914</v>
      </c>
      <c r="O49" s="3">
        <f>'[1]Weekly capesize'!$L831</f>
        <v>14.15</v>
      </c>
      <c r="P49" s="3">
        <f>'[1]Weekly capesize'!$N831</f>
        <v>15.85</v>
      </c>
      <c r="Q49" s="3">
        <f>'[1]Weekly capesize'!$J831</f>
        <v>14.2</v>
      </c>
      <c r="R49" s="3">
        <f>'[1]Weekly capesize'!$Y831</f>
        <v>19.2</v>
      </c>
      <c r="S49" s="3">
        <f>'[1]Weekly capesize'!$V831</f>
        <v>11.6</v>
      </c>
      <c r="T49" s="5">
        <f>'[1]Weekly capesize'!$T831</f>
        <v>10.8</v>
      </c>
      <c r="U49" s="5">
        <f>'[1]Weekly capesize'!$U830</f>
        <v>11.95</v>
      </c>
      <c r="V49" s="123">
        <f t="shared" si="0"/>
        <v>0.44419391206313413</v>
      </c>
      <c r="W49" s="49">
        <f t="shared" si="1"/>
        <v>2758</v>
      </c>
      <c r="X49" s="44">
        <f t="shared" si="2"/>
        <v>0.44419391206313413</v>
      </c>
      <c r="Y49" s="157">
        <f t="shared" si="3"/>
        <v>9.8000000000000007</v>
      </c>
      <c r="Z49" s="108">
        <f t="shared" si="7"/>
        <v>5.0999999999999996</v>
      </c>
    </row>
    <row r="50" spans="1:28">
      <c r="A50" s="46">
        <f>'[1]Weekly capesize'!$A832</f>
        <v>43073</v>
      </c>
      <c r="B50" s="46">
        <v>43073</v>
      </c>
      <c r="C50" s="206">
        <f t="shared" si="5"/>
        <v>2017</v>
      </c>
      <c r="D50" s="207" t="s">
        <v>142</v>
      </c>
      <c r="E50" s="199">
        <f>'[1]Weekly capesize'!$I832</f>
        <v>9.85</v>
      </c>
      <c r="F50" s="204">
        <f>[2]input!$B480</f>
        <v>9.15</v>
      </c>
      <c r="G50" s="202">
        <f>'[1]Weekly capesize'!$S832</f>
        <v>13</v>
      </c>
      <c r="H50" s="202">
        <f>'[1]Weekly capesize'!$Z832</f>
        <v>20.9</v>
      </c>
      <c r="I50" s="1">
        <f>'[1]Weekly capesize'!$B832</f>
        <v>10020</v>
      </c>
      <c r="J50" s="1">
        <f>'[1]Weekly capesize'!$C832</f>
        <v>6907</v>
      </c>
      <c r="K50" s="1">
        <f t="shared" si="6"/>
        <v>3113</v>
      </c>
      <c r="L50" s="124">
        <f>'[1]Baltic Indices'!$D499</f>
        <v>4025</v>
      </c>
      <c r="M50" s="124">
        <f>'[1]Baltic Indices'!$G499</f>
        <v>626</v>
      </c>
      <c r="N50" s="124">
        <f>'[1]Baltic Indices'!$F499</f>
        <v>944</v>
      </c>
      <c r="O50" s="3">
        <f>'[1]Weekly capesize'!$L832</f>
        <v>15.65</v>
      </c>
      <c r="P50" s="3">
        <f>'[1]Weekly capesize'!$N832</f>
        <v>17.149999999999999</v>
      </c>
      <c r="Q50" s="3">
        <f>'[1]Weekly capesize'!$J832</f>
        <v>15.6</v>
      </c>
      <c r="R50" s="3">
        <f>'[1]Weekly capesize'!$Y832</f>
        <v>21.25</v>
      </c>
      <c r="S50" s="3">
        <f>'[1]Weekly capesize'!$V832</f>
        <v>13.1</v>
      </c>
      <c r="T50" s="5">
        <f>'[1]Weekly capesize'!$T832</f>
        <v>11.95</v>
      </c>
      <c r="U50" s="5">
        <f>'[1]Weekly capesize'!$U831</f>
        <v>12.45</v>
      </c>
      <c r="V50" s="123">
        <f t="shared" si="0"/>
        <v>0.45070218618792529</v>
      </c>
      <c r="W50" s="49">
        <f t="shared" si="1"/>
        <v>3113</v>
      </c>
      <c r="X50" s="44">
        <f t="shared" si="2"/>
        <v>0.45070218618792529</v>
      </c>
      <c r="Y50" s="157">
        <f t="shared" si="3"/>
        <v>11.049999999999999</v>
      </c>
      <c r="Z50" s="108">
        <f t="shared" si="7"/>
        <v>5.8000000000000007</v>
      </c>
    </row>
    <row r="51" spans="1:28">
      <c r="A51" s="46">
        <f>'[1]Weekly capesize'!$A833</f>
        <v>43080</v>
      </c>
      <c r="B51" s="46">
        <v>43080</v>
      </c>
      <c r="C51" s="206">
        <f t="shared" si="5"/>
        <v>2017</v>
      </c>
      <c r="D51" s="207" t="s">
        <v>142</v>
      </c>
      <c r="E51" s="199">
        <f>'[1]Weekly capesize'!$I833</f>
        <v>9.65</v>
      </c>
      <c r="F51" s="204">
        <f>[2]input!$B481</f>
        <v>9.1999999999999993</v>
      </c>
      <c r="G51" s="202">
        <f>'[1]Weekly capesize'!$S833</f>
        <v>13.65</v>
      </c>
      <c r="H51" s="202">
        <f>'[1]Weekly capesize'!$Z833</f>
        <v>21.05</v>
      </c>
      <c r="I51" s="1">
        <f>'[1]Weekly capesize'!$B833</f>
        <v>10579</v>
      </c>
      <c r="J51" s="1">
        <f>'[1]Weekly capesize'!$C833</f>
        <v>6996</v>
      </c>
      <c r="K51" s="1">
        <f t="shared" si="6"/>
        <v>3583</v>
      </c>
      <c r="L51" s="124">
        <f>'[1]Baltic Indices'!$D500</f>
        <v>4193</v>
      </c>
      <c r="M51" s="124">
        <f>'[1]Baltic Indices'!$G500</f>
        <v>631</v>
      </c>
      <c r="N51" s="124">
        <f>'[1]Baltic Indices'!$F500</f>
        <v>943</v>
      </c>
      <c r="O51" s="3">
        <f>'[1]Weekly capesize'!$L833</f>
        <v>16.100000000000001</v>
      </c>
      <c r="P51" s="3">
        <f>'[1]Weekly capesize'!$N833</f>
        <v>17.55</v>
      </c>
      <c r="Q51" s="3">
        <f>'[1]Weekly capesize'!$J833</f>
        <v>15.9</v>
      </c>
      <c r="R51" s="3">
        <f>'[1]Weekly capesize'!$Y833</f>
        <v>21.4</v>
      </c>
      <c r="S51" s="3">
        <f>'[1]Weekly capesize'!$V833</f>
        <v>14.2</v>
      </c>
      <c r="T51" s="5">
        <f>'[1]Weekly capesize'!$T833</f>
        <v>12.3</v>
      </c>
      <c r="U51" s="5">
        <f>'[1]Weekly capesize'!$U832</f>
        <v>13.95</v>
      </c>
      <c r="V51" s="123">
        <f t="shared" si="0"/>
        <v>0.5121497998856489</v>
      </c>
      <c r="W51" s="49">
        <f t="shared" si="1"/>
        <v>3583</v>
      </c>
      <c r="X51" s="44">
        <f t="shared" si="2"/>
        <v>0.5121497998856489</v>
      </c>
      <c r="Y51" s="157">
        <f t="shared" si="3"/>
        <v>11.4</v>
      </c>
      <c r="Z51" s="108">
        <f t="shared" si="7"/>
        <v>6.4500000000000011</v>
      </c>
    </row>
    <row r="52" spans="1:28">
      <c r="A52" s="46">
        <f>'[1]Weekly capesize'!$A834</f>
        <v>43087</v>
      </c>
      <c r="B52" s="46">
        <v>43087</v>
      </c>
      <c r="C52" s="206">
        <f t="shared" si="5"/>
        <v>2017</v>
      </c>
      <c r="D52" s="207" t="s">
        <v>142</v>
      </c>
      <c r="E52" s="199">
        <f>'[1]Weekly capesize'!$I834</f>
        <v>9.8000000000000007</v>
      </c>
      <c r="F52" s="204">
        <f>[2]input!$B482</f>
        <v>9.4</v>
      </c>
      <c r="G52" s="202">
        <f>'[1]Weekly capesize'!$S834</f>
        <v>11.8</v>
      </c>
      <c r="H52" s="202">
        <f>'[1]Weekly capesize'!$Z834</f>
        <v>19.399999999999999</v>
      </c>
      <c r="I52" s="48">
        <f>'[1]Weekly capesize'!$B834</f>
        <v>9373</v>
      </c>
      <c r="J52" s="1">
        <f>'[1]Weekly capesize'!$C834</f>
        <v>6687</v>
      </c>
      <c r="K52" s="1">
        <f t="shared" si="6"/>
        <v>2686</v>
      </c>
      <c r="L52" s="124">
        <f>'[1]Baltic Indices'!$D501</f>
        <v>3777</v>
      </c>
      <c r="M52" s="124">
        <f>'[1]Baltic Indices'!$G501</f>
        <v>636</v>
      </c>
      <c r="N52" s="124">
        <f>'[1]Baltic Indices'!$F501</f>
        <v>942</v>
      </c>
      <c r="O52" s="3">
        <f>'[1]Weekly capesize'!$L834</f>
        <v>15.6</v>
      </c>
      <c r="P52" s="3">
        <f>'[1]Weekly capesize'!$N834</f>
        <v>16.899999999999999</v>
      </c>
      <c r="Q52" s="3">
        <f>'[1]Weekly capesize'!$J834</f>
        <v>15.05</v>
      </c>
      <c r="R52" s="3">
        <f>'[1]Weekly capesize'!$Y834</f>
        <v>19.75</v>
      </c>
      <c r="S52" s="3">
        <f>'[1]Weekly capesize'!$V834</f>
        <v>12.95</v>
      </c>
      <c r="T52" s="5">
        <f>'[1]Weekly capesize'!$T834</f>
        <v>11.75</v>
      </c>
      <c r="U52" s="5">
        <f>'[1]Weekly capesize'!$U833</f>
        <v>14.75</v>
      </c>
      <c r="V52" s="123">
        <f t="shared" si="0"/>
        <v>0.40167489158067893</v>
      </c>
      <c r="W52" s="49">
        <f t="shared" si="1"/>
        <v>2686</v>
      </c>
      <c r="X52" s="44">
        <f t="shared" si="2"/>
        <v>0.40167489158067893</v>
      </c>
      <c r="Y52" s="157">
        <f t="shared" si="3"/>
        <v>9.5999999999999979</v>
      </c>
      <c r="Z52" s="108">
        <f t="shared" si="7"/>
        <v>5.7999999999999989</v>
      </c>
    </row>
    <row r="53" spans="1:28">
      <c r="A53" s="46">
        <f>'[1]Weekly capesize'!$A835</f>
        <v>43094</v>
      </c>
      <c r="B53" s="46">
        <v>43094</v>
      </c>
      <c r="C53" s="206">
        <f t="shared" si="5"/>
        <v>2017</v>
      </c>
      <c r="D53" s="207" t="s">
        <v>142</v>
      </c>
      <c r="E53" s="199">
        <f>'[1]Weekly capesize'!$I835</f>
        <v>8.4499999999999993</v>
      </c>
      <c r="F53" s="204">
        <f>[2]input!$B483</f>
        <v>9.6</v>
      </c>
      <c r="G53" s="202">
        <f>'[1]Weekly capesize'!$S835</f>
        <v>10.75</v>
      </c>
      <c r="H53" s="202">
        <f>'[1]Weekly capesize'!$Z835</f>
        <v>17.25</v>
      </c>
      <c r="I53" s="1">
        <f>'[1]Weekly capesize'!$B835</f>
        <v>8236</v>
      </c>
      <c r="J53" s="48">
        <f>'[1]Weekly capesize'!$C835</f>
        <v>5938</v>
      </c>
      <c r="K53" s="1">
        <f t="shared" si="6"/>
        <v>2298</v>
      </c>
      <c r="L53" s="124">
        <f>'[1]Baltic Indices'!$D502</f>
        <v>2830</v>
      </c>
      <c r="M53" s="124">
        <f>'[1]Baltic Indices'!$G502</f>
        <v>625</v>
      </c>
      <c r="N53" s="124">
        <f>'[1]Baltic Indices'!$F502</f>
        <v>914</v>
      </c>
      <c r="O53" s="3">
        <f>'[1]Weekly capesize'!$L835</f>
        <v>14.5</v>
      </c>
      <c r="P53" s="3">
        <f>'[1]Weekly capesize'!$N835</f>
        <v>15.75</v>
      </c>
      <c r="Q53" s="3">
        <f>'[1]Weekly capesize'!$J835</f>
        <v>13.75</v>
      </c>
      <c r="R53" s="3">
        <f>'[1]Weekly capesize'!$Y835</f>
        <v>17.600000000000001</v>
      </c>
      <c r="S53" s="3">
        <f>'[1]Weekly capesize'!$V835</f>
        <v>10.95</v>
      </c>
      <c r="T53" s="5">
        <f>'[1]Weekly capesize'!$T835</f>
        <v>10.8</v>
      </c>
      <c r="U53" s="5">
        <f>'[1]Weekly capesize'!$U834</f>
        <v>12.45</v>
      </c>
      <c r="V53" s="123">
        <f t="shared" si="0"/>
        <v>0.38699898955877399</v>
      </c>
      <c r="W53" s="49">
        <f t="shared" si="1"/>
        <v>2298</v>
      </c>
      <c r="X53" s="44">
        <f t="shared" si="2"/>
        <v>0.38699898955877399</v>
      </c>
      <c r="Y53" s="157">
        <f t="shared" si="3"/>
        <v>8.8000000000000007</v>
      </c>
      <c r="Z53" s="108">
        <f t="shared" si="7"/>
        <v>6.0500000000000007</v>
      </c>
    </row>
    <row r="54" spans="1:28">
      <c r="A54" s="46">
        <f>'[1]Weekly capesize'!$A836</f>
        <v>43108</v>
      </c>
      <c r="B54" s="46">
        <v>43108</v>
      </c>
      <c r="C54" s="206">
        <f t="shared" si="5"/>
        <v>2018</v>
      </c>
      <c r="D54" s="207" t="s">
        <v>139</v>
      </c>
      <c r="E54" s="199">
        <f>'[1]Weekly capesize'!$I836</f>
        <v>6.9</v>
      </c>
      <c r="F54" s="204">
        <f>[2]input!$B484</f>
        <v>9.35</v>
      </c>
      <c r="G54" s="202">
        <f>'[1]Weekly capesize'!$S836</f>
        <v>10.6</v>
      </c>
      <c r="H54" s="202">
        <f>'[1]Weekly capesize'!$Z836</f>
        <v>17.350000000000001</v>
      </c>
      <c r="I54" s="1">
        <f>'[1]Weekly capesize'!$B836</f>
        <v>8574</v>
      </c>
      <c r="J54" s="1">
        <f>'[1]Weekly capesize'!$C836</f>
        <v>5379</v>
      </c>
      <c r="K54" s="1">
        <f t="shared" si="6"/>
        <v>3195</v>
      </c>
      <c r="L54" s="124">
        <f>'[1]Baltic Indices'!$D503</f>
        <v>2830</v>
      </c>
      <c r="M54" s="124">
        <f>'[1]Baltic Indices'!$G503</f>
        <v>612</v>
      </c>
      <c r="N54" s="124">
        <f>'[1]Baltic Indices'!$F503</f>
        <v>901</v>
      </c>
      <c r="O54" s="3">
        <f>'[1]Weekly capesize'!$L836</f>
        <v>14.1</v>
      </c>
      <c r="P54" s="3">
        <f>'[1]Weekly capesize'!$N836</f>
        <v>15.25</v>
      </c>
      <c r="Q54" s="3">
        <f>'[1]Weekly capesize'!$J836</f>
        <v>13.3</v>
      </c>
      <c r="R54" s="3">
        <f>'[1]Weekly capesize'!$Y836</f>
        <v>17.7</v>
      </c>
      <c r="S54" s="3">
        <f>'[1]Weekly capesize'!$V836</f>
        <v>11.75</v>
      </c>
      <c r="T54" s="5">
        <f>'[1]Weekly capesize'!$T836</f>
        <v>10.4</v>
      </c>
      <c r="U54" s="5">
        <f>'[1]Weekly capesize'!$U835</f>
        <v>10.55</v>
      </c>
      <c r="V54" s="123">
        <f t="shared" si="0"/>
        <v>0.59397657557166761</v>
      </c>
      <c r="W54" s="49">
        <f t="shared" si="1"/>
        <v>3195</v>
      </c>
      <c r="X54" s="44">
        <f t="shared" si="2"/>
        <v>0.59397657557166761</v>
      </c>
      <c r="Y54" s="157">
        <f t="shared" si="3"/>
        <v>10.450000000000001</v>
      </c>
      <c r="Z54" s="108">
        <f t="shared" si="7"/>
        <v>7.1999999999999993</v>
      </c>
    </row>
    <row r="55" spans="1:28">
      <c r="A55" s="46">
        <f>'[1]Weekly capesize'!$A837</f>
        <v>43115</v>
      </c>
      <c r="B55" s="46">
        <v>43115</v>
      </c>
      <c r="C55" s="206">
        <f t="shared" si="5"/>
        <v>2018</v>
      </c>
      <c r="D55" s="207" t="s">
        <v>139</v>
      </c>
      <c r="E55" s="199">
        <f>'[1]Weekly capesize'!$I837</f>
        <v>6.05</v>
      </c>
      <c r="F55" s="204">
        <f>[2]input!$B485</f>
        <v>9.6</v>
      </c>
      <c r="G55" s="202">
        <f>'[1]Weekly capesize'!$S837</f>
        <v>9.9499999999999993</v>
      </c>
      <c r="H55" s="202">
        <f>'[1]Weekly capesize'!$Z837</f>
        <v>15.95</v>
      </c>
      <c r="I55" s="1">
        <f>'[1]Weekly capesize'!$B837</f>
        <v>7973</v>
      </c>
      <c r="J55" s="1">
        <f>'[1]Weekly capesize'!$C837</f>
        <v>4783</v>
      </c>
      <c r="K55" s="1">
        <f t="shared" si="6"/>
        <v>3190</v>
      </c>
      <c r="L55" s="124">
        <f>'[1]Baltic Indices'!$D504</f>
        <v>2791</v>
      </c>
      <c r="M55" s="124">
        <f>'[1]Baltic Indices'!$G504</f>
        <v>600</v>
      </c>
      <c r="N55" s="124">
        <f>'[1]Baltic Indices'!$F504</f>
        <v>884</v>
      </c>
      <c r="O55" s="3">
        <f>'[1]Weekly capesize'!$L837</f>
        <v>13.2</v>
      </c>
      <c r="P55" s="3">
        <f>'[1]Weekly capesize'!$N837</f>
        <v>14.5</v>
      </c>
      <c r="Q55" s="3">
        <f>'[1]Weekly capesize'!$J837</f>
        <v>12</v>
      </c>
      <c r="R55" s="3">
        <f>'[1]Weekly capesize'!$Y837</f>
        <v>16.3</v>
      </c>
      <c r="S55" s="3">
        <f>'[1]Weekly capesize'!$V837</f>
        <v>11</v>
      </c>
      <c r="T55" s="5">
        <f>'[1]Weekly capesize'!$T837</f>
        <v>9.5500000000000007</v>
      </c>
      <c r="U55" s="5">
        <f>'[1]Weekly capesize'!$U836</f>
        <v>11.4</v>
      </c>
      <c r="V55" s="123">
        <f t="shared" si="0"/>
        <v>0.66694543173740328</v>
      </c>
      <c r="W55" s="49">
        <f t="shared" si="1"/>
        <v>3190</v>
      </c>
      <c r="X55" s="44">
        <f t="shared" si="2"/>
        <v>0.66694543173740328</v>
      </c>
      <c r="Y55" s="157">
        <f t="shared" si="3"/>
        <v>9.8999999999999986</v>
      </c>
      <c r="Z55" s="108">
        <f t="shared" si="7"/>
        <v>7.1499999999999995</v>
      </c>
    </row>
    <row r="56" spans="1:28">
      <c r="A56" s="46">
        <f>'[1]Weekly capesize'!$A838</f>
        <v>43122</v>
      </c>
      <c r="B56" s="46">
        <v>43122</v>
      </c>
      <c r="C56" s="206">
        <f t="shared" si="5"/>
        <v>2018</v>
      </c>
      <c r="D56" s="207" t="s">
        <v>139</v>
      </c>
      <c r="E56" s="199">
        <f>'[1]Weekly capesize'!$I838</f>
        <v>5.65</v>
      </c>
      <c r="F56" s="204">
        <f>[2]input!$B486</f>
        <v>9.75</v>
      </c>
      <c r="G56" s="202">
        <f>'[1]Weekly capesize'!$S838</f>
        <v>8</v>
      </c>
      <c r="H56" s="202">
        <f>'[1]Weekly capesize'!$Z838</f>
        <v>14.05</v>
      </c>
      <c r="I56" s="1">
        <f>'[1]Weekly capesize'!$B838</f>
        <v>6697</v>
      </c>
      <c r="J56" s="1">
        <f>'[1]Weekly capesize'!$C838</f>
        <v>3955</v>
      </c>
      <c r="K56" s="1">
        <f t="shared" si="6"/>
        <v>2742</v>
      </c>
      <c r="L56" s="124">
        <f>'[1]Baltic Indices'!$D505</f>
        <v>2296</v>
      </c>
      <c r="M56" s="124">
        <f>'[1]Baltic Indices'!$G505</f>
        <v>587</v>
      </c>
      <c r="N56" s="124">
        <f>'[1]Baltic Indices'!$F505</f>
        <v>907</v>
      </c>
      <c r="O56" s="3">
        <f>'[1]Weekly capesize'!$L838</f>
        <v>11.6</v>
      </c>
      <c r="P56" s="3">
        <f>'[1]Weekly capesize'!$N838</f>
        <v>9.9499999999999993</v>
      </c>
      <c r="Q56" s="3">
        <f>'[1]Weekly capesize'!$J838</f>
        <v>10.6</v>
      </c>
      <c r="R56" s="3">
        <f>'[1]Weekly capesize'!$Y838</f>
        <v>14.4</v>
      </c>
      <c r="S56" s="3">
        <f>'[1]Weekly capesize'!$V838</f>
        <v>8.6999999999999993</v>
      </c>
      <c r="T56" s="5">
        <f>'[1]Weekly capesize'!$T838</f>
        <v>7.9</v>
      </c>
      <c r="U56" s="5">
        <f>'[1]Weekly capesize'!$U837</f>
        <v>10.65</v>
      </c>
      <c r="V56" s="123">
        <f t="shared" si="0"/>
        <v>0.69329962073324902</v>
      </c>
      <c r="W56" s="49">
        <f t="shared" si="1"/>
        <v>2742</v>
      </c>
      <c r="X56" s="44">
        <f t="shared" si="2"/>
        <v>0.69329962073324902</v>
      </c>
      <c r="Y56" s="157">
        <f t="shared" si="3"/>
        <v>8.4</v>
      </c>
      <c r="Z56" s="108">
        <f t="shared" si="7"/>
        <v>5.9499999999999993</v>
      </c>
    </row>
    <row r="57" spans="1:28">
      <c r="A57" s="46">
        <f>'[1]Weekly capesize'!$A839</f>
        <v>43129</v>
      </c>
      <c r="B57" s="46">
        <v>43129</v>
      </c>
      <c r="C57" s="206">
        <f t="shared" si="5"/>
        <v>2018</v>
      </c>
      <c r="D57" s="207" t="s">
        <v>139</v>
      </c>
      <c r="E57" s="199">
        <f>'[1]Weekly capesize'!$I839</f>
        <v>6.95</v>
      </c>
      <c r="F57" s="204">
        <f>[2]input!$B487</f>
        <v>9.9499999999999993</v>
      </c>
      <c r="G57" s="202">
        <f>'[1]Weekly capesize'!$S839</f>
        <v>8.15</v>
      </c>
      <c r="H57" s="202">
        <f>'[1]Weekly capesize'!$Z839</f>
        <v>14.95</v>
      </c>
      <c r="I57" s="1">
        <f>'[1]Weekly capesize'!$B839</f>
        <v>6825</v>
      </c>
      <c r="J57" s="1">
        <f>'[1]Weekly capesize'!$C839</f>
        <v>4387</v>
      </c>
      <c r="K57" s="1">
        <f t="shared" si="6"/>
        <v>2438</v>
      </c>
      <c r="L57" s="124">
        <f>'[1]Baltic Indices'!$D506</f>
        <v>1493</v>
      </c>
      <c r="M57" s="124">
        <f>'[1]Baltic Indices'!$G506</f>
        <v>584</v>
      </c>
      <c r="N57" s="124">
        <f>'[1]Baltic Indices'!$F506</f>
        <v>911</v>
      </c>
      <c r="O57" s="3">
        <f>'[1]Weekly capesize'!$L839</f>
        <v>11.7</v>
      </c>
      <c r="P57" s="3">
        <f>'[1]Weekly capesize'!$N839</f>
        <v>10.15</v>
      </c>
      <c r="Q57" s="3">
        <f>'[1]Weekly capesize'!$J839</f>
        <v>11.35</v>
      </c>
      <c r="R57" s="3">
        <f>'[1]Weekly capesize'!$Y839</f>
        <v>15.3</v>
      </c>
      <c r="S57" s="3">
        <f>'[1]Weekly capesize'!$V839</f>
        <v>8.9</v>
      </c>
      <c r="T57" s="5">
        <f>'[1]Weekly capesize'!$T839</f>
        <v>7.95</v>
      </c>
      <c r="U57" s="5">
        <f>'[1]Weekly capesize'!$U838</f>
        <v>8.4499999999999993</v>
      </c>
      <c r="V57" s="123">
        <f t="shared" si="0"/>
        <v>0.55573284704809667</v>
      </c>
      <c r="W57" s="49">
        <f t="shared" si="1"/>
        <v>2438</v>
      </c>
      <c r="X57" s="44">
        <f t="shared" si="2"/>
        <v>0.55573284704809667</v>
      </c>
      <c r="Y57" s="157">
        <f t="shared" si="3"/>
        <v>7.9999999999999991</v>
      </c>
      <c r="Z57" s="108">
        <f t="shared" si="7"/>
        <v>4.7499999999999991</v>
      </c>
    </row>
    <row r="58" spans="1:28" ht="21">
      <c r="A58" s="46">
        <f>'[1]Weekly capesize'!$A840</f>
        <v>43136</v>
      </c>
      <c r="B58" s="46">
        <v>43136</v>
      </c>
      <c r="C58" s="206">
        <f t="shared" si="5"/>
        <v>2018</v>
      </c>
      <c r="D58" s="207" t="s">
        <v>139</v>
      </c>
      <c r="E58" s="199">
        <f>'[1]Weekly capesize'!$I840</f>
        <v>6.25</v>
      </c>
      <c r="F58" s="204">
        <f>[2]input!$B488</f>
        <v>10</v>
      </c>
      <c r="G58" s="202">
        <f>'[1]Weekly capesize'!$S840</f>
        <v>7.45</v>
      </c>
      <c r="H58" s="202">
        <f>'[1]Weekly capesize'!$Z840</f>
        <v>14.8</v>
      </c>
      <c r="I58" s="1">
        <f>'[1]Weekly capesize'!$B840</f>
        <v>6338</v>
      </c>
      <c r="J58" s="1">
        <f>'[1]Weekly capesize'!$C840</f>
        <v>4072</v>
      </c>
      <c r="K58" s="1">
        <f t="shared" si="6"/>
        <v>2266</v>
      </c>
      <c r="L58" s="124">
        <f>'[1]Baltic Indices'!$D507</f>
        <v>1772</v>
      </c>
      <c r="M58" s="124">
        <f>'[1]Baltic Indices'!$G507</f>
        <v>577</v>
      </c>
      <c r="N58" s="124">
        <f>'[1]Baltic Indices'!$F507</f>
        <v>900</v>
      </c>
      <c r="O58" s="3">
        <f>'[1]Weekly capesize'!$L840</f>
        <v>11.05</v>
      </c>
      <c r="P58" s="3">
        <f>'[1]Weekly capesize'!$N840</f>
        <v>9.5</v>
      </c>
      <c r="Q58" s="3">
        <f>'[1]Weekly capesize'!$J840</f>
        <v>11</v>
      </c>
      <c r="R58" s="3">
        <f>'[1]Weekly capesize'!$Y840</f>
        <v>15.15</v>
      </c>
      <c r="S58" s="3">
        <f>'[1]Weekly capesize'!$V840</f>
        <v>7.8</v>
      </c>
      <c r="T58" s="5">
        <f>'[1]Weekly capesize'!$T840</f>
        <v>7.3</v>
      </c>
      <c r="U58" s="5">
        <f>'[1]Weekly capesize'!$U839</f>
        <v>8.65</v>
      </c>
      <c r="V58" s="123">
        <f t="shared" si="0"/>
        <v>0.55648330058939099</v>
      </c>
      <c r="W58" s="49">
        <f t="shared" si="1"/>
        <v>2266</v>
      </c>
      <c r="X58" s="44">
        <f t="shared" si="2"/>
        <v>0.55648330058939099</v>
      </c>
      <c r="Y58" s="157">
        <f t="shared" si="3"/>
        <v>8.5500000000000007</v>
      </c>
      <c r="Z58" s="108">
        <f t="shared" si="7"/>
        <v>4.8000000000000007</v>
      </c>
      <c r="AB58" s="84"/>
    </row>
    <row r="59" spans="1:28">
      <c r="A59" s="46">
        <f>'[1]Weekly capesize'!$A841</f>
        <v>43143</v>
      </c>
      <c r="B59" s="46">
        <v>43143</v>
      </c>
      <c r="C59" s="206">
        <f t="shared" si="5"/>
        <v>2018</v>
      </c>
      <c r="D59" s="207" t="s">
        <v>139</v>
      </c>
      <c r="E59" s="199">
        <f>'[1]Weekly capesize'!$I841</f>
        <v>6.8</v>
      </c>
      <c r="F59" s="204">
        <f>[2]input!$B489</f>
        <v>9.4499999999999993</v>
      </c>
      <c r="G59" s="202">
        <f>'[1]Weekly capesize'!$S841</f>
        <v>8.1999999999999993</v>
      </c>
      <c r="H59" s="202">
        <f>'[1]Weekly capesize'!$Z841</f>
        <v>16.850000000000001</v>
      </c>
      <c r="I59" s="1">
        <f>'[1]Weekly capesize'!$B841</f>
        <v>7164</v>
      </c>
      <c r="J59" s="1">
        <f>'[1]Weekly capesize'!$C841</f>
        <v>4674</v>
      </c>
      <c r="K59" s="1">
        <f t="shared" si="6"/>
        <v>2490</v>
      </c>
      <c r="L59" s="124">
        <f>'[1]Baltic Indices'!$D508</f>
        <v>1470</v>
      </c>
      <c r="M59" s="124">
        <f>'[1]Baltic Indices'!$G508</f>
        <v>547</v>
      </c>
      <c r="N59" s="124">
        <f>'[1]Baltic Indices'!$F508</f>
        <v>872</v>
      </c>
      <c r="O59" s="3">
        <f>'[1]Weekly capesize'!$L841</f>
        <v>11.75</v>
      </c>
      <c r="P59" s="3">
        <f>'[1]Weekly capesize'!$N841</f>
        <v>10.65</v>
      </c>
      <c r="Q59" s="3">
        <f>'[1]Weekly capesize'!$J841</f>
        <v>13.2</v>
      </c>
      <c r="R59" s="3">
        <f>'[1]Weekly capesize'!$Y841</f>
        <v>17.2</v>
      </c>
      <c r="S59" s="3">
        <f>'[1]Weekly capesize'!$V841</f>
        <v>8.8000000000000007</v>
      </c>
      <c r="T59" s="5">
        <f>'[1]Weekly capesize'!$T841</f>
        <v>7.85</v>
      </c>
      <c r="U59" s="5">
        <f>'[1]Weekly capesize'!$U840</f>
        <v>8.1</v>
      </c>
      <c r="V59" s="123">
        <f t="shared" si="0"/>
        <v>0.53273427471116819</v>
      </c>
      <c r="W59" s="49">
        <f t="shared" si="1"/>
        <v>2490</v>
      </c>
      <c r="X59" s="44">
        <f t="shared" si="2"/>
        <v>0.53273427471116819</v>
      </c>
      <c r="Y59" s="157">
        <f t="shared" si="3"/>
        <v>10.050000000000001</v>
      </c>
      <c r="Z59" s="108">
        <f t="shared" si="7"/>
        <v>4.95</v>
      </c>
    </row>
    <row r="60" spans="1:28">
      <c r="A60" s="46">
        <f>'[1]Weekly capesize'!$A842</f>
        <v>43150</v>
      </c>
      <c r="B60" s="46">
        <v>43150</v>
      </c>
      <c r="C60" s="206">
        <f t="shared" si="5"/>
        <v>2018</v>
      </c>
      <c r="D60" s="207" t="s">
        <v>139</v>
      </c>
      <c r="E60" s="199">
        <f>'[1]Weekly capesize'!$I842</f>
        <v>6.4</v>
      </c>
      <c r="F60" s="204">
        <f>[2]input!$B490</f>
        <v>9.3000000000000007</v>
      </c>
      <c r="G60" s="202">
        <f>'[1]Weekly capesize'!$S842</f>
        <v>7.5</v>
      </c>
      <c r="H60" s="202">
        <f>'[1]Weekly capesize'!$Z842</f>
        <v>16.2</v>
      </c>
      <c r="I60" s="1">
        <f>'[1]Weekly capesize'!$B842</f>
        <v>6691</v>
      </c>
      <c r="J60" s="1">
        <f>'[1]Weekly capesize'!$C842</f>
        <v>4374</v>
      </c>
      <c r="K60" s="1">
        <f t="shared" si="6"/>
        <v>2317</v>
      </c>
      <c r="L60" s="124">
        <f>'[1]Baltic Indices'!$D509</f>
        <v>1790</v>
      </c>
      <c r="M60" s="124">
        <f>'[1]Baltic Indices'!$G509</f>
        <v>526</v>
      </c>
      <c r="N60" s="124">
        <f>'[1]Baltic Indices'!$F509</f>
        <v>825</v>
      </c>
      <c r="O60" s="3">
        <f>'[1]Weekly capesize'!$L842</f>
        <v>11.1</v>
      </c>
      <c r="P60" s="3">
        <f>'[1]Weekly capesize'!$N842</f>
        <v>10</v>
      </c>
      <c r="Q60" s="3">
        <f>'[1]Weekly capesize'!$J842</f>
        <v>12.5</v>
      </c>
      <c r="R60" s="3">
        <f>'[1]Weekly capesize'!$Y842</f>
        <v>16.55</v>
      </c>
      <c r="S60" s="3">
        <f>'[1]Weekly capesize'!$V842</f>
        <v>8</v>
      </c>
      <c r="T60" s="5">
        <f>'[1]Weekly capesize'!$T842</f>
        <v>7.4</v>
      </c>
      <c r="U60" s="5">
        <f>'[1]Weekly capesize'!$U841</f>
        <v>9.1</v>
      </c>
      <c r="V60" s="123">
        <f t="shared" si="0"/>
        <v>0.52972107910379518</v>
      </c>
      <c r="W60" s="49">
        <f t="shared" si="1"/>
        <v>2317</v>
      </c>
      <c r="X60" s="44">
        <f t="shared" si="2"/>
        <v>0.52972107910379518</v>
      </c>
      <c r="Y60" s="157">
        <f t="shared" si="3"/>
        <v>9.7999999999999989</v>
      </c>
      <c r="Z60" s="108">
        <f t="shared" si="7"/>
        <v>4.6999999999999993</v>
      </c>
    </row>
    <row r="61" spans="1:28">
      <c r="A61" s="46">
        <f>'[1]Weekly capesize'!$A843</f>
        <v>43157</v>
      </c>
      <c r="B61" s="46">
        <v>43157</v>
      </c>
      <c r="C61" s="206">
        <f t="shared" si="5"/>
        <v>2018</v>
      </c>
      <c r="D61" s="207" t="s">
        <v>139</v>
      </c>
      <c r="E61" s="199">
        <f>'[1]Weekly capesize'!$I843</f>
        <v>7.15</v>
      </c>
      <c r="F61" s="204">
        <f>[2]input!$B491</f>
        <v>10.4</v>
      </c>
      <c r="G61" s="202">
        <f>'[1]Weekly capesize'!$S843</f>
        <v>7.45</v>
      </c>
      <c r="H61" s="202">
        <f>'[1]Weekly capesize'!$Z843</f>
        <v>16.7</v>
      </c>
      <c r="I61" s="1">
        <f>'[1]Weekly capesize'!$B843</f>
        <v>6818</v>
      </c>
      <c r="J61" s="1">
        <f>'[1]Weekly capesize'!$C843</f>
        <v>4652</v>
      </c>
      <c r="K61" s="1">
        <f t="shared" si="6"/>
        <v>2166</v>
      </c>
      <c r="L61" s="124">
        <f>'[1]Baltic Indices'!$D510</f>
        <v>1608</v>
      </c>
      <c r="M61" s="124">
        <f>'[1]Baltic Indices'!$G510</f>
        <v>515</v>
      </c>
      <c r="N61" s="124">
        <f>'[1]Baltic Indices'!$F510</f>
        <v>837</v>
      </c>
      <c r="O61" s="3">
        <f>'[1]Weekly capesize'!$L843</f>
        <v>11.75</v>
      </c>
      <c r="P61" s="3">
        <f>'[1]Weekly capesize'!$N843</f>
        <v>10.050000000000001</v>
      </c>
      <c r="Q61" s="3">
        <f>'[1]Weekly capesize'!$J843</f>
        <v>12.75</v>
      </c>
      <c r="R61" s="3">
        <f>'[1]Weekly capesize'!$Y843</f>
        <v>17.05</v>
      </c>
      <c r="S61" s="3">
        <f>'[1]Weekly capesize'!$V843</f>
        <v>8</v>
      </c>
      <c r="T61" s="5">
        <f>'[1]Weekly capesize'!$T843</f>
        <v>7.45</v>
      </c>
      <c r="U61" s="5">
        <f>'[1]Weekly capesize'!$U842</f>
        <v>8.3000000000000007</v>
      </c>
      <c r="V61" s="123">
        <f t="shared" si="0"/>
        <v>0.46560619088564059</v>
      </c>
      <c r="W61" s="49">
        <f t="shared" si="1"/>
        <v>2166</v>
      </c>
      <c r="X61" s="44">
        <f t="shared" si="2"/>
        <v>0.46560619088564059</v>
      </c>
      <c r="Y61" s="157">
        <f t="shared" si="3"/>
        <v>9.5499999999999989</v>
      </c>
      <c r="Z61" s="108">
        <f t="shared" si="7"/>
        <v>4.5999999999999996</v>
      </c>
      <c r="AB61" s="44"/>
    </row>
    <row r="62" spans="1:28">
      <c r="A62" s="46">
        <f>'[1]Weekly capesize'!$A844</f>
        <v>43164</v>
      </c>
      <c r="B62" s="46">
        <v>43164</v>
      </c>
      <c r="C62" s="206">
        <f t="shared" si="5"/>
        <v>2018</v>
      </c>
      <c r="D62" s="207" t="s">
        <v>139</v>
      </c>
      <c r="E62" s="199">
        <f>'[1]Weekly capesize'!$I844</f>
        <v>6.55</v>
      </c>
      <c r="F62" s="204">
        <f>[2]input!$B492</f>
        <v>10.85</v>
      </c>
      <c r="G62" s="202">
        <f>'[1]Weekly capesize'!$S844</f>
        <v>7.05</v>
      </c>
      <c r="H62" s="202">
        <f>'[1]Weekly capesize'!$Z844</f>
        <v>16.100000000000001</v>
      </c>
      <c r="I62" s="1">
        <f>'[1]Weekly capesize'!$B844</f>
        <v>6511</v>
      </c>
      <c r="J62" s="1">
        <f>'[1]Weekly capesize'!$C844</f>
        <v>4432</v>
      </c>
      <c r="K62" s="1">
        <f t="shared" si="6"/>
        <v>2079</v>
      </c>
      <c r="L62" s="124">
        <f>'[1]Baltic Indices'!$D511</f>
        <v>1722</v>
      </c>
      <c r="M62" s="124">
        <f>'[1]Baltic Indices'!$G511</f>
        <v>534</v>
      </c>
      <c r="N62" s="124">
        <f>'[1]Baltic Indices'!$F511</f>
        <v>892</v>
      </c>
      <c r="O62" s="3">
        <f>'[1]Weekly capesize'!$L844</f>
        <v>11.25</v>
      </c>
      <c r="P62" s="3">
        <f>'[1]Weekly capesize'!$N844</f>
        <v>9.65</v>
      </c>
      <c r="Q62" s="3">
        <f>'[1]Weekly capesize'!$J844</f>
        <v>12.4</v>
      </c>
      <c r="R62" s="3">
        <f>'[1]Weekly capesize'!$Y844</f>
        <v>16.45</v>
      </c>
      <c r="S62" s="3">
        <f>'[1]Weekly capesize'!$V844</f>
        <v>7.7</v>
      </c>
      <c r="T62" s="5">
        <f>'[1]Weekly capesize'!$T844</f>
        <v>7</v>
      </c>
      <c r="U62" s="5">
        <f>'[1]Weekly capesize'!$U843</f>
        <v>8.35</v>
      </c>
      <c r="V62" s="123">
        <f t="shared" si="0"/>
        <v>0.46908844765342961</v>
      </c>
      <c r="W62" s="49">
        <f t="shared" si="1"/>
        <v>2079</v>
      </c>
      <c r="X62" s="44">
        <f t="shared" si="2"/>
        <v>0.46908844765342961</v>
      </c>
      <c r="Y62" s="157">
        <f t="shared" si="3"/>
        <v>9.5500000000000007</v>
      </c>
      <c r="Z62" s="108">
        <f t="shared" si="7"/>
        <v>4.7</v>
      </c>
      <c r="AB62" s="44"/>
    </row>
    <row r="63" spans="1:28">
      <c r="A63" s="46">
        <f>'[1]Weekly capesize'!$A845</f>
        <v>43171</v>
      </c>
      <c r="B63" s="46">
        <v>43171</v>
      </c>
      <c r="C63" s="206">
        <f t="shared" si="5"/>
        <v>2018</v>
      </c>
      <c r="D63" s="207" t="s">
        <v>139</v>
      </c>
      <c r="E63" s="199">
        <f>'[1]Weekly capesize'!$I845</f>
        <v>6.4</v>
      </c>
      <c r="F63" s="204">
        <f>[2]input!$B493</f>
        <v>10.95</v>
      </c>
      <c r="G63" s="202">
        <f>'[1]Weekly capesize'!$S845</f>
        <v>6.75</v>
      </c>
      <c r="H63" s="202">
        <f>'[1]Weekly capesize'!$Z845</f>
        <v>15.45</v>
      </c>
      <c r="I63" s="1">
        <f>'[1]Weekly capesize'!$B845</f>
        <v>6063</v>
      </c>
      <c r="J63" s="1">
        <f>'[1]Weekly capesize'!$C845</f>
        <v>4267</v>
      </c>
      <c r="K63" s="1">
        <f t="shared" si="6"/>
        <v>1796</v>
      </c>
      <c r="L63" s="124">
        <f>'[1]Baltic Indices'!$D512</f>
        <v>1592</v>
      </c>
      <c r="M63" s="124">
        <f>'[1]Baltic Indices'!$G512</f>
        <v>586</v>
      </c>
      <c r="N63" s="124">
        <f>'[1]Baltic Indices'!$F512</f>
        <v>1004</v>
      </c>
      <c r="O63" s="3">
        <f>'[1]Weekly capesize'!$L845</f>
        <v>10.75</v>
      </c>
      <c r="P63" s="3">
        <f>'[1]Weekly capesize'!$N845</f>
        <v>9.1</v>
      </c>
      <c r="Q63" s="3">
        <f>'[1]Weekly capesize'!$J845</f>
        <v>11.8</v>
      </c>
      <c r="R63" s="3">
        <f>'[1]Weekly capesize'!$Y845</f>
        <v>15.8</v>
      </c>
      <c r="S63" s="3">
        <f>'[1]Weekly capesize'!$V845</f>
        <v>6.95</v>
      </c>
      <c r="T63" s="5">
        <f>'[1]Weekly capesize'!$T845</f>
        <v>6.65</v>
      </c>
      <c r="U63" s="5">
        <f>'[1]Weekly capesize'!$U844</f>
        <v>8.0500000000000007</v>
      </c>
      <c r="V63" s="123">
        <f t="shared" si="0"/>
        <v>0.42090461682681041</v>
      </c>
      <c r="W63" s="49">
        <f t="shared" si="1"/>
        <v>1796</v>
      </c>
      <c r="X63" s="44">
        <f t="shared" si="2"/>
        <v>0.42090461682681041</v>
      </c>
      <c r="Y63" s="157">
        <f t="shared" si="3"/>
        <v>9.0499999999999989</v>
      </c>
      <c r="Z63" s="108">
        <f t="shared" si="7"/>
        <v>4.3499999999999996</v>
      </c>
      <c r="AB63" s="44"/>
    </row>
    <row r="64" spans="1:28">
      <c r="A64" s="46">
        <f>'[1]Weekly capesize'!$A846</f>
        <v>43178</v>
      </c>
      <c r="B64" s="46">
        <v>43178</v>
      </c>
      <c r="C64" s="206">
        <f t="shared" si="5"/>
        <v>2018</v>
      </c>
      <c r="D64" s="207" t="s">
        <v>139</v>
      </c>
      <c r="E64" s="199">
        <f>'[1]Weekly capesize'!$I846</f>
        <v>6.1</v>
      </c>
      <c r="F64" s="204">
        <f>[2]input!$B494</f>
        <v>11.25</v>
      </c>
      <c r="G64" s="202">
        <f>'[1]Weekly capesize'!$S846</f>
        <v>6.15</v>
      </c>
      <c r="H64" s="202">
        <f>'[1]Weekly capesize'!$Z846</f>
        <v>15</v>
      </c>
      <c r="I64" s="1">
        <f>'[1]Weekly capesize'!$B846</f>
        <v>5692</v>
      </c>
      <c r="J64" s="1">
        <f>'[1]Weekly capesize'!$C846</f>
        <v>4019</v>
      </c>
      <c r="K64" s="1">
        <f t="shared" si="6"/>
        <v>1673</v>
      </c>
      <c r="L64" s="124">
        <f>'[1]Baltic Indices'!$D513</f>
        <v>1479</v>
      </c>
      <c r="M64" s="124">
        <f>'[1]Baltic Indices'!$G513</f>
        <v>611</v>
      </c>
      <c r="N64" s="124">
        <f>'[1]Baltic Indices'!$F513</f>
        <v>1032</v>
      </c>
      <c r="O64" s="3">
        <f>'[1]Weekly capesize'!$L846</f>
        <v>10.15</v>
      </c>
      <c r="P64" s="3">
        <f>'[1]Weekly capesize'!$N846</f>
        <v>8.5500000000000007</v>
      </c>
      <c r="Q64" s="3">
        <f>'[1]Weekly capesize'!$J846</f>
        <v>11.25</v>
      </c>
      <c r="R64" s="3">
        <f>'[1]Weekly capesize'!$Y846</f>
        <v>15.35</v>
      </c>
      <c r="S64" s="3">
        <f>'[1]Weekly capesize'!$V846</f>
        <v>6.4</v>
      </c>
      <c r="T64" s="5">
        <f>'[1]Weekly capesize'!$T846</f>
        <v>6.1</v>
      </c>
      <c r="U64" s="5">
        <f>'[1]Weekly capesize'!$U845</f>
        <v>7.25</v>
      </c>
      <c r="V64" s="123">
        <f t="shared" si="0"/>
        <v>0.41627270465289873</v>
      </c>
      <c r="W64" s="49">
        <f t="shared" si="1"/>
        <v>1673</v>
      </c>
      <c r="X64" s="44">
        <f t="shared" si="2"/>
        <v>0.41627270465289873</v>
      </c>
      <c r="Y64" s="157">
        <f t="shared" si="3"/>
        <v>8.9</v>
      </c>
      <c r="Z64" s="108">
        <f t="shared" si="7"/>
        <v>4.0500000000000007</v>
      </c>
      <c r="AB64" s="44"/>
    </row>
    <row r="65" spans="1:28">
      <c r="A65" s="46">
        <f>'[1]Weekly capesize'!$A847</f>
        <v>43185</v>
      </c>
      <c r="B65" s="46">
        <v>43185</v>
      </c>
      <c r="C65" s="206">
        <f t="shared" si="5"/>
        <v>2018</v>
      </c>
      <c r="D65" s="207" t="s">
        <v>139</v>
      </c>
      <c r="E65" s="199">
        <f>'[1]Weekly capesize'!$I847</f>
        <v>6.15</v>
      </c>
      <c r="F65" s="204">
        <f>[2]input!$B495</f>
        <v>10.9</v>
      </c>
      <c r="G65" s="202">
        <f>'[1]Weekly capesize'!$S847</f>
        <v>5.8</v>
      </c>
      <c r="H65" s="202">
        <f>'[1]Weekly capesize'!$Z847</f>
        <v>14.75</v>
      </c>
      <c r="I65" s="1">
        <f>'[1]Weekly capesize'!$B847</f>
        <v>5514</v>
      </c>
      <c r="J65" s="1">
        <f>'[1]Weekly capesize'!$C847</f>
        <v>3953</v>
      </c>
      <c r="K65" s="1">
        <f t="shared" si="6"/>
        <v>1561</v>
      </c>
      <c r="L65" s="124">
        <f>'[1]Baltic Indices'!$D514</f>
        <v>1203</v>
      </c>
      <c r="M65" s="124">
        <f>'[1]Baltic Indices'!$G514</f>
        <v>627</v>
      </c>
      <c r="N65" s="124">
        <f>'[1]Baltic Indices'!$F514</f>
        <v>1091</v>
      </c>
      <c r="O65" s="3">
        <f>'[1]Weekly capesize'!$L847</f>
        <v>10</v>
      </c>
      <c r="P65" s="3">
        <f>'[1]Weekly capesize'!$N847</f>
        <v>8.4</v>
      </c>
      <c r="Q65" s="3">
        <f>'[1]Weekly capesize'!$J847</f>
        <v>10.95</v>
      </c>
      <c r="R65" s="3">
        <f>'[1]Weekly capesize'!$Y847</f>
        <v>15.1</v>
      </c>
      <c r="S65" s="3">
        <f>'[1]Weekly capesize'!$V847</f>
        <v>6.1</v>
      </c>
      <c r="T65" s="5">
        <f>'[1]Weekly capesize'!$T847</f>
        <v>6</v>
      </c>
      <c r="U65" s="5">
        <f>'[1]Weekly capesize'!$U846</f>
        <v>6.7</v>
      </c>
      <c r="V65" s="123">
        <f t="shared" si="0"/>
        <v>0.3948899569946876</v>
      </c>
      <c r="W65" s="49">
        <f t="shared" si="1"/>
        <v>1561</v>
      </c>
      <c r="X65" s="44">
        <f t="shared" si="2"/>
        <v>0.3948899569946876</v>
      </c>
      <c r="Y65" s="157">
        <f t="shared" si="3"/>
        <v>8.6</v>
      </c>
      <c r="Z65" s="108">
        <f t="shared" si="7"/>
        <v>3.8499999999999996</v>
      </c>
      <c r="AB65" s="44"/>
    </row>
    <row r="66" spans="1:28">
      <c r="A66" s="46">
        <f>'[1]Weekly capesize'!$A848</f>
        <v>43192</v>
      </c>
      <c r="B66" s="46">
        <v>43192</v>
      </c>
      <c r="C66" s="206">
        <f t="shared" si="5"/>
        <v>2018</v>
      </c>
      <c r="D66" s="207" t="s">
        <v>140</v>
      </c>
      <c r="E66" s="199">
        <f>'[1]Weekly capesize'!$I848</f>
        <v>5.75</v>
      </c>
      <c r="F66" s="204">
        <f>[2]input!$B496</f>
        <v>10.9</v>
      </c>
      <c r="G66" s="202">
        <f>'[1]Weekly capesize'!$S848</f>
        <v>5.5</v>
      </c>
      <c r="H66" s="202">
        <f>'[1]Weekly capesize'!$Z848</f>
        <v>14.1</v>
      </c>
      <c r="I66" s="1">
        <f>'[1]Weekly capesize'!$B848</f>
        <v>5312</v>
      </c>
      <c r="J66" s="1">
        <f>'[1]Weekly capesize'!$C848</f>
        <v>3730</v>
      </c>
      <c r="K66" s="1">
        <f t="shared" si="6"/>
        <v>1582</v>
      </c>
      <c r="L66" s="124">
        <f>'[1]Baltic Indices'!$D515</f>
        <v>1157</v>
      </c>
      <c r="M66" s="124">
        <f>'[1]Baltic Indices'!$G515</f>
        <v>641</v>
      </c>
      <c r="N66" s="124">
        <f>'[1]Baltic Indices'!$F515</f>
        <v>1121</v>
      </c>
      <c r="O66" s="3">
        <f>'[1]Weekly capesize'!$L848</f>
        <v>9.3000000000000007</v>
      </c>
      <c r="P66" s="3">
        <f>'[1]Weekly capesize'!$N848</f>
        <v>8.1999999999999993</v>
      </c>
      <c r="Q66" s="3">
        <f>'[1]Weekly capesize'!$J848</f>
        <v>10.65</v>
      </c>
      <c r="R66" s="3">
        <f>'[1]Weekly capesize'!$Y848</f>
        <v>14.45</v>
      </c>
      <c r="S66" s="3">
        <f>'[1]Weekly capesize'!$V848</f>
        <v>6</v>
      </c>
      <c r="T66" s="5">
        <f>'[1]Weekly capesize'!$T848</f>
        <v>5.75</v>
      </c>
      <c r="U66" s="5">
        <f>'[1]Weekly capesize'!$U847</f>
        <v>6.4</v>
      </c>
      <c r="V66" s="123">
        <f t="shared" ref="V66:V129" si="8">(I66-J66)/J66</f>
        <v>0.42412868632707773</v>
      </c>
      <c r="W66" s="49">
        <f t="shared" ref="W66:W129" si="9">I66-J66</f>
        <v>1582</v>
      </c>
      <c r="X66" s="44">
        <f t="shared" ref="X66:X129" si="10">W66/J66</f>
        <v>0.42412868632707773</v>
      </c>
      <c r="Y66" s="157">
        <f t="shared" ref="Y66:Y129" si="11">H66-E66</f>
        <v>8.35</v>
      </c>
      <c r="Z66" s="108">
        <f t="shared" ref="Z66:Z97" si="12">O66-E66</f>
        <v>3.5500000000000007</v>
      </c>
      <c r="AB66" s="44"/>
    </row>
    <row r="67" spans="1:28">
      <c r="A67" s="46">
        <f>'[1]Weekly capesize'!$A849</f>
        <v>43199</v>
      </c>
      <c r="B67" s="46">
        <v>43199</v>
      </c>
      <c r="C67" s="206">
        <f t="shared" ref="C67:C130" si="13">YEAR(B67)</f>
        <v>2018</v>
      </c>
      <c r="D67" s="207" t="s">
        <v>140</v>
      </c>
      <c r="E67" s="199">
        <f>'[1]Weekly capesize'!$I849</f>
        <v>5.25</v>
      </c>
      <c r="F67" s="204">
        <f>[2]input!$B497</f>
        <v>9.9499999999999993</v>
      </c>
      <c r="G67" s="202">
        <f>'[1]Weekly capesize'!$S849</f>
        <v>5.2</v>
      </c>
      <c r="H67" s="202">
        <f>'[1]Weekly capesize'!$Z849</f>
        <v>12.75</v>
      </c>
      <c r="I67" s="105">
        <f>'[1]Weekly capesize'!$B849</f>
        <v>4995</v>
      </c>
      <c r="J67" s="105">
        <f>'[1]Weekly capesize'!$C849</f>
        <v>3502</v>
      </c>
      <c r="K67" s="1">
        <f t="shared" ref="K67:K130" si="14">I67-J67</f>
        <v>1493</v>
      </c>
      <c r="L67" s="124">
        <f>'[1]Baltic Indices'!$D516</f>
        <v>924</v>
      </c>
      <c r="M67" s="124">
        <f>'[1]Baltic Indices'!$G516</f>
        <v>650</v>
      </c>
      <c r="N67" s="124">
        <f>'[1]Baltic Indices'!$F516</f>
        <v>1067</v>
      </c>
      <c r="O67" s="3">
        <f>'[1]Weekly capesize'!$L849</f>
        <v>8.4</v>
      </c>
      <c r="P67" s="3">
        <f>'[1]Weekly capesize'!$N849</f>
        <v>9</v>
      </c>
      <c r="Q67" s="3">
        <f>'[1]Weekly capesize'!$J849</f>
        <v>10.050000000000001</v>
      </c>
      <c r="R67" s="3">
        <f>'[1]Weekly capesize'!$Y849</f>
        <v>13.1</v>
      </c>
      <c r="S67" s="3">
        <f>'[1]Weekly capesize'!$V849</f>
        <v>5.9</v>
      </c>
      <c r="T67" s="5">
        <f>'[1]Weekly capesize'!$T849</f>
        <v>5.4</v>
      </c>
      <c r="U67" s="5">
        <f>'[1]Weekly capesize'!$U848</f>
        <v>6.3</v>
      </c>
      <c r="V67" s="123">
        <f t="shared" si="8"/>
        <v>0.42632781267846942</v>
      </c>
      <c r="W67" s="49">
        <f t="shared" si="9"/>
        <v>1493</v>
      </c>
      <c r="X67" s="44">
        <f t="shared" si="10"/>
        <v>0.42632781267846942</v>
      </c>
      <c r="Y67" s="157">
        <f t="shared" si="11"/>
        <v>7.5</v>
      </c>
      <c r="Z67" s="108">
        <f t="shared" si="12"/>
        <v>3.1500000000000004</v>
      </c>
      <c r="AB67" s="44"/>
    </row>
    <row r="68" spans="1:28">
      <c r="A68" s="46">
        <f>'[1]Weekly capesize'!$A850</f>
        <v>43206</v>
      </c>
      <c r="B68" s="46">
        <v>43206</v>
      </c>
      <c r="C68" s="206">
        <f t="shared" si="13"/>
        <v>2018</v>
      </c>
      <c r="D68" s="207" t="s">
        <v>140</v>
      </c>
      <c r="E68" s="199">
        <f>'[1]Weekly capesize'!$I850</f>
        <v>6.4</v>
      </c>
      <c r="F68" s="204">
        <f>[2]input!$B498</f>
        <v>10.1</v>
      </c>
      <c r="G68" s="202">
        <f>'[1]Weekly capesize'!$S850</f>
        <v>5.5</v>
      </c>
      <c r="H68" s="202">
        <f>'[1]Weekly capesize'!$Z850</f>
        <v>13.5</v>
      </c>
      <c r="I68" s="1">
        <f>'[1]Weekly capesize'!$B850</f>
        <v>5282</v>
      </c>
      <c r="J68" s="1">
        <f>'[1]Weekly capesize'!$C850</f>
        <v>3814</v>
      </c>
      <c r="K68" s="1">
        <f t="shared" si="14"/>
        <v>1468</v>
      </c>
      <c r="L68" s="124">
        <f>'[1]Baltic Indices'!$D517</f>
        <v>824</v>
      </c>
      <c r="M68" s="124">
        <f>'[1]Baltic Indices'!$G517</f>
        <v>643</v>
      </c>
      <c r="N68" s="124">
        <f>'[1]Baltic Indices'!$F517</f>
        <v>1032</v>
      </c>
      <c r="O68" s="3">
        <f>'[1]Weekly capesize'!$L850</f>
        <v>8.5</v>
      </c>
      <c r="P68" s="3">
        <f>'[1]Weekly capesize'!$N850</f>
        <v>9.35</v>
      </c>
      <c r="Q68" s="3">
        <f>'[1]Weekly capesize'!$J850</f>
        <v>10.65</v>
      </c>
      <c r="R68" s="3">
        <f>'[1]Weekly capesize'!$Y850</f>
        <v>13.85</v>
      </c>
      <c r="S68" s="3">
        <f>'[1]Weekly capesize'!$V850</f>
        <v>6.3</v>
      </c>
      <c r="T68" s="5">
        <f>'[1]Weekly capesize'!$T850</f>
        <v>5.6</v>
      </c>
      <c r="U68" s="5">
        <f>'[1]Weekly capesize'!$U849</f>
        <v>5.9</v>
      </c>
      <c r="V68" s="123">
        <f t="shared" si="8"/>
        <v>0.38489774514944941</v>
      </c>
      <c r="W68" s="49">
        <f t="shared" si="9"/>
        <v>1468</v>
      </c>
      <c r="X68" s="44">
        <f t="shared" si="10"/>
        <v>0.38489774514944941</v>
      </c>
      <c r="Y68" s="157">
        <f t="shared" si="11"/>
        <v>7.1</v>
      </c>
      <c r="Z68" s="108">
        <f t="shared" si="12"/>
        <v>2.0999999999999996</v>
      </c>
      <c r="AB68" s="44"/>
    </row>
    <row r="69" spans="1:28">
      <c r="A69" s="46">
        <f>'[1]Weekly capesize'!$A851</f>
        <v>43213</v>
      </c>
      <c r="B69" s="46">
        <v>43213</v>
      </c>
      <c r="C69" s="206">
        <f t="shared" si="13"/>
        <v>2018</v>
      </c>
      <c r="D69" s="207" t="s">
        <v>140</v>
      </c>
      <c r="E69" s="199">
        <f>'[1]Weekly capesize'!$I851</f>
        <v>7.1</v>
      </c>
      <c r="F69" s="204">
        <f>[2]input!$B499</f>
        <v>10.199999999999999</v>
      </c>
      <c r="G69" s="202">
        <f>'[1]Weekly capesize'!$S851</f>
        <v>7.7</v>
      </c>
      <c r="H69" s="202">
        <f>'[1]Weekly capesize'!$Z851</f>
        <v>17.95</v>
      </c>
      <c r="I69" s="1">
        <f>'[1]Weekly capesize'!$B851</f>
        <v>7323</v>
      </c>
      <c r="J69" s="1">
        <f>'[1]Weekly capesize'!$C851</f>
        <v>4674</v>
      </c>
      <c r="K69" s="1">
        <f t="shared" si="14"/>
        <v>2649</v>
      </c>
      <c r="L69" s="124">
        <f>'[1]Baltic Indices'!$D518</f>
        <v>1038</v>
      </c>
      <c r="M69" s="124">
        <f>'[1]Baltic Indices'!$G518</f>
        <v>628</v>
      </c>
      <c r="N69" s="124">
        <f>'[1]Baltic Indices'!$F518</f>
        <v>1013</v>
      </c>
      <c r="O69" s="3">
        <f>'[1]Weekly capesize'!$L851</f>
        <v>10.1</v>
      </c>
      <c r="P69" s="3">
        <f>'[1]Weekly capesize'!$N851</f>
        <v>11.1</v>
      </c>
      <c r="Q69" s="3">
        <f>'[1]Weekly capesize'!$J851</f>
        <v>13.1</v>
      </c>
      <c r="R69" s="3">
        <f>'[1]Weekly capesize'!$Y851</f>
        <v>18.3</v>
      </c>
      <c r="S69" s="3">
        <f>'[1]Weekly capesize'!$V851</f>
        <v>8.6999999999999993</v>
      </c>
      <c r="T69" s="5">
        <f>'[1]Weekly capesize'!$T851</f>
        <v>7.1</v>
      </c>
      <c r="U69" s="5">
        <f>'[1]Weekly capesize'!$U850</f>
        <v>6.6</v>
      </c>
      <c r="V69" s="123">
        <f t="shared" si="8"/>
        <v>0.56675224646983313</v>
      </c>
      <c r="W69" s="49">
        <f t="shared" si="9"/>
        <v>2649</v>
      </c>
      <c r="X69" s="44">
        <f t="shared" si="10"/>
        <v>0.56675224646983313</v>
      </c>
      <c r="Y69" s="157">
        <f t="shared" si="11"/>
        <v>10.85</v>
      </c>
      <c r="Z69" s="108">
        <f t="shared" si="12"/>
        <v>3</v>
      </c>
      <c r="AB69" s="44"/>
    </row>
    <row r="70" spans="1:28">
      <c r="A70" s="46">
        <f>'[1]Weekly capesize'!$A852</f>
        <v>43220</v>
      </c>
      <c r="B70" s="46">
        <v>43220</v>
      </c>
      <c r="C70" s="206">
        <f t="shared" si="13"/>
        <v>2018</v>
      </c>
      <c r="D70" s="207" t="s">
        <v>140</v>
      </c>
      <c r="E70" s="199">
        <f>'[1]Weekly capesize'!$I852</f>
        <v>7.25</v>
      </c>
      <c r="F70" s="204">
        <f>[2]input!$B500</f>
        <v>10.35</v>
      </c>
      <c r="G70" s="202">
        <f>'[1]Weekly capesize'!$S852</f>
        <v>9</v>
      </c>
      <c r="H70" s="202">
        <f>'[1]Weekly capesize'!$Z852</f>
        <v>18.05</v>
      </c>
      <c r="I70" s="1">
        <f>'[1]Weekly capesize'!$B852</f>
        <v>8004</v>
      </c>
      <c r="J70" s="1">
        <f>'[1]Weekly capesize'!$C852</f>
        <v>4915</v>
      </c>
      <c r="K70" s="1">
        <f t="shared" si="14"/>
        <v>3089</v>
      </c>
      <c r="L70" s="124">
        <f>'[1]Baltic Indices'!$D519</f>
        <v>1915</v>
      </c>
      <c r="M70" s="124">
        <f>'[1]Baltic Indices'!$G519</f>
        <v>621</v>
      </c>
      <c r="N70" s="124">
        <f>'[1]Baltic Indices'!$F519</f>
        <v>1025</v>
      </c>
      <c r="O70" s="3">
        <f>'[1]Weekly capesize'!$L852</f>
        <v>10.85</v>
      </c>
      <c r="P70" s="3">
        <f>'[1]Weekly capesize'!$N852</f>
        <v>11.95</v>
      </c>
      <c r="Q70" s="3">
        <f>'[1]Weekly capesize'!$J852</f>
        <v>13.35</v>
      </c>
      <c r="R70" s="3">
        <f>'[1]Weekly capesize'!$Y852</f>
        <v>18.399999999999999</v>
      </c>
      <c r="S70" s="3">
        <f>'[1]Weekly capesize'!$V852</f>
        <v>10.35</v>
      </c>
      <c r="T70" s="5">
        <f>'[1]Weekly capesize'!$T852</f>
        <v>7.95</v>
      </c>
      <c r="U70" s="5">
        <f>'[1]Weekly capesize'!$U851</f>
        <v>9</v>
      </c>
      <c r="V70" s="123">
        <f t="shared" si="8"/>
        <v>0.62848423194303149</v>
      </c>
      <c r="W70" s="49">
        <f t="shared" si="9"/>
        <v>3089</v>
      </c>
      <c r="X70" s="44">
        <f t="shared" si="10"/>
        <v>0.62848423194303149</v>
      </c>
      <c r="Y70" s="157">
        <f t="shared" si="11"/>
        <v>10.8</v>
      </c>
      <c r="Z70" s="108">
        <f t="shared" si="12"/>
        <v>3.5999999999999996</v>
      </c>
      <c r="AB70" s="44"/>
    </row>
    <row r="71" spans="1:28">
      <c r="A71" s="46">
        <f>'[1]Weekly capesize'!$A853</f>
        <v>43227</v>
      </c>
      <c r="B71" s="46">
        <v>43227</v>
      </c>
      <c r="C71" s="206">
        <f t="shared" si="13"/>
        <v>2018</v>
      </c>
      <c r="D71" s="207" t="s">
        <v>140</v>
      </c>
      <c r="E71" s="199">
        <f>'[1]Weekly capesize'!$I853</f>
        <v>7.65</v>
      </c>
      <c r="F71" s="204">
        <f>[2]input!$B501</f>
        <v>10.5</v>
      </c>
      <c r="G71" s="202">
        <f>'[1]Weekly capesize'!$S853</f>
        <v>9.1</v>
      </c>
      <c r="H71" s="202">
        <f>'[1]Weekly capesize'!$Z853</f>
        <v>18.399999999999999</v>
      </c>
      <c r="I71" s="1">
        <f>'[1]Weekly capesize'!$B853</f>
        <v>8079</v>
      </c>
      <c r="J71" s="1">
        <f>'[1]Weekly capesize'!$C853</f>
        <v>5136</v>
      </c>
      <c r="K71" s="1">
        <f t="shared" si="14"/>
        <v>2943</v>
      </c>
      <c r="L71" s="124">
        <f>'[1]Baltic Indices'!$D520</f>
        <v>2251</v>
      </c>
      <c r="M71" s="124">
        <f>'[1]Baltic Indices'!$G520</f>
        <v>605</v>
      </c>
      <c r="N71" s="124">
        <f>'[1]Baltic Indices'!$F520</f>
        <v>1042</v>
      </c>
      <c r="O71" s="3">
        <f>'[1]Weekly capesize'!$L853</f>
        <v>11.05</v>
      </c>
      <c r="P71" s="3">
        <f>'[1]Weekly capesize'!$N853</f>
        <v>12.2</v>
      </c>
      <c r="Q71" s="3">
        <f>'[1]Weekly capesize'!$J853</f>
        <v>13.9</v>
      </c>
      <c r="R71" s="3">
        <f>'[1]Weekly capesize'!$Y853</f>
        <v>18.850000000000001</v>
      </c>
      <c r="S71" s="3">
        <f>'[1]Weekly capesize'!$V853</f>
        <v>10.25</v>
      </c>
      <c r="T71" s="5">
        <f>'[1]Weekly capesize'!$T853</f>
        <v>8.0500000000000007</v>
      </c>
      <c r="U71" s="5">
        <f>'[1]Weekly capesize'!$U852</f>
        <v>10.65</v>
      </c>
      <c r="V71" s="123">
        <f t="shared" si="8"/>
        <v>0.57301401869158874</v>
      </c>
      <c r="W71" s="49">
        <f t="shared" si="9"/>
        <v>2943</v>
      </c>
      <c r="X71" s="44">
        <f t="shared" si="10"/>
        <v>0.57301401869158874</v>
      </c>
      <c r="Y71" s="157">
        <f t="shared" si="11"/>
        <v>10.749999999999998</v>
      </c>
      <c r="Z71" s="108">
        <f t="shared" si="12"/>
        <v>3.4000000000000004</v>
      </c>
      <c r="AB71" s="44"/>
    </row>
    <row r="72" spans="1:28">
      <c r="A72" s="46">
        <f>'[1]Weekly capesize'!$A854</f>
        <v>43234</v>
      </c>
      <c r="B72" s="46">
        <v>43234</v>
      </c>
      <c r="C72" s="206">
        <f t="shared" si="13"/>
        <v>2018</v>
      </c>
      <c r="D72" s="207" t="s">
        <v>140</v>
      </c>
      <c r="E72" s="199">
        <f>'[1]Weekly capesize'!$I854</f>
        <v>8.4</v>
      </c>
      <c r="F72" s="204">
        <f>[2]input!$B502</f>
        <v>10.65</v>
      </c>
      <c r="G72" s="202">
        <f>'[1]Weekly capesize'!$S854</f>
        <v>9.6999999999999993</v>
      </c>
      <c r="H72" s="202">
        <f>'[1]Weekly capesize'!$Z854</f>
        <v>19</v>
      </c>
      <c r="I72" s="1">
        <f>'[1]Weekly capesize'!$B854</f>
        <v>8522</v>
      </c>
      <c r="J72" s="1">
        <f>'[1]Weekly capesize'!$C854</f>
        <v>5553</v>
      </c>
      <c r="K72" s="1">
        <f t="shared" si="14"/>
        <v>2969</v>
      </c>
      <c r="L72" s="124">
        <f>'[1]Baltic Indices'!$D521</f>
        <v>2337</v>
      </c>
      <c r="M72" s="124">
        <f>'[1]Baltic Indices'!$G521</f>
        <v>589</v>
      </c>
      <c r="N72" s="124">
        <f>'[1]Baltic Indices'!$F521</f>
        <v>1050</v>
      </c>
      <c r="O72" s="3">
        <f>'[1]Weekly capesize'!$L854</f>
        <v>11.85</v>
      </c>
      <c r="P72" s="3">
        <f>'[1]Weekly capesize'!$N854</f>
        <v>13.1</v>
      </c>
      <c r="Q72" s="3">
        <f>'[1]Weekly capesize'!$J854</f>
        <v>14.4</v>
      </c>
      <c r="R72" s="3">
        <f>'[1]Weekly capesize'!$Y854</f>
        <v>19.45</v>
      </c>
      <c r="S72" s="3">
        <f>'[1]Weekly capesize'!$V854</f>
        <v>10.95</v>
      </c>
      <c r="T72" s="5">
        <f>'[1]Weekly capesize'!$T854</f>
        <v>8.5</v>
      </c>
      <c r="U72" s="5">
        <f>'[1]Weekly capesize'!$U853</f>
        <v>10.55</v>
      </c>
      <c r="V72" s="123">
        <f t="shared" si="8"/>
        <v>0.53466594633531428</v>
      </c>
      <c r="W72" s="49">
        <f t="shared" si="9"/>
        <v>2969</v>
      </c>
      <c r="X72" s="44">
        <f t="shared" si="10"/>
        <v>0.53466594633531428</v>
      </c>
      <c r="Y72" s="157">
        <f t="shared" si="11"/>
        <v>10.6</v>
      </c>
      <c r="Z72" s="108">
        <f t="shared" si="12"/>
        <v>3.4499999999999993</v>
      </c>
      <c r="AB72" s="44"/>
    </row>
    <row r="73" spans="1:28">
      <c r="A73" s="46">
        <f>'[1]Weekly capesize'!$A855</f>
        <v>43241</v>
      </c>
      <c r="B73" s="46">
        <v>43241</v>
      </c>
      <c r="C73" s="206">
        <f t="shared" si="13"/>
        <v>2018</v>
      </c>
      <c r="D73" s="207" t="s">
        <v>140</v>
      </c>
      <c r="E73" s="199">
        <f>'[1]Weekly capesize'!$I855</f>
        <v>7.7</v>
      </c>
      <c r="F73" s="204">
        <f>[2]input!$B503</f>
        <v>11.7</v>
      </c>
      <c r="G73" s="202">
        <f>'[1]Weekly capesize'!$S855</f>
        <v>8.5</v>
      </c>
      <c r="H73" s="202">
        <f>'[1]Weekly capesize'!$Z855</f>
        <v>17.25</v>
      </c>
      <c r="I73" s="1">
        <f>'[1]Weekly capesize'!$B855</f>
        <v>7280</v>
      </c>
      <c r="J73" s="1">
        <f>'[1]Weekly capesize'!$C855</f>
        <v>5019</v>
      </c>
      <c r="K73" s="1">
        <f t="shared" si="14"/>
        <v>2261</v>
      </c>
      <c r="L73" s="124">
        <f>'[1]Baltic Indices'!$D522</f>
        <v>2630</v>
      </c>
      <c r="M73" s="124">
        <f>'[1]Baltic Indices'!$G522</f>
        <v>584</v>
      </c>
      <c r="N73" s="124">
        <f>'[1]Baltic Indices'!$F522</f>
        <v>1053</v>
      </c>
      <c r="O73" s="3">
        <f>'[1]Weekly capesize'!$L855</f>
        <v>11.1</v>
      </c>
      <c r="P73" s="3">
        <f>'[1]Weekly capesize'!$N855</f>
        <v>12.25</v>
      </c>
      <c r="Q73" s="3">
        <f>'[1]Weekly capesize'!$J855</f>
        <v>13.25</v>
      </c>
      <c r="R73" s="3">
        <f>'[1]Weekly capesize'!$Y855</f>
        <v>17.7</v>
      </c>
      <c r="S73" s="3">
        <f>'[1]Weekly capesize'!$V855</f>
        <v>9</v>
      </c>
      <c r="T73" s="5">
        <f>'[1]Weekly capesize'!$T855</f>
        <v>7.9</v>
      </c>
      <c r="U73" s="5">
        <f>'[1]Weekly capesize'!$U854</f>
        <v>11.25</v>
      </c>
      <c r="V73" s="123">
        <f t="shared" si="8"/>
        <v>0.45048814504881451</v>
      </c>
      <c r="W73" s="49">
        <f t="shared" si="9"/>
        <v>2261</v>
      </c>
      <c r="X73" s="44">
        <f t="shared" si="10"/>
        <v>0.45048814504881451</v>
      </c>
      <c r="Y73" s="157">
        <f t="shared" si="11"/>
        <v>9.5500000000000007</v>
      </c>
      <c r="Z73" s="108">
        <f t="shared" si="12"/>
        <v>3.3999999999999995</v>
      </c>
      <c r="AB73" s="44"/>
    </row>
    <row r="74" spans="1:28">
      <c r="A74" s="46">
        <f>'[1]Weekly capesize'!$A856</f>
        <v>43248</v>
      </c>
      <c r="B74" s="46">
        <v>43248</v>
      </c>
      <c r="C74" s="206">
        <f t="shared" si="13"/>
        <v>2018</v>
      </c>
      <c r="D74" s="207" t="s">
        <v>140</v>
      </c>
      <c r="E74" s="199">
        <f>'[1]Weekly capesize'!$I856</f>
        <v>7.05</v>
      </c>
      <c r="F74" s="204">
        <f>[2]input!$B504</f>
        <v>10.65</v>
      </c>
      <c r="G74" s="202">
        <f>'[1]Weekly capesize'!$S856</f>
        <v>7.3</v>
      </c>
      <c r="H74" s="202">
        <f>'[1]Weekly capesize'!$Z856</f>
        <v>16.05</v>
      </c>
      <c r="I74" s="1">
        <f>'[1]Weekly capesize'!$B856</f>
        <v>6475</v>
      </c>
      <c r="J74" s="1">
        <f>'[1]Weekly capesize'!$C856</f>
        <v>4347</v>
      </c>
      <c r="K74" s="1">
        <f t="shared" si="14"/>
        <v>2128</v>
      </c>
      <c r="L74" s="124">
        <f>'[1]Baltic Indices'!$D523</f>
        <v>2053</v>
      </c>
      <c r="M74" s="124">
        <f>'[1]Baltic Indices'!$G523</f>
        <v>590</v>
      </c>
      <c r="N74" s="124">
        <f>'[1]Baltic Indices'!$F523</f>
        <v>1069</v>
      </c>
      <c r="O74" s="3">
        <f>'[1]Weekly capesize'!$L856</f>
        <v>10.050000000000001</v>
      </c>
      <c r="P74" s="3">
        <f>'[1]Weekly capesize'!$N856</f>
        <v>11.15</v>
      </c>
      <c r="Q74" s="3">
        <f>'[1]Weekly capesize'!$J856</f>
        <v>11.85</v>
      </c>
      <c r="R74" s="3">
        <f>'[1]Weekly capesize'!$Y856</f>
        <v>16.5</v>
      </c>
      <c r="S74" s="3">
        <f>'[1]Weekly capesize'!$V856</f>
        <v>7.95</v>
      </c>
      <c r="T74" s="5">
        <f>'[1]Weekly capesize'!$T856</f>
        <v>6.95</v>
      </c>
      <c r="U74" s="5">
        <f>'[1]Weekly capesize'!$U855</f>
        <v>9.35</v>
      </c>
      <c r="V74" s="123">
        <f t="shared" si="8"/>
        <v>0.48953301127214172</v>
      </c>
      <c r="W74" s="49">
        <f t="shared" si="9"/>
        <v>2128</v>
      </c>
      <c r="X74" s="44">
        <f t="shared" si="10"/>
        <v>0.48953301127214172</v>
      </c>
      <c r="Y74" s="157">
        <f t="shared" si="11"/>
        <v>9</v>
      </c>
      <c r="Z74" s="108">
        <f t="shared" si="12"/>
        <v>3.0000000000000009</v>
      </c>
      <c r="AB74" s="44"/>
    </row>
    <row r="75" spans="1:28">
      <c r="A75" s="46">
        <f>'[1]Weekly capesize'!$A857</f>
        <v>43255</v>
      </c>
      <c r="B75" s="46">
        <v>43255</v>
      </c>
      <c r="C75" s="206">
        <f t="shared" si="13"/>
        <v>2018</v>
      </c>
      <c r="D75" s="207" t="s">
        <v>140</v>
      </c>
      <c r="E75" s="199">
        <f>'[1]Weekly capesize'!$I857</f>
        <v>7.5</v>
      </c>
      <c r="F75" s="204">
        <f>[2]input!$B505</f>
        <v>10.7</v>
      </c>
      <c r="G75" s="202">
        <f>'[1]Weekly capesize'!$S857</f>
        <v>7.2</v>
      </c>
      <c r="H75" s="202">
        <f>'[1]Weekly capesize'!$Z857</f>
        <v>17.75</v>
      </c>
      <c r="I75" s="1">
        <f>'[1]Weekly capesize'!$B857</f>
        <v>6911</v>
      </c>
      <c r="J75" s="1">
        <f>'[1]Weekly capesize'!$C857</f>
        <v>4631</v>
      </c>
      <c r="K75" s="1">
        <f t="shared" si="14"/>
        <v>2280</v>
      </c>
      <c r="L75" s="124">
        <f>'[1]Baltic Indices'!$D524</f>
        <v>1395</v>
      </c>
      <c r="M75" s="124">
        <f>'[1]Baltic Indices'!$G524</f>
        <v>587</v>
      </c>
      <c r="N75" s="124">
        <f>'[1]Baltic Indices'!$F524</f>
        <v>1071</v>
      </c>
      <c r="O75" s="3">
        <f>'[1]Weekly capesize'!$L857</f>
        <v>10</v>
      </c>
      <c r="P75" s="3">
        <f>'[1]Weekly capesize'!$N857</f>
        <v>11.1</v>
      </c>
      <c r="Q75" s="3">
        <f>'[1]Weekly capesize'!$J857</f>
        <v>12.75</v>
      </c>
      <c r="R75" s="3">
        <f>'[1]Weekly capesize'!$Y857</f>
        <v>18.149999999999999</v>
      </c>
      <c r="S75" s="3">
        <f>'[1]Weekly capesize'!$V857</f>
        <v>8.25</v>
      </c>
      <c r="T75" s="5">
        <f>'[1]Weekly capesize'!$T857</f>
        <v>6.9</v>
      </c>
      <c r="U75" s="5">
        <f>'[1]Weekly capesize'!$U856</f>
        <v>8</v>
      </c>
      <c r="V75" s="123">
        <f t="shared" si="8"/>
        <v>0.4923342690563593</v>
      </c>
      <c r="W75" s="49">
        <f t="shared" si="9"/>
        <v>2280</v>
      </c>
      <c r="X75" s="44">
        <f t="shared" si="10"/>
        <v>0.4923342690563593</v>
      </c>
      <c r="Y75" s="157">
        <f t="shared" si="11"/>
        <v>10.25</v>
      </c>
      <c r="Z75" s="108">
        <f t="shared" si="12"/>
        <v>2.5</v>
      </c>
      <c r="AB75" s="44"/>
    </row>
    <row r="76" spans="1:28">
      <c r="A76" s="46">
        <f>'[1]Weekly capesize'!$A858</f>
        <v>43262</v>
      </c>
      <c r="B76" s="46">
        <v>43262</v>
      </c>
      <c r="C76" s="206">
        <f t="shared" si="13"/>
        <v>2018</v>
      </c>
      <c r="D76" s="207" t="s">
        <v>140</v>
      </c>
      <c r="E76" s="199">
        <f>'[1]Weekly capesize'!$I858</f>
        <v>7.95</v>
      </c>
      <c r="F76" s="204">
        <f>[2]input!$B506</f>
        <v>10.95</v>
      </c>
      <c r="G76" s="202">
        <f>'[1]Weekly capesize'!$S858</f>
        <v>8.65</v>
      </c>
      <c r="H76" s="202">
        <f>'[1]Weekly capesize'!$Z858</f>
        <v>19</v>
      </c>
      <c r="I76" s="1">
        <f>'[1]Weekly capesize'!$B858</f>
        <v>7908</v>
      </c>
      <c r="J76" s="1">
        <f>'[1]Weekly capesize'!$C858</f>
        <v>5372</v>
      </c>
      <c r="K76" s="1">
        <f t="shared" si="14"/>
        <v>2536</v>
      </c>
      <c r="L76" s="124">
        <f>'[1]Baltic Indices'!$D525</f>
        <v>1712</v>
      </c>
      <c r="M76" s="124">
        <f>'[1]Baltic Indices'!$G525</f>
        <v>583</v>
      </c>
      <c r="N76" s="124">
        <f>'[1]Baltic Indices'!$F525</f>
        <v>1061</v>
      </c>
      <c r="O76" s="3">
        <f>'[1]Weekly capesize'!$L858</f>
        <v>11</v>
      </c>
      <c r="P76" s="3">
        <f>'[1]Weekly capesize'!$N858</f>
        <v>11.75</v>
      </c>
      <c r="Q76" s="3">
        <f>'[1]Weekly capesize'!$J858</f>
        <v>14.45</v>
      </c>
      <c r="R76" s="3">
        <f>'[1]Weekly capesize'!$Y858</f>
        <v>19.399999999999999</v>
      </c>
      <c r="S76" s="3">
        <f>'[1]Weekly capesize'!$V858</f>
        <v>9.9499999999999993</v>
      </c>
      <c r="T76" s="5">
        <f>'[1]Weekly capesize'!$T858</f>
        <v>8.1999999999999993</v>
      </c>
      <c r="U76" s="5">
        <f>'[1]Weekly capesize'!$U857</f>
        <v>8.1999999999999993</v>
      </c>
      <c r="V76" s="123">
        <f t="shared" si="8"/>
        <v>0.47207743857036488</v>
      </c>
      <c r="W76" s="49">
        <f t="shared" si="9"/>
        <v>2536</v>
      </c>
      <c r="X76" s="44">
        <f t="shared" si="10"/>
        <v>0.47207743857036488</v>
      </c>
      <c r="Y76" s="157">
        <f t="shared" si="11"/>
        <v>11.05</v>
      </c>
      <c r="Z76" s="108">
        <f t="shared" si="12"/>
        <v>3.05</v>
      </c>
      <c r="AB76" s="44"/>
    </row>
    <row r="77" spans="1:28">
      <c r="A77" s="46">
        <f>'[1]Weekly capesize'!$A859</f>
        <v>43269</v>
      </c>
      <c r="B77" s="46">
        <v>43269</v>
      </c>
      <c r="C77" s="206">
        <f t="shared" si="13"/>
        <v>2018</v>
      </c>
      <c r="D77" s="207" t="s">
        <v>140</v>
      </c>
      <c r="E77" s="199">
        <f>'[1]Weekly capesize'!$I859</f>
        <v>8</v>
      </c>
      <c r="F77" s="204">
        <f>[2]input!$B507</f>
        <v>10.85</v>
      </c>
      <c r="G77" s="202">
        <f>'[1]Weekly capesize'!$S859</f>
        <v>8.85</v>
      </c>
      <c r="H77" s="202">
        <f>'[1]Weekly capesize'!$Z859</f>
        <v>19.7</v>
      </c>
      <c r="I77" s="1">
        <f>'[1]Weekly capesize'!$B859</f>
        <v>8331</v>
      </c>
      <c r="J77" s="1">
        <f>'[1]Weekly capesize'!$C859</f>
        <v>5455</v>
      </c>
      <c r="K77" s="1">
        <f t="shared" si="14"/>
        <v>2876</v>
      </c>
      <c r="L77" s="124">
        <f>'[1]Baltic Indices'!$D526</f>
        <v>2091</v>
      </c>
      <c r="M77" s="124">
        <f>'[1]Baltic Indices'!$G526</f>
        <v>584</v>
      </c>
      <c r="N77" s="124">
        <f>'[1]Baltic Indices'!$F526</f>
        <v>1075</v>
      </c>
      <c r="O77" s="3">
        <f>'[1]Weekly capesize'!$L859</f>
        <v>11.45</v>
      </c>
      <c r="P77" s="3">
        <f>'[1]Weekly capesize'!$N859</f>
        <v>11.95</v>
      </c>
      <c r="Q77" s="3">
        <f>'[1]Weekly capesize'!$J859</f>
        <v>15.15</v>
      </c>
      <c r="R77" s="3">
        <f>'[1]Weekly capesize'!$Y859</f>
        <v>20.149999999999999</v>
      </c>
      <c r="S77" s="3">
        <f>'[1]Weekly capesize'!$V859</f>
        <v>10.3</v>
      </c>
      <c r="T77" s="5">
        <f>'[1]Weekly capesize'!$T859</f>
        <v>8.35</v>
      </c>
      <c r="U77" s="5">
        <f>'[1]Weekly capesize'!$U858</f>
        <v>9.4499999999999993</v>
      </c>
      <c r="V77" s="123">
        <f t="shared" si="8"/>
        <v>0.52722273143904674</v>
      </c>
      <c r="W77" s="49">
        <f t="shared" si="9"/>
        <v>2876</v>
      </c>
      <c r="X77" s="44">
        <f t="shared" si="10"/>
        <v>0.52722273143904674</v>
      </c>
      <c r="Y77" s="157">
        <f t="shared" si="11"/>
        <v>11.7</v>
      </c>
      <c r="Z77" s="108">
        <f t="shared" si="12"/>
        <v>3.4499999999999993</v>
      </c>
      <c r="AB77" s="44"/>
    </row>
    <row r="78" spans="1:28">
      <c r="A78" s="46">
        <f>'[1]Weekly capesize'!$A860</f>
        <v>43276</v>
      </c>
      <c r="B78" s="46">
        <v>43276</v>
      </c>
      <c r="C78" s="206">
        <f t="shared" si="13"/>
        <v>2018</v>
      </c>
      <c r="D78" s="207" t="s">
        <v>140</v>
      </c>
      <c r="E78" s="199">
        <f>'[1]Weekly capesize'!$I860</f>
        <v>7.25</v>
      </c>
      <c r="F78" s="204">
        <f>[2]input!$B508</f>
        <v>10.85</v>
      </c>
      <c r="G78" s="202">
        <f>'[1]Weekly capesize'!$S860</f>
        <v>8.4</v>
      </c>
      <c r="H78" s="202">
        <f>'[1]Weekly capesize'!$Z860</f>
        <v>19.5</v>
      </c>
      <c r="I78" s="1">
        <f>'[1]Weekly capesize'!$B860</f>
        <v>8038</v>
      </c>
      <c r="J78" s="1">
        <f>'[1]Weekly capesize'!$C860</f>
        <v>4977</v>
      </c>
      <c r="K78" s="1">
        <f t="shared" si="14"/>
        <v>3061</v>
      </c>
      <c r="L78" s="124">
        <f>'[1]Baltic Indices'!$D527</f>
        <v>2228</v>
      </c>
      <c r="M78" s="124">
        <f>'[1]Baltic Indices'!$G527</f>
        <v>593</v>
      </c>
      <c r="N78" s="124">
        <f>'[1]Baltic Indices'!$F527</f>
        <v>1091</v>
      </c>
      <c r="O78" s="3">
        <f>'[1]Weekly capesize'!$L860</f>
        <v>11.1</v>
      </c>
      <c r="P78" s="3">
        <f>'[1]Weekly capesize'!$N860</f>
        <v>11.55</v>
      </c>
      <c r="Q78" s="3">
        <f>'[1]Weekly capesize'!$J860</f>
        <v>13.65</v>
      </c>
      <c r="R78" s="3">
        <f>'[1]Weekly capesize'!$Y860</f>
        <v>19.95</v>
      </c>
      <c r="S78" s="3">
        <f>'[1]Weekly capesize'!$V860</f>
        <v>9.6999999999999993</v>
      </c>
      <c r="T78" s="5">
        <f>'[1]Weekly capesize'!$T860</f>
        <v>8</v>
      </c>
      <c r="U78" s="5">
        <f>'[1]Weekly capesize'!$U859</f>
        <v>10.65</v>
      </c>
      <c r="V78" s="123">
        <f t="shared" si="8"/>
        <v>0.61502913401647574</v>
      </c>
      <c r="W78" s="49">
        <f t="shared" si="9"/>
        <v>3061</v>
      </c>
      <c r="X78" s="44">
        <f t="shared" si="10"/>
        <v>0.61502913401647574</v>
      </c>
      <c r="Y78" s="157">
        <f t="shared" si="11"/>
        <v>12.25</v>
      </c>
      <c r="Z78" s="108">
        <f t="shared" si="12"/>
        <v>3.8499999999999996</v>
      </c>
      <c r="AB78" s="44"/>
    </row>
    <row r="79" spans="1:28">
      <c r="A79" s="46">
        <f>'[1]Weekly capesize'!$A861</f>
        <v>43283</v>
      </c>
      <c r="B79" s="46">
        <v>43283</v>
      </c>
      <c r="C79" s="206">
        <f t="shared" si="13"/>
        <v>2018</v>
      </c>
      <c r="D79" s="207" t="s">
        <v>141</v>
      </c>
      <c r="E79" s="199">
        <f>'[1]Weekly capesize'!$I861</f>
        <v>7.15</v>
      </c>
      <c r="F79" s="204">
        <f>[2]input!$B509</f>
        <v>11.15</v>
      </c>
      <c r="G79" s="202">
        <f>'[1]Weekly capesize'!$S861</f>
        <v>8.8000000000000007</v>
      </c>
      <c r="H79" s="202">
        <f>'[1]Weekly capesize'!$Z861</f>
        <v>20.75</v>
      </c>
      <c r="I79" s="1">
        <f>'[1]Weekly capesize'!$B861</f>
        <v>8625</v>
      </c>
      <c r="J79" s="1">
        <f>'[1]Weekly capesize'!$C861</f>
        <v>4997</v>
      </c>
      <c r="K79" s="1">
        <f t="shared" si="14"/>
        <v>3628</v>
      </c>
      <c r="L79" s="124">
        <f>'[1]Baltic Indices'!$D528</f>
        <v>1986</v>
      </c>
      <c r="M79" s="124">
        <f>'[1]Baltic Indices'!$G528</f>
        <v>593</v>
      </c>
      <c r="N79" s="124">
        <f>'[1]Baltic Indices'!$F528</f>
        <v>1092</v>
      </c>
      <c r="O79" s="3">
        <f>'[1]Weekly capesize'!$L861</f>
        <v>11.35</v>
      </c>
      <c r="P79" s="3">
        <f>'[1]Weekly capesize'!$N861</f>
        <v>11.85</v>
      </c>
      <c r="Q79" s="3">
        <f>'[1]Weekly capesize'!$J861</f>
        <v>14.2</v>
      </c>
      <c r="R79" s="3">
        <f>'[1]Weekly capesize'!$Y861</f>
        <v>21.2</v>
      </c>
      <c r="S79" s="3">
        <f>'[1]Weekly capesize'!$V861</f>
        <v>10.75</v>
      </c>
      <c r="T79" s="5">
        <f>'[1]Weekly capesize'!$T861</f>
        <v>8.1999999999999993</v>
      </c>
      <c r="U79" s="5">
        <f>'[1]Weekly capesize'!$U860</f>
        <v>10.050000000000001</v>
      </c>
      <c r="V79" s="123">
        <f t="shared" si="8"/>
        <v>0.72603562137282374</v>
      </c>
      <c r="W79" s="49">
        <f t="shared" si="9"/>
        <v>3628</v>
      </c>
      <c r="X79" s="107">
        <f t="shared" si="10"/>
        <v>0.72603562137282374</v>
      </c>
      <c r="Y79" s="157">
        <f t="shared" si="11"/>
        <v>13.6</v>
      </c>
      <c r="Z79" s="108">
        <f t="shared" si="12"/>
        <v>4.1999999999999993</v>
      </c>
      <c r="AB79" s="44"/>
    </row>
    <row r="80" spans="1:28">
      <c r="A80" s="46">
        <f>'[1]Weekly capesize'!$A862</f>
        <v>43290</v>
      </c>
      <c r="B80" s="46">
        <v>43290</v>
      </c>
      <c r="C80" s="206">
        <f t="shared" si="13"/>
        <v>2018</v>
      </c>
      <c r="D80" s="207" t="s">
        <v>141</v>
      </c>
      <c r="E80" s="199">
        <f>'[1]Weekly capesize'!$I862</f>
        <v>9.0500000000000007</v>
      </c>
      <c r="F80" s="204">
        <f>[2]input!$B510</f>
        <v>10.6</v>
      </c>
      <c r="G80" s="202">
        <f>'[1]Weekly capesize'!$S862</f>
        <v>10.95</v>
      </c>
      <c r="H80" s="202">
        <f>'[1]Weekly capesize'!$Z862</f>
        <v>22.45</v>
      </c>
      <c r="I80" s="1">
        <f>'[1]Weekly capesize'!$B862</f>
        <v>9953</v>
      </c>
      <c r="J80" s="1">
        <f>'[1]Weekly capesize'!$C862</f>
        <v>6034</v>
      </c>
      <c r="K80" s="1">
        <f t="shared" si="14"/>
        <v>3919</v>
      </c>
      <c r="L80" s="124">
        <f>'[1]Baltic Indices'!$D529</f>
        <v>2170</v>
      </c>
      <c r="M80" s="124">
        <f>'[1]Baltic Indices'!$G529</f>
        <v>581</v>
      </c>
      <c r="N80" s="124">
        <f>'[1]Baltic Indices'!$F529</f>
        <v>1042</v>
      </c>
      <c r="O80" s="3">
        <f>'[1]Weekly capesize'!$L862</f>
        <v>13.2</v>
      </c>
      <c r="P80" s="3">
        <f>'[1]Weekly capesize'!$N862</f>
        <v>14.05</v>
      </c>
      <c r="Q80" s="3">
        <f>'[1]Weekly capesize'!$J862</f>
        <v>15.7</v>
      </c>
      <c r="R80" s="3">
        <f>'[1]Weekly capesize'!$Y862</f>
        <v>22.9</v>
      </c>
      <c r="S80" s="3">
        <f>'[1]Weekly capesize'!$V862</f>
        <v>12.75</v>
      </c>
      <c r="T80" s="5">
        <f>'[1]Weekly capesize'!$T862</f>
        <v>9.8000000000000007</v>
      </c>
      <c r="U80" s="5">
        <f>'[1]Weekly capesize'!$U861</f>
        <v>11.05</v>
      </c>
      <c r="V80" s="123">
        <f t="shared" si="8"/>
        <v>0.64948624461385485</v>
      </c>
      <c r="W80" s="49">
        <f t="shared" si="9"/>
        <v>3919</v>
      </c>
      <c r="X80" s="44">
        <f t="shared" si="10"/>
        <v>0.64948624461385485</v>
      </c>
      <c r="Y80" s="157">
        <f t="shared" si="11"/>
        <v>13.399999999999999</v>
      </c>
      <c r="Z80" s="108">
        <f t="shared" si="12"/>
        <v>4.1499999999999986</v>
      </c>
      <c r="AB80" s="44"/>
    </row>
    <row r="81" spans="1:28">
      <c r="A81" s="46">
        <f>'[1]Weekly capesize'!$A863</f>
        <v>43297</v>
      </c>
      <c r="B81" s="46">
        <v>43297</v>
      </c>
      <c r="C81" s="206">
        <f t="shared" si="13"/>
        <v>2018</v>
      </c>
      <c r="D81" s="207" t="s">
        <v>141</v>
      </c>
      <c r="E81" s="199">
        <f>'[1]Weekly capesize'!$I863</f>
        <v>8.9</v>
      </c>
      <c r="F81" s="204">
        <f>[2]input!$B511</f>
        <v>10.55</v>
      </c>
      <c r="G81" s="202">
        <f>'[1]Weekly capesize'!$S863</f>
        <v>11.45</v>
      </c>
      <c r="H81" s="202">
        <f>'[1]Weekly capesize'!$Z863</f>
        <v>22.1</v>
      </c>
      <c r="I81" s="1">
        <f>'[1]Weekly capesize'!$B863</f>
        <v>9936</v>
      </c>
      <c r="J81" s="1">
        <f>'[1]Weekly capesize'!$C863</f>
        <v>6136</v>
      </c>
      <c r="K81" s="1">
        <f t="shared" si="14"/>
        <v>3800</v>
      </c>
      <c r="L81" s="124">
        <f>'[1]Baltic Indices'!$D530</f>
        <v>3086</v>
      </c>
      <c r="M81" s="124">
        <f>'[1]Baltic Indices'!$G530</f>
        <v>563</v>
      </c>
      <c r="N81" s="124">
        <f>'[1]Baltic Indices'!$F530</f>
        <v>999</v>
      </c>
      <c r="O81" s="3">
        <f>'[1]Weekly capesize'!$L863</f>
        <v>13.6</v>
      </c>
      <c r="P81" s="3">
        <f>'[1]Weekly capesize'!$N863</f>
        <v>14.45</v>
      </c>
      <c r="Q81" s="3">
        <f>'[1]Weekly capesize'!$J863</f>
        <v>16</v>
      </c>
      <c r="R81" s="3">
        <f>'[1]Weekly capesize'!$Y863</f>
        <v>22.55</v>
      </c>
      <c r="S81" s="3">
        <f>'[1]Weekly capesize'!$V863</f>
        <v>12.7</v>
      </c>
      <c r="T81" s="5">
        <f>'[1]Weekly capesize'!$T863</f>
        <v>10.1</v>
      </c>
      <c r="U81" s="5">
        <f>'[1]Weekly capesize'!$U862</f>
        <v>13.05</v>
      </c>
      <c r="V81" s="123">
        <f t="shared" si="8"/>
        <v>0.61929595827900907</v>
      </c>
      <c r="W81" s="49">
        <f t="shared" si="9"/>
        <v>3800</v>
      </c>
      <c r="X81" s="44">
        <f t="shared" si="10"/>
        <v>0.61929595827900907</v>
      </c>
      <c r="Y81" s="157">
        <f t="shared" si="11"/>
        <v>13.200000000000001</v>
      </c>
      <c r="Z81" s="108">
        <f t="shared" si="12"/>
        <v>4.6999999999999993</v>
      </c>
      <c r="AB81" s="44"/>
    </row>
    <row r="82" spans="1:28">
      <c r="A82" s="46">
        <f>'[1]Weekly capesize'!$A864</f>
        <v>43304</v>
      </c>
      <c r="B82" s="46">
        <v>43304</v>
      </c>
      <c r="C82" s="206">
        <f t="shared" si="13"/>
        <v>2018</v>
      </c>
      <c r="D82" s="207" t="s">
        <v>141</v>
      </c>
      <c r="E82" s="199">
        <f>'[1]Weekly capesize'!$I864</f>
        <v>8.9499999999999993</v>
      </c>
      <c r="F82" s="204">
        <f>[2]input!$B512</f>
        <v>10.8</v>
      </c>
      <c r="G82" s="202">
        <f>'[1]Weekly capesize'!$S864</f>
        <v>11.3</v>
      </c>
      <c r="H82" s="202">
        <f>'[1]Weekly capesize'!$Z864</f>
        <v>22.25</v>
      </c>
      <c r="I82" s="1">
        <f>'[1]Weekly capesize'!$B864</f>
        <v>10020</v>
      </c>
      <c r="J82" s="1">
        <f>'[1]Weekly capesize'!$C864</f>
        <v>6240</v>
      </c>
      <c r="K82" s="1">
        <f t="shared" si="14"/>
        <v>3780</v>
      </c>
      <c r="L82" s="124">
        <f>'[1]Baltic Indices'!$D531</f>
        <v>3156</v>
      </c>
      <c r="M82" s="124">
        <f>'[1]Baltic Indices'!$G531</f>
        <v>559</v>
      </c>
      <c r="N82" s="124">
        <f>'[1]Baltic Indices'!$F531</f>
        <v>995</v>
      </c>
      <c r="O82" s="3">
        <f>'[1]Weekly capesize'!$L864</f>
        <v>13.85</v>
      </c>
      <c r="P82" s="3">
        <f>'[1]Weekly capesize'!$N864</f>
        <v>14.8</v>
      </c>
      <c r="Q82" s="3">
        <f>'[1]Weekly capesize'!$J864</f>
        <v>16.25</v>
      </c>
      <c r="R82" s="3">
        <f>'[1]Weekly capesize'!$Y864</f>
        <v>22.7</v>
      </c>
      <c r="S82" s="3">
        <f>'[1]Weekly capesize'!$V864</f>
        <v>12.5</v>
      </c>
      <c r="T82" s="5">
        <f>'[1]Weekly capesize'!$T864</f>
        <v>10.25</v>
      </c>
      <c r="U82" s="5">
        <f>'[1]Weekly capesize'!$U863</f>
        <v>13</v>
      </c>
      <c r="V82" s="123">
        <f t="shared" si="8"/>
        <v>0.60576923076923073</v>
      </c>
      <c r="W82" s="49">
        <f t="shared" si="9"/>
        <v>3780</v>
      </c>
      <c r="X82" s="107">
        <f t="shared" si="10"/>
        <v>0.60576923076923073</v>
      </c>
      <c r="Y82" s="157">
        <f t="shared" si="11"/>
        <v>13.3</v>
      </c>
      <c r="Z82" s="108">
        <f t="shared" si="12"/>
        <v>4.9000000000000004</v>
      </c>
      <c r="AB82" s="44"/>
    </row>
    <row r="83" spans="1:28">
      <c r="A83" s="46">
        <f>'[1]Weekly capesize'!$A865</f>
        <v>43311</v>
      </c>
      <c r="B83" s="46">
        <v>43311</v>
      </c>
      <c r="C83" s="206">
        <f t="shared" si="13"/>
        <v>2018</v>
      </c>
      <c r="D83" s="207" t="s">
        <v>141</v>
      </c>
      <c r="E83" s="199">
        <f>'[1]Weekly capesize'!$I865</f>
        <v>9.35</v>
      </c>
      <c r="F83" s="204">
        <f>[2]input!$B513</f>
        <v>10.9</v>
      </c>
      <c r="G83" s="202">
        <f>'[1]Weekly capesize'!$S865</f>
        <v>11.05</v>
      </c>
      <c r="H83" s="202">
        <f>'[1]Weekly capesize'!$Z865</f>
        <v>22.85</v>
      </c>
      <c r="I83" s="1">
        <f>'[1]Weekly capesize'!$B865</f>
        <v>9789</v>
      </c>
      <c r="J83" s="1">
        <f>'[1]Weekly capesize'!$C865</f>
        <v>6395</v>
      </c>
      <c r="K83" s="1">
        <f t="shared" si="14"/>
        <v>3394</v>
      </c>
      <c r="L83" s="124">
        <f>'[1]Baltic Indices'!$D532</f>
        <v>3205</v>
      </c>
      <c r="M83" s="124">
        <f>'[1]Baltic Indices'!$G532</f>
        <v>560</v>
      </c>
      <c r="N83" s="124">
        <f>'[1]Baltic Indices'!$F532</f>
        <v>1023</v>
      </c>
      <c r="O83" s="3">
        <f>'[1]Weekly capesize'!$L865</f>
        <v>13.75</v>
      </c>
      <c r="P83" s="3">
        <f>'[1]Weekly capesize'!$N865</f>
        <v>14.65</v>
      </c>
      <c r="Q83" s="3">
        <f>'[1]Weekly capesize'!$J865</f>
        <v>16.8</v>
      </c>
      <c r="R83" s="3">
        <f>'[1]Weekly capesize'!$Y865</f>
        <v>23.3</v>
      </c>
      <c r="S83" s="3">
        <f>'[1]Weekly capesize'!$V865</f>
        <v>11.7</v>
      </c>
      <c r="T83" s="5">
        <f>'[1]Weekly capesize'!$T865</f>
        <v>10.199999999999999</v>
      </c>
      <c r="U83" s="5">
        <f>'[1]Weekly capesize'!$U864</f>
        <v>12.8</v>
      </c>
      <c r="V83" s="123">
        <f t="shared" si="8"/>
        <v>0.53072713057075838</v>
      </c>
      <c r="W83" s="49">
        <f t="shared" si="9"/>
        <v>3394</v>
      </c>
      <c r="X83" s="107">
        <f t="shared" si="10"/>
        <v>0.53072713057075838</v>
      </c>
      <c r="Y83" s="157">
        <f t="shared" si="11"/>
        <v>13.500000000000002</v>
      </c>
      <c r="Z83" s="108">
        <f t="shared" si="12"/>
        <v>4.4000000000000004</v>
      </c>
      <c r="AB83" s="44"/>
    </row>
    <row r="84" spans="1:28">
      <c r="A84" s="46">
        <f>'[1]Weekly capesize'!$A866</f>
        <v>43318</v>
      </c>
      <c r="B84" s="46">
        <v>43318</v>
      </c>
      <c r="C84" s="206">
        <f t="shared" si="13"/>
        <v>2018</v>
      </c>
      <c r="D84" s="207" t="s">
        <v>141</v>
      </c>
      <c r="E84" s="199">
        <f>'[1]Weekly capesize'!$I866</f>
        <v>10</v>
      </c>
      <c r="F84" s="204">
        <f>[2]input!$B514</f>
        <v>10.55</v>
      </c>
      <c r="G84" s="202">
        <f>'[1]Weekly capesize'!$S866</f>
        <v>11.7</v>
      </c>
      <c r="H84" s="202">
        <f>'[1]Weekly capesize'!$Z866</f>
        <v>24.65</v>
      </c>
      <c r="I84" s="1">
        <f>'[1]Weekly capesize'!$B866</f>
        <v>10625</v>
      </c>
      <c r="J84" s="1">
        <f>'[1]Weekly capesize'!$C866</f>
        <v>6880</v>
      </c>
      <c r="K84" s="1">
        <f t="shared" si="14"/>
        <v>3745</v>
      </c>
      <c r="L84" s="124">
        <f>'[1]Baltic Indices'!$D533</f>
        <v>3197</v>
      </c>
      <c r="M84" s="124">
        <f>'[1]Baltic Indices'!$G533</f>
        <v>553</v>
      </c>
      <c r="N84" s="124">
        <f>'[1]Baltic Indices'!$F533</f>
        <v>1035</v>
      </c>
      <c r="O84" s="3">
        <f>'[1]Weekly capesize'!$L866</f>
        <v>14.4</v>
      </c>
      <c r="P84" s="3">
        <f>'[1]Weekly capesize'!$N866</f>
        <v>15.3</v>
      </c>
      <c r="Q84" s="3">
        <f>'[1]Weekly capesize'!$J866</f>
        <v>18.25</v>
      </c>
      <c r="R84" s="3">
        <f>'[1]Weekly capesize'!$Y866</f>
        <v>25.2</v>
      </c>
      <c r="S84" s="3">
        <f>'[1]Weekly capesize'!$V866</f>
        <v>12.7</v>
      </c>
      <c r="T84" s="5">
        <f>'[1]Weekly capesize'!$T866</f>
        <v>10.9</v>
      </c>
      <c r="U84" s="5">
        <f>'[1]Weekly capesize'!$U865</f>
        <v>12</v>
      </c>
      <c r="V84" s="123">
        <f t="shared" si="8"/>
        <v>0.54433139534883723</v>
      </c>
      <c r="W84" s="49">
        <f t="shared" si="9"/>
        <v>3745</v>
      </c>
      <c r="X84" s="107">
        <f t="shared" si="10"/>
        <v>0.54433139534883723</v>
      </c>
      <c r="Y84" s="157">
        <f t="shared" si="11"/>
        <v>14.649999999999999</v>
      </c>
      <c r="Z84" s="108">
        <f t="shared" si="12"/>
        <v>4.4000000000000004</v>
      </c>
      <c r="AB84" s="44"/>
    </row>
    <row r="85" spans="1:28">
      <c r="A85" s="46">
        <f>'[1]Weekly capesize'!$A867</f>
        <v>43325</v>
      </c>
      <c r="B85" s="46">
        <v>43325</v>
      </c>
      <c r="C85" s="206">
        <f t="shared" si="13"/>
        <v>2018</v>
      </c>
      <c r="D85" s="207" t="s">
        <v>141</v>
      </c>
      <c r="E85" s="199">
        <f>'[1]Weekly capesize'!$I867</f>
        <v>9.5</v>
      </c>
      <c r="F85" s="204">
        <f>[2]input!$B515</f>
        <v>10.050000000000001</v>
      </c>
      <c r="G85" s="202">
        <f>'[1]Weekly capesize'!$S867</f>
        <v>11.4</v>
      </c>
      <c r="H85" s="202">
        <f>'[1]Weekly capesize'!$Z867</f>
        <v>24.25</v>
      </c>
      <c r="I85" s="1">
        <f>'[1]Weekly capesize'!$B867</f>
        <v>10285</v>
      </c>
      <c r="J85" s="1">
        <f>'[1]Weekly capesize'!$C867</f>
        <v>6794</v>
      </c>
      <c r="K85" s="1">
        <f t="shared" si="14"/>
        <v>3491</v>
      </c>
      <c r="L85" s="124">
        <f>'[1]Baltic Indices'!$D534</f>
        <v>3632</v>
      </c>
      <c r="M85" s="124">
        <f>'[1]Baltic Indices'!$G534</f>
        <v>543</v>
      </c>
      <c r="N85" s="124">
        <f>'[1]Baltic Indices'!$F534</f>
        <v>1030</v>
      </c>
      <c r="O85" s="3">
        <f>'[1]Weekly capesize'!$L867</f>
        <v>14.1</v>
      </c>
      <c r="P85" s="3">
        <f>'[1]Weekly capesize'!$N867</f>
        <v>15.75</v>
      </c>
      <c r="Q85" s="3">
        <f>'[1]Weekly capesize'!$J867</f>
        <v>18.100000000000001</v>
      </c>
      <c r="R85" s="3">
        <f>'[1]Weekly capesize'!$Y867</f>
        <v>24.8</v>
      </c>
      <c r="S85" s="3">
        <f>'[1]Weekly capesize'!$V867</f>
        <v>12.4</v>
      </c>
      <c r="T85" s="5">
        <f>'[1]Weekly capesize'!$T867</f>
        <v>10</v>
      </c>
      <c r="U85" s="5">
        <f>'[1]Weekly capesize'!$U866</f>
        <v>13</v>
      </c>
      <c r="V85" s="123">
        <f t="shared" si="8"/>
        <v>0.51383573741536648</v>
      </c>
      <c r="W85" s="49">
        <f t="shared" si="9"/>
        <v>3491</v>
      </c>
      <c r="X85" s="107">
        <f t="shared" si="10"/>
        <v>0.51383573741536648</v>
      </c>
      <c r="Y85" s="157">
        <f t="shared" si="11"/>
        <v>14.75</v>
      </c>
      <c r="Z85" s="108">
        <f t="shared" si="12"/>
        <v>4.5999999999999996</v>
      </c>
      <c r="AB85" s="44"/>
    </row>
    <row r="86" spans="1:28">
      <c r="A86" s="46">
        <f>'[1]Weekly capesize'!$A868</f>
        <v>43332</v>
      </c>
      <c r="B86" s="46">
        <v>43332</v>
      </c>
      <c r="C86" s="206">
        <f t="shared" si="13"/>
        <v>2018</v>
      </c>
      <c r="D86" s="207" t="s">
        <v>141</v>
      </c>
      <c r="E86" s="199">
        <f>'[1]Weekly capesize'!$I868</f>
        <v>9.6</v>
      </c>
      <c r="F86" s="204">
        <f>[2]input!$B516</f>
        <v>10.4</v>
      </c>
      <c r="G86" s="202">
        <f>'[1]Weekly capesize'!$S868</f>
        <v>11.25</v>
      </c>
      <c r="H86" s="202">
        <f>'[1]Weekly capesize'!$Z868</f>
        <v>24.25</v>
      </c>
      <c r="I86" s="1">
        <f>'[1]Weekly capesize'!$B868</f>
        <v>10159</v>
      </c>
      <c r="J86" s="1">
        <f>'[1]Weekly capesize'!$C868</f>
        <v>6755</v>
      </c>
      <c r="K86" s="1">
        <f t="shared" si="14"/>
        <v>3404</v>
      </c>
      <c r="L86" s="124">
        <f>'[1]Baltic Indices'!$D535</f>
        <v>3480</v>
      </c>
      <c r="M86" s="124">
        <f>'[1]Baltic Indices'!$G535</f>
        <v>542</v>
      </c>
      <c r="N86" s="124">
        <f>'[1]Baltic Indices'!$F535</f>
        <v>1039</v>
      </c>
      <c r="O86" s="3">
        <f>'[1]Weekly capesize'!$L868</f>
        <v>13.75</v>
      </c>
      <c r="P86" s="3">
        <f>'[1]Weekly capesize'!$N868</f>
        <v>15.35</v>
      </c>
      <c r="Q86" s="3">
        <f>'[1]Weekly capesize'!$J868</f>
        <v>17.899999999999999</v>
      </c>
      <c r="R86" s="3">
        <f>'[1]Weekly capesize'!$Y868</f>
        <v>24.8</v>
      </c>
      <c r="S86" s="3">
        <f>'[1]Weekly capesize'!$V868</f>
        <v>12</v>
      </c>
      <c r="T86" s="5">
        <f>'[1]Weekly capesize'!$T868</f>
        <v>10.15</v>
      </c>
      <c r="U86" s="5">
        <f>'[1]Weekly capesize'!$U867</f>
        <v>12.7</v>
      </c>
      <c r="V86" s="123">
        <f t="shared" si="8"/>
        <v>0.50392301998519617</v>
      </c>
      <c r="W86" s="49">
        <f t="shared" si="9"/>
        <v>3404</v>
      </c>
      <c r="X86" s="107">
        <f t="shared" si="10"/>
        <v>0.50392301998519617</v>
      </c>
      <c r="Y86" s="157">
        <f t="shared" si="11"/>
        <v>14.65</v>
      </c>
      <c r="Z86" s="108">
        <f t="shared" si="12"/>
        <v>4.1500000000000004</v>
      </c>
      <c r="AB86" s="44"/>
    </row>
    <row r="87" spans="1:28">
      <c r="A87" s="46">
        <f>'[1]Weekly capesize'!$A869</f>
        <v>43339</v>
      </c>
      <c r="B87" s="46">
        <v>43339</v>
      </c>
      <c r="C87" s="206">
        <f t="shared" si="13"/>
        <v>2018</v>
      </c>
      <c r="D87" s="207" t="s">
        <v>141</v>
      </c>
      <c r="E87" s="199">
        <f>'[1]Weekly capesize'!$I869</f>
        <v>9.35</v>
      </c>
      <c r="F87" s="204">
        <f>[2]input!$B517</f>
        <v>10.5</v>
      </c>
      <c r="G87" s="202">
        <f>'[1]Weekly capesize'!$S869</f>
        <v>10.5</v>
      </c>
      <c r="H87" s="202">
        <f>'[1]Weekly capesize'!$Z869</f>
        <v>22.9</v>
      </c>
      <c r="I87" s="1">
        <f>'[1]Weekly capesize'!$B869</f>
        <v>9528</v>
      </c>
      <c r="J87" s="1">
        <f>'[1]Weekly capesize'!$C869</f>
        <v>6455</v>
      </c>
      <c r="K87" s="1">
        <f t="shared" si="14"/>
        <v>3073</v>
      </c>
      <c r="L87" s="124">
        <f>'[1]Baltic Indices'!$D536</f>
        <v>3454</v>
      </c>
      <c r="M87" s="124">
        <f>'[1]Baltic Indices'!$G536</f>
        <v>545</v>
      </c>
      <c r="N87" s="124">
        <f>'[1]Baltic Indices'!$F536</f>
        <v>1056</v>
      </c>
      <c r="O87" s="3">
        <f>'[1]Weekly capesize'!$L869</f>
        <v>13</v>
      </c>
      <c r="P87" s="3">
        <f>'[1]Weekly capesize'!$N869</f>
        <v>14.6</v>
      </c>
      <c r="Q87" s="3">
        <f>'[1]Weekly capesize'!$J869</f>
        <v>17.05</v>
      </c>
      <c r="R87" s="3">
        <f>'[1]Weekly capesize'!$Y869</f>
        <v>23.45</v>
      </c>
      <c r="S87" s="3">
        <f>'[1]Weekly capesize'!$V869</f>
        <v>11.35</v>
      </c>
      <c r="T87" s="5">
        <f>'[1]Weekly capesize'!$T869</f>
        <v>9.6</v>
      </c>
      <c r="U87" s="5">
        <f>'[1]Weekly capesize'!$U868</f>
        <v>12.3</v>
      </c>
      <c r="V87" s="123">
        <f t="shared" si="8"/>
        <v>0.47606506584043379</v>
      </c>
      <c r="W87" s="49">
        <f t="shared" si="9"/>
        <v>3073</v>
      </c>
      <c r="X87" s="107">
        <f t="shared" si="10"/>
        <v>0.47606506584043379</v>
      </c>
      <c r="Y87" s="157">
        <f t="shared" si="11"/>
        <v>13.549999999999999</v>
      </c>
      <c r="Z87" s="108">
        <f t="shared" si="12"/>
        <v>3.6500000000000004</v>
      </c>
      <c r="AB87" s="44"/>
    </row>
    <row r="88" spans="1:28">
      <c r="A88" s="46">
        <f>'[1]Weekly capesize'!$A870</f>
        <v>43346</v>
      </c>
      <c r="B88" s="46">
        <v>43346</v>
      </c>
      <c r="C88" s="206">
        <f t="shared" si="13"/>
        <v>2018</v>
      </c>
      <c r="D88" s="207" t="s">
        <v>141</v>
      </c>
      <c r="E88" s="199">
        <f>'[1]Weekly capesize'!$I870</f>
        <v>8.65</v>
      </c>
      <c r="F88" s="204">
        <f>[2]input!$B518</f>
        <v>11.05</v>
      </c>
      <c r="G88" s="202">
        <f>'[1]Weekly capesize'!$S870</f>
        <v>9.4</v>
      </c>
      <c r="H88" s="202">
        <f>'[1]Weekly capesize'!$Z870</f>
        <v>22.15</v>
      </c>
      <c r="I88" s="1">
        <f>'[1]Weekly capesize'!$B870</f>
        <v>9064</v>
      </c>
      <c r="J88" s="1">
        <f>'[1]Weekly capesize'!$C870</f>
        <v>5982</v>
      </c>
      <c r="K88" s="1">
        <f t="shared" si="14"/>
        <v>3082</v>
      </c>
      <c r="L88" s="124">
        <f>'[1]Baltic Indices'!$D537</f>
        <v>3164</v>
      </c>
      <c r="M88" s="124">
        <f>'[1]Baltic Indices'!$G537</f>
        <v>551</v>
      </c>
      <c r="N88" s="124">
        <f>'[1]Baltic Indices'!$F537</f>
        <v>1095</v>
      </c>
      <c r="O88" s="3">
        <f>'[1]Weekly capesize'!$L870</f>
        <v>12.25</v>
      </c>
      <c r="P88" s="3">
        <f>'[1]Weekly capesize'!$N870</f>
        <v>13.85</v>
      </c>
      <c r="Q88" s="3">
        <f>'[1]Weekly capesize'!$J870</f>
        <v>16.25</v>
      </c>
      <c r="R88" s="3">
        <f>'[1]Weekly capesize'!$Y870</f>
        <v>22.7</v>
      </c>
      <c r="S88" s="3">
        <f>'[1]Weekly capesize'!$V870</f>
        <v>10.6</v>
      </c>
      <c r="T88" s="5">
        <f>'[1]Weekly capesize'!$T870</f>
        <v>8.9</v>
      </c>
      <c r="U88" s="5">
        <f>'[1]Weekly capesize'!$U869</f>
        <v>11.75</v>
      </c>
      <c r="V88" s="123">
        <f t="shared" si="8"/>
        <v>0.51521230357739889</v>
      </c>
      <c r="W88" s="49">
        <f t="shared" si="9"/>
        <v>3082</v>
      </c>
      <c r="X88" s="107">
        <f t="shared" si="10"/>
        <v>0.51521230357739889</v>
      </c>
      <c r="Y88" s="157">
        <f t="shared" si="11"/>
        <v>13.499999999999998</v>
      </c>
      <c r="Z88" s="108">
        <f t="shared" si="12"/>
        <v>3.5999999999999996</v>
      </c>
      <c r="AB88" s="44"/>
    </row>
    <row r="89" spans="1:28">
      <c r="A89" s="46">
        <f>'[1]Weekly capesize'!$A871</f>
        <v>43353</v>
      </c>
      <c r="B89" s="46">
        <v>43353</v>
      </c>
      <c r="C89" s="206">
        <f t="shared" si="13"/>
        <v>2018</v>
      </c>
      <c r="D89" s="207" t="s">
        <v>141</v>
      </c>
      <c r="E89" s="199">
        <f>'[1]Weekly capesize'!$I871</f>
        <v>8.5</v>
      </c>
      <c r="F89" s="204">
        <f>[2]input!$B519</f>
        <v>10.95</v>
      </c>
      <c r="G89" s="202">
        <f>'[1]Weekly capesize'!$S871</f>
        <v>8.85</v>
      </c>
      <c r="H89" s="202">
        <f>'[1]Weekly capesize'!$Z871</f>
        <v>21.2</v>
      </c>
      <c r="I89" s="1">
        <f>'[1]Weekly capesize'!$B871</f>
        <v>8524</v>
      </c>
      <c r="J89" s="1">
        <f>'[1]Weekly capesize'!$C871</f>
        <v>5784</v>
      </c>
      <c r="K89" s="1">
        <f t="shared" si="14"/>
        <v>2740</v>
      </c>
      <c r="L89" s="124">
        <f>'[1]Baltic Indices'!$D538</f>
        <v>2732</v>
      </c>
      <c r="M89" s="124">
        <f>'[1]Baltic Indices'!$G538</f>
        <v>562</v>
      </c>
      <c r="N89" s="124">
        <f>'[1]Baltic Indices'!$F538</f>
        <v>1132</v>
      </c>
      <c r="O89" s="3">
        <f>'[1]Weekly capesize'!$L871</f>
        <v>11.8</v>
      </c>
      <c r="P89" s="3">
        <f>'[1]Weekly capesize'!$N871</f>
        <v>13.45</v>
      </c>
      <c r="Q89" s="3">
        <f>'[1]Weekly capesize'!$J871</f>
        <v>15.75</v>
      </c>
      <c r="R89" s="3">
        <f>'[1]Weekly capesize'!$Y871</f>
        <v>21.75</v>
      </c>
      <c r="S89" s="3">
        <f>'[1]Weekly capesize'!$V871</f>
        <v>9.75</v>
      </c>
      <c r="T89" s="5">
        <f>'[1]Weekly capesize'!$T871</f>
        <v>8.5500000000000007</v>
      </c>
      <c r="U89" s="5">
        <f>'[1]Weekly capesize'!$U870</f>
        <v>10.9</v>
      </c>
      <c r="V89" s="123">
        <f t="shared" si="8"/>
        <v>0.47372060857538034</v>
      </c>
      <c r="W89" s="49">
        <f t="shared" si="9"/>
        <v>2740</v>
      </c>
      <c r="X89" s="107">
        <f t="shared" si="10"/>
        <v>0.47372060857538034</v>
      </c>
      <c r="Y89" s="157">
        <f t="shared" si="11"/>
        <v>12.7</v>
      </c>
      <c r="Z89" s="108">
        <f t="shared" si="12"/>
        <v>3.3000000000000007</v>
      </c>
      <c r="AB89" s="44"/>
    </row>
    <row r="90" spans="1:28">
      <c r="A90" s="46">
        <f>'[1]Weekly capesize'!$A872</f>
        <v>43360</v>
      </c>
      <c r="B90" s="46">
        <v>43360</v>
      </c>
      <c r="C90" s="206">
        <f t="shared" si="13"/>
        <v>2018</v>
      </c>
      <c r="D90" s="207" t="s">
        <v>141</v>
      </c>
      <c r="E90" s="199">
        <f>'[1]Weekly capesize'!$I872</f>
        <v>7.5</v>
      </c>
      <c r="F90" s="204">
        <f>[2]input!$B520</f>
        <v>11.05</v>
      </c>
      <c r="G90" s="202">
        <f>'[1]Weekly capesize'!$S872</f>
        <v>7.75</v>
      </c>
      <c r="H90" s="202">
        <f>'[1]Weekly capesize'!$Z872</f>
        <v>20.100000000000001</v>
      </c>
      <c r="I90" s="1">
        <f>'[1]Weekly capesize'!$B872</f>
        <v>7875</v>
      </c>
      <c r="J90" s="1">
        <f>'[1]Weekly capesize'!$C872</f>
        <v>5249</v>
      </c>
      <c r="K90" s="1">
        <f t="shared" si="14"/>
        <v>2626</v>
      </c>
      <c r="L90" s="124">
        <f>'[1]Baltic Indices'!$D539</f>
        <v>2411</v>
      </c>
      <c r="M90" s="124">
        <f>'[1]Baltic Indices'!$G539</f>
        <v>568</v>
      </c>
      <c r="N90" s="124">
        <f>'[1]Baltic Indices'!$F539</f>
        <v>1134</v>
      </c>
      <c r="O90" s="3">
        <f>'[1]Weekly capesize'!$L872</f>
        <v>11</v>
      </c>
      <c r="P90" s="3">
        <f>'[1]Weekly capesize'!$N872</f>
        <v>12.55</v>
      </c>
      <c r="Q90" s="3">
        <f>'[1]Weekly capesize'!$J872</f>
        <v>15.2</v>
      </c>
      <c r="R90" s="3">
        <f>'[1]Weekly capesize'!$Y872</f>
        <v>20.65</v>
      </c>
      <c r="S90" s="3">
        <f>'[1]Weekly capesize'!$V872</f>
        <v>8.85</v>
      </c>
      <c r="T90" s="5">
        <f>'[1]Weekly capesize'!$T872</f>
        <v>7.7</v>
      </c>
      <c r="U90" s="5">
        <f>'[1]Weekly capesize'!$U871</f>
        <v>10.050000000000001</v>
      </c>
      <c r="V90" s="123">
        <f t="shared" si="8"/>
        <v>0.50028576871785102</v>
      </c>
      <c r="W90" s="49">
        <f t="shared" si="9"/>
        <v>2626</v>
      </c>
      <c r="X90" s="107">
        <f t="shared" si="10"/>
        <v>0.50028576871785102</v>
      </c>
      <c r="Y90" s="157">
        <f t="shared" si="11"/>
        <v>12.600000000000001</v>
      </c>
      <c r="Z90" s="108">
        <f t="shared" si="12"/>
        <v>3.5</v>
      </c>
      <c r="AB90" s="44"/>
    </row>
    <row r="91" spans="1:28">
      <c r="A91" s="46">
        <f>'[1]Weekly capesize'!$A873</f>
        <v>43367</v>
      </c>
      <c r="B91" s="46">
        <v>43367</v>
      </c>
      <c r="C91" s="206">
        <f t="shared" si="13"/>
        <v>2018</v>
      </c>
      <c r="D91" s="207" t="s">
        <v>141</v>
      </c>
      <c r="E91" s="199">
        <f>'[1]Weekly capesize'!$I873</f>
        <v>7.25</v>
      </c>
      <c r="F91" s="204">
        <f>[2]input!$B521</f>
        <v>11.65</v>
      </c>
      <c r="G91" s="202">
        <f>'[1]Weekly capesize'!$S873</f>
        <v>7.35</v>
      </c>
      <c r="H91" s="202">
        <f>'[1]Weekly capesize'!$Z873</f>
        <v>20.149999999999999</v>
      </c>
      <c r="I91" s="1">
        <f>'[1]Weekly capesize'!$B873</f>
        <v>7952</v>
      </c>
      <c r="J91" s="1">
        <f>'[1]Weekly capesize'!$C873</f>
        <v>5152</v>
      </c>
      <c r="K91" s="1">
        <f t="shared" si="14"/>
        <v>2800</v>
      </c>
      <c r="L91" s="124">
        <f>'[1]Baltic Indices'!$D540</f>
        <v>1900</v>
      </c>
      <c r="M91" s="124">
        <f>'[1]Baltic Indices'!$G540</f>
        <v>588</v>
      </c>
      <c r="N91" s="124">
        <f>'[1]Baltic Indices'!$F540</f>
        <v>1134</v>
      </c>
      <c r="O91" s="3">
        <f>'[1]Weekly capesize'!$L873</f>
        <v>10.7</v>
      </c>
      <c r="P91" s="3">
        <f>'[1]Weekly capesize'!$N873</f>
        <v>12.1</v>
      </c>
      <c r="Q91" s="3">
        <f>'[1]Weekly capesize'!$J873</f>
        <v>15.2</v>
      </c>
      <c r="R91" s="3">
        <f>'[1]Weekly capesize'!$Y873</f>
        <v>20.7</v>
      </c>
      <c r="S91" s="3">
        <f>'[1]Weekly capesize'!$V873</f>
        <v>9</v>
      </c>
      <c r="T91" s="5">
        <f>'[1]Weekly capesize'!$T873</f>
        <v>7.45</v>
      </c>
      <c r="U91" s="5">
        <f>'[1]Weekly capesize'!$U872</f>
        <v>9.15</v>
      </c>
      <c r="V91" s="123">
        <f t="shared" si="8"/>
        <v>0.54347826086956519</v>
      </c>
      <c r="W91" s="49">
        <f t="shared" si="9"/>
        <v>2800</v>
      </c>
      <c r="X91" s="107">
        <f t="shared" si="10"/>
        <v>0.54347826086956519</v>
      </c>
      <c r="Y91" s="157">
        <f t="shared" si="11"/>
        <v>12.899999999999999</v>
      </c>
      <c r="Z91" s="108">
        <f t="shared" si="12"/>
        <v>3.4499999999999993</v>
      </c>
      <c r="AB91" s="44"/>
    </row>
    <row r="92" spans="1:28">
      <c r="A92" s="46">
        <f>'[1]Weekly capesize'!$A874</f>
        <v>43374</v>
      </c>
      <c r="B92" s="46">
        <v>43374</v>
      </c>
      <c r="C92" s="206">
        <f t="shared" si="13"/>
        <v>2018</v>
      </c>
      <c r="D92" s="207" t="s">
        <v>142</v>
      </c>
      <c r="E92" s="199">
        <f>'[1]Weekly capesize'!$I874</f>
        <v>7.9</v>
      </c>
      <c r="F92" s="204">
        <f>[2]input!$B522</f>
        <v>11.55</v>
      </c>
      <c r="G92" s="202">
        <f>'[1]Weekly capesize'!$S874</f>
        <v>7.85</v>
      </c>
      <c r="H92" s="202">
        <f>'[1]Weekly capesize'!$Z874</f>
        <v>20.6</v>
      </c>
      <c r="I92" s="1">
        <f>'[1]Weekly capesize'!$B874</f>
        <v>8518</v>
      </c>
      <c r="J92" s="1">
        <f>'[1]Weekly capesize'!$C874</f>
        <v>5371</v>
      </c>
      <c r="K92" s="1">
        <f t="shared" si="14"/>
        <v>3147</v>
      </c>
      <c r="L92" s="124">
        <f>'[1]Baltic Indices'!$D541</f>
        <v>1840</v>
      </c>
      <c r="M92" s="124">
        <f>'[1]Baltic Indices'!$G541</f>
        <v>617</v>
      </c>
      <c r="N92" s="124">
        <f>'[1]Baltic Indices'!$F541</f>
        <v>1175</v>
      </c>
      <c r="O92" s="3">
        <f>'[1]Weekly capesize'!$L874</f>
        <v>11.05</v>
      </c>
      <c r="P92" s="3">
        <f>'[1]Weekly capesize'!$N874</f>
        <v>12.45</v>
      </c>
      <c r="Q92" s="3">
        <f>'[1]Weekly capesize'!$J874</f>
        <v>15.65</v>
      </c>
      <c r="R92" s="3">
        <f>'[1]Weekly capesize'!$Y874</f>
        <v>21.15</v>
      </c>
      <c r="S92" s="3">
        <f>'[1]Weekly capesize'!$V874</f>
        <v>10.4</v>
      </c>
      <c r="T92" s="5">
        <f>'[1]Weekly capesize'!$T874</f>
        <v>7.65</v>
      </c>
      <c r="U92" s="5">
        <f>'[1]Weekly capesize'!$U873</f>
        <v>9.4</v>
      </c>
      <c r="V92" s="123">
        <f t="shared" si="8"/>
        <v>0.58592440886240926</v>
      </c>
      <c r="W92" s="49">
        <f t="shared" si="9"/>
        <v>3147</v>
      </c>
      <c r="X92" s="107">
        <f t="shared" si="10"/>
        <v>0.58592440886240926</v>
      </c>
      <c r="Y92" s="157">
        <f t="shared" si="11"/>
        <v>12.700000000000001</v>
      </c>
      <c r="Z92" s="108">
        <f t="shared" si="12"/>
        <v>3.1500000000000004</v>
      </c>
      <c r="AB92" s="44"/>
    </row>
    <row r="93" spans="1:28">
      <c r="A93" s="46">
        <f>'[1]Weekly capesize'!$A875</f>
        <v>43381</v>
      </c>
      <c r="B93" s="46">
        <v>43381</v>
      </c>
      <c r="C93" s="206">
        <f t="shared" si="13"/>
        <v>2018</v>
      </c>
      <c r="D93" s="207" t="s">
        <v>142</v>
      </c>
      <c r="E93" s="199">
        <f>'[1]Weekly capesize'!$I875</f>
        <v>8.8000000000000007</v>
      </c>
      <c r="F93" s="204">
        <f>[2]input!$B523</f>
        <v>12.3</v>
      </c>
      <c r="G93" s="202">
        <f>'[1]Weekly capesize'!$S875</f>
        <v>7.65</v>
      </c>
      <c r="H93" s="202">
        <f>'[1]Weekly capesize'!$Z875</f>
        <v>20.3</v>
      </c>
      <c r="I93" s="1">
        <f>'[1]Weekly capesize'!$B875</f>
        <v>8230</v>
      </c>
      <c r="J93" s="1">
        <f>'[1]Weekly capesize'!$C875</f>
        <v>5601</v>
      </c>
      <c r="K93" s="1">
        <f t="shared" si="14"/>
        <v>2629</v>
      </c>
      <c r="L93" s="124">
        <f>'[1]Baltic Indices'!$D542</f>
        <v>2000</v>
      </c>
      <c r="M93" s="124">
        <f>'[1]Baltic Indices'!$G542</f>
        <v>629</v>
      </c>
      <c r="N93" s="124">
        <f>'[1]Baltic Indices'!$F542</f>
        <v>1194</v>
      </c>
      <c r="O93" s="3">
        <f>'[1]Weekly capesize'!$L875</f>
        <v>11.05</v>
      </c>
      <c r="P93" s="3">
        <f>'[1]Weekly capesize'!$N875</f>
        <v>12.65</v>
      </c>
      <c r="Q93" s="3">
        <f>'[1]Weekly capesize'!$J875</f>
        <v>15.75</v>
      </c>
      <c r="R93" s="3">
        <f>'[1]Weekly capesize'!$Y875</f>
        <v>20.85</v>
      </c>
      <c r="S93" s="3">
        <f>'[1]Weekly capesize'!$V875</f>
        <v>10.199999999999999</v>
      </c>
      <c r="T93" s="5">
        <f>'[1]Weekly capesize'!$T875</f>
        <v>7.65</v>
      </c>
      <c r="U93" s="5">
        <f>'[1]Weekly capesize'!$U874</f>
        <v>10.65</v>
      </c>
      <c r="V93" s="123">
        <f t="shared" si="8"/>
        <v>0.46938046777361186</v>
      </c>
      <c r="W93" s="49">
        <f t="shared" si="9"/>
        <v>2629</v>
      </c>
      <c r="X93" s="107">
        <f t="shared" si="10"/>
        <v>0.46938046777361186</v>
      </c>
      <c r="Y93" s="157">
        <f t="shared" si="11"/>
        <v>11.5</v>
      </c>
      <c r="Z93" s="108">
        <f t="shared" si="12"/>
        <v>2.25</v>
      </c>
      <c r="AB93" s="44"/>
    </row>
    <row r="94" spans="1:28">
      <c r="A94" s="46">
        <f>'[1]Weekly capesize'!$A876</f>
        <v>43388</v>
      </c>
      <c r="B94" s="46">
        <v>43388</v>
      </c>
      <c r="C94" s="206">
        <f t="shared" si="13"/>
        <v>2018</v>
      </c>
      <c r="D94" s="207" t="s">
        <v>142</v>
      </c>
      <c r="E94" s="199">
        <f>'[1]Weekly capesize'!$I876</f>
        <v>9.15</v>
      </c>
      <c r="F94" s="204">
        <f>[2]input!$B524</f>
        <v>11.7</v>
      </c>
      <c r="G94" s="202">
        <f>'[1]Weekly capesize'!$S876</f>
        <v>7.85</v>
      </c>
      <c r="H94" s="202">
        <f>'[1]Weekly capesize'!$Z876</f>
        <v>21.05</v>
      </c>
      <c r="I94" s="1">
        <f>'[1]Weekly capesize'!$B876</f>
        <v>8566</v>
      </c>
      <c r="J94" s="1">
        <f>'[1]Weekly capesize'!$C876</f>
        <v>5767</v>
      </c>
      <c r="K94" s="1">
        <f t="shared" si="14"/>
        <v>2799</v>
      </c>
      <c r="L94" s="124">
        <f>'[1]Baltic Indices'!$D543</f>
        <v>2081</v>
      </c>
      <c r="M94" s="124">
        <f>'[1]Baltic Indices'!$G543</f>
        <v>637</v>
      </c>
      <c r="N94" s="124">
        <f>'[1]Baltic Indices'!$F543</f>
        <v>1197</v>
      </c>
      <c r="O94" s="3">
        <f>'[1]Weekly capesize'!$L876</f>
        <v>11.25</v>
      </c>
      <c r="P94" s="3">
        <f>'[1]Weekly capesize'!$N876</f>
        <v>12.9</v>
      </c>
      <c r="Q94" s="3">
        <f>'[1]Weekly capesize'!$J876</f>
        <v>16.05</v>
      </c>
      <c r="R94" s="3">
        <f>'[1]Weekly capesize'!$Y876</f>
        <v>21.6</v>
      </c>
      <c r="S94" s="3">
        <f>'[1]Weekly capesize'!$V876</f>
        <v>10.55</v>
      </c>
      <c r="T94" s="5">
        <f>'[1]Weekly capesize'!$T876</f>
        <v>7.75</v>
      </c>
      <c r="U94" s="5">
        <f>'[1]Weekly capesize'!$U875</f>
        <v>10.45</v>
      </c>
      <c r="V94" s="123">
        <f t="shared" si="8"/>
        <v>0.4853476677648691</v>
      </c>
      <c r="W94" s="49">
        <f t="shared" si="9"/>
        <v>2799</v>
      </c>
      <c r="X94" s="107">
        <f t="shared" si="10"/>
        <v>0.4853476677648691</v>
      </c>
      <c r="Y94" s="157">
        <f t="shared" si="11"/>
        <v>11.9</v>
      </c>
      <c r="Z94" s="108">
        <f t="shared" si="12"/>
        <v>2.0999999999999996</v>
      </c>
      <c r="AB94" s="44"/>
    </row>
    <row r="95" spans="1:28">
      <c r="A95" s="46">
        <f>'[1]Weekly capesize'!$A877</f>
        <v>43395</v>
      </c>
      <c r="B95" s="46">
        <v>43395</v>
      </c>
      <c r="C95" s="206">
        <f t="shared" si="13"/>
        <v>2018</v>
      </c>
      <c r="D95" s="207" t="s">
        <v>142</v>
      </c>
      <c r="E95" s="199">
        <f>'[1]Weekly capesize'!$I877</f>
        <v>8.65</v>
      </c>
      <c r="F95" s="204">
        <f>[2]input!$B525</f>
        <v>11.45</v>
      </c>
      <c r="G95" s="202">
        <f>'[1]Weekly capesize'!$S877</f>
        <v>8</v>
      </c>
      <c r="H95" s="202">
        <f>'[1]Weekly capesize'!$Z877</f>
        <v>21.45</v>
      </c>
      <c r="I95" s="1">
        <f>'[1]Weekly capesize'!$B877</f>
        <v>8611</v>
      </c>
      <c r="J95" s="1">
        <f>'[1]Weekly capesize'!$C877</f>
        <v>5824</v>
      </c>
      <c r="K95" s="1">
        <f t="shared" si="14"/>
        <v>2787</v>
      </c>
      <c r="L95" s="124">
        <f>'[1]Baltic Indices'!$D544</f>
        <v>2169</v>
      </c>
      <c r="M95" s="124">
        <f>'[1]Baltic Indices'!$G544</f>
        <v>657</v>
      </c>
      <c r="N95" s="124">
        <f>'[1]Baltic Indices'!$F544</f>
        <v>1204</v>
      </c>
      <c r="O95" s="3">
        <f>'[1]Weekly capesize'!$L877</f>
        <v>11.45</v>
      </c>
      <c r="P95" s="3">
        <f>'[1]Weekly capesize'!$N877</f>
        <v>13.15</v>
      </c>
      <c r="Q95" s="3">
        <f>'[1]Weekly capesize'!$J877</f>
        <v>16.350000000000001</v>
      </c>
      <c r="R95" s="3">
        <f>'[1]Weekly capesize'!$Y877</f>
        <v>22</v>
      </c>
      <c r="S95" s="3">
        <f>'[1]Weekly capesize'!$V877</f>
        <v>10.35</v>
      </c>
      <c r="T95" s="5">
        <f>'[1]Weekly capesize'!$T877</f>
        <v>7.85</v>
      </c>
      <c r="U95" s="5">
        <f>'[1]Weekly capesize'!$U876</f>
        <v>10.8</v>
      </c>
      <c r="V95" s="123">
        <f t="shared" si="8"/>
        <v>0.47853708791208793</v>
      </c>
      <c r="W95" s="49">
        <f t="shared" si="9"/>
        <v>2787</v>
      </c>
      <c r="X95" s="107">
        <f t="shared" si="10"/>
        <v>0.47853708791208793</v>
      </c>
      <c r="Y95" s="157">
        <f t="shared" si="11"/>
        <v>12.799999999999999</v>
      </c>
      <c r="Z95" s="108">
        <f t="shared" si="12"/>
        <v>2.7999999999999989</v>
      </c>
      <c r="AB95" s="44"/>
    </row>
    <row r="96" spans="1:28">
      <c r="A96" s="46">
        <f>'[1]Weekly capesize'!$A878</f>
        <v>43402</v>
      </c>
      <c r="B96" s="46">
        <v>43402</v>
      </c>
      <c r="C96" s="206">
        <f t="shared" si="13"/>
        <v>2018</v>
      </c>
      <c r="D96" s="207" t="s">
        <v>142</v>
      </c>
      <c r="E96" s="199">
        <f>'[1]Weekly capesize'!$I878</f>
        <v>8.6</v>
      </c>
      <c r="F96" s="204">
        <f>[2]input!$B526</f>
        <v>11.3</v>
      </c>
      <c r="G96" s="202">
        <f>'[1]Weekly capesize'!$S878</f>
        <v>10</v>
      </c>
      <c r="H96" s="202">
        <f>'[1]Weekly capesize'!$Z878</f>
        <v>21.4</v>
      </c>
      <c r="I96" s="1">
        <f>'[1]Weekly capesize'!$B878</f>
        <v>8860</v>
      </c>
      <c r="J96" s="1">
        <f>'[1]Weekly capesize'!$C878</f>
        <v>6112</v>
      </c>
      <c r="K96" s="1">
        <f t="shared" si="14"/>
        <v>2748</v>
      </c>
      <c r="L96" s="124">
        <f>'[1]Baltic Indices'!$D545</f>
        <v>2230</v>
      </c>
      <c r="M96" s="124">
        <f>'[1]Baltic Indices'!$G545</f>
        <v>670</v>
      </c>
      <c r="N96" s="124">
        <f>'[1]Baltic Indices'!$F545</f>
        <v>1170</v>
      </c>
      <c r="O96" s="3">
        <f>'[1]Weekly capesize'!$L878</f>
        <v>13.15</v>
      </c>
      <c r="P96" s="3">
        <f>'[1]Weekly capesize'!$N878</f>
        <v>14.5</v>
      </c>
      <c r="Q96" s="3">
        <f>'[1]Weekly capesize'!$J878</f>
        <v>16.7</v>
      </c>
      <c r="R96" s="3">
        <f>'[1]Weekly capesize'!$Y878</f>
        <v>21.95</v>
      </c>
      <c r="S96" s="3">
        <f>'[1]Weekly capesize'!$V878</f>
        <v>10.25</v>
      </c>
      <c r="T96" s="5">
        <f>'[1]Weekly capesize'!$T878</f>
        <v>9.65</v>
      </c>
      <c r="U96" s="5">
        <f>'[1]Weekly capesize'!$U877</f>
        <v>10.6</v>
      </c>
      <c r="V96" s="123">
        <f t="shared" si="8"/>
        <v>0.44960732984293195</v>
      </c>
      <c r="W96" s="49">
        <f t="shared" si="9"/>
        <v>2748</v>
      </c>
      <c r="X96" s="107">
        <f t="shared" si="10"/>
        <v>0.44960732984293195</v>
      </c>
      <c r="Y96" s="157">
        <f t="shared" si="11"/>
        <v>12.799999999999999</v>
      </c>
      <c r="Z96" s="108">
        <f t="shared" si="12"/>
        <v>4.5500000000000007</v>
      </c>
      <c r="AB96" s="44"/>
    </row>
    <row r="97" spans="1:28">
      <c r="A97" s="46">
        <f>'[1]Weekly capesize'!$A879</f>
        <v>43409</v>
      </c>
      <c r="B97" s="46">
        <v>43409</v>
      </c>
      <c r="C97" s="206">
        <f t="shared" si="13"/>
        <v>2018</v>
      </c>
      <c r="D97" s="207" t="s">
        <v>142</v>
      </c>
      <c r="E97" s="199">
        <f>'[1]Weekly capesize'!$I879</f>
        <v>8.65</v>
      </c>
      <c r="F97" s="204">
        <f>[2]input!$B527</f>
        <v>11.2</v>
      </c>
      <c r="G97" s="202">
        <f>'[1]Weekly capesize'!$S879</f>
        <v>10.25</v>
      </c>
      <c r="H97" s="202">
        <f>'[1]Weekly capesize'!$Z879</f>
        <v>20.9</v>
      </c>
      <c r="I97" s="1">
        <f>'[1]Weekly capesize'!$B879</f>
        <v>8742</v>
      </c>
      <c r="J97" s="1">
        <f>'[1]Weekly capesize'!$C879</f>
        <v>6148</v>
      </c>
      <c r="K97" s="1">
        <f t="shared" si="14"/>
        <v>2594</v>
      </c>
      <c r="L97" s="124">
        <f>'[1]Baltic Indices'!$D546</f>
        <v>2526</v>
      </c>
      <c r="M97" s="124">
        <f>'[1]Baltic Indices'!$G546</f>
        <v>675</v>
      </c>
      <c r="N97" s="124">
        <f>'[1]Baltic Indices'!$F546</f>
        <v>1117</v>
      </c>
      <c r="O97" s="3">
        <f>'[1]Weekly capesize'!$L879</f>
        <v>13.95</v>
      </c>
      <c r="P97" s="3">
        <f>'[1]Weekly capesize'!$N879</f>
        <v>15.65</v>
      </c>
      <c r="Q97" s="3">
        <f>'[1]Weekly capesize'!$J879</f>
        <v>16.55</v>
      </c>
      <c r="R97" s="3">
        <f>'[1]Weekly capesize'!$Y879</f>
        <v>21.45</v>
      </c>
      <c r="S97" s="3">
        <f>'[1]Weekly capesize'!$V879</f>
        <v>10.25</v>
      </c>
      <c r="T97" s="5">
        <f>'[1]Weekly capesize'!$T879</f>
        <v>10.25</v>
      </c>
      <c r="U97" s="5">
        <f>'[1]Weekly capesize'!$U878</f>
        <v>10.7</v>
      </c>
      <c r="V97" s="123">
        <f t="shared" si="8"/>
        <v>0.42192582953806118</v>
      </c>
      <c r="W97" s="49">
        <f t="shared" si="9"/>
        <v>2594</v>
      </c>
      <c r="X97" s="107">
        <f t="shared" si="10"/>
        <v>0.42192582953806118</v>
      </c>
      <c r="Y97" s="157">
        <f t="shared" si="11"/>
        <v>12.249999999999998</v>
      </c>
      <c r="Z97" s="108">
        <f t="shared" si="12"/>
        <v>5.2999999999999989</v>
      </c>
      <c r="AB97" s="44"/>
    </row>
    <row r="98" spans="1:28">
      <c r="A98" s="46">
        <f>'[1]Weekly capesize'!$A880</f>
        <v>43416</v>
      </c>
      <c r="B98" s="46">
        <v>43416</v>
      </c>
      <c r="C98" s="206">
        <f t="shared" si="13"/>
        <v>2018</v>
      </c>
      <c r="D98" s="207" t="s">
        <v>142</v>
      </c>
      <c r="E98" s="199">
        <f>'[1]Weekly capesize'!$I880</f>
        <v>6.8</v>
      </c>
      <c r="F98" s="204">
        <f>[2]input!$B528</f>
        <v>10.8</v>
      </c>
      <c r="G98" s="202">
        <f>'[1]Weekly capesize'!$S880</f>
        <v>8.5500000000000007</v>
      </c>
      <c r="H98" s="202">
        <f>'[1]Weekly capesize'!$Z880</f>
        <v>15.9</v>
      </c>
      <c r="I98" s="1">
        <f>'[1]Weekly capesize'!$B880</f>
        <v>6986</v>
      </c>
      <c r="J98" s="1">
        <f>'[1]Weekly capesize'!$C880</f>
        <v>4667</v>
      </c>
      <c r="K98" s="1">
        <f t="shared" si="14"/>
        <v>2319</v>
      </c>
      <c r="L98" s="124">
        <f>'[1]Baltic Indices'!$D547</f>
        <v>2502</v>
      </c>
      <c r="M98" s="124">
        <f>'[1]Baltic Indices'!$G547</f>
        <v>666</v>
      </c>
      <c r="N98" s="124">
        <f>'[1]Baltic Indices'!$F547</f>
        <v>1051</v>
      </c>
      <c r="O98" s="3">
        <f>'[1]Weekly capesize'!$L880</f>
        <v>12.25</v>
      </c>
      <c r="P98" s="3">
        <f>'[1]Weekly capesize'!$N880</f>
        <v>13.75</v>
      </c>
      <c r="Q98" s="3">
        <f>'[1]Weekly capesize'!$J880</f>
        <v>12.5</v>
      </c>
      <c r="R98" s="3">
        <f>'[1]Weekly capesize'!$Y880</f>
        <v>16.45</v>
      </c>
      <c r="S98" s="3">
        <f>'[1]Weekly capesize'!$V880</f>
        <v>8.85</v>
      </c>
      <c r="T98" s="5">
        <f>'[1]Weekly capesize'!$T880</f>
        <v>8.65</v>
      </c>
      <c r="U98" s="5">
        <f>'[1]Weekly capesize'!$U879</f>
        <v>10.5</v>
      </c>
      <c r="V98" s="123">
        <f t="shared" si="8"/>
        <v>0.49689307906578101</v>
      </c>
      <c r="W98" s="49">
        <f t="shared" si="9"/>
        <v>2319</v>
      </c>
      <c r="X98" s="107">
        <f t="shared" si="10"/>
        <v>0.49689307906578101</v>
      </c>
      <c r="Y98" s="157">
        <f t="shared" si="11"/>
        <v>9.1000000000000014</v>
      </c>
      <c r="Z98" s="108">
        <f t="shared" ref="Z98:Z129" si="15">O98-E98</f>
        <v>5.45</v>
      </c>
      <c r="AB98" s="44"/>
    </row>
    <row r="99" spans="1:28">
      <c r="A99" s="46">
        <f>'[1]Weekly capesize'!$A881</f>
        <v>43423</v>
      </c>
      <c r="B99" s="46">
        <v>43423</v>
      </c>
      <c r="C99" s="206">
        <f t="shared" si="13"/>
        <v>2018</v>
      </c>
      <c r="D99" s="207" t="s">
        <v>142</v>
      </c>
      <c r="E99" s="199">
        <f>'[1]Weekly capesize'!$I881</f>
        <v>6.35</v>
      </c>
      <c r="F99" s="204">
        <f>[2]input!$B529</f>
        <v>11.15</v>
      </c>
      <c r="G99" s="202">
        <f>'[1]Weekly capesize'!$S881</f>
        <v>7.55</v>
      </c>
      <c r="H99" s="202">
        <f>'[1]Weekly capesize'!$Z881</f>
        <v>14.95</v>
      </c>
      <c r="I99" s="1">
        <f>'[1]Weekly capesize'!$B881</f>
        <v>6331</v>
      </c>
      <c r="J99" s="1">
        <f>'[1]Weekly capesize'!$C881</f>
        <v>4170</v>
      </c>
      <c r="K99" s="1">
        <f t="shared" si="14"/>
        <v>2161</v>
      </c>
      <c r="L99" s="124">
        <f>'[1]Baltic Indices'!$D548</f>
        <v>1461</v>
      </c>
      <c r="M99" s="124">
        <f>'[1]Baltic Indices'!$G548</f>
        <v>656</v>
      </c>
      <c r="N99" s="124">
        <f>'[1]Baltic Indices'!$F548</f>
        <v>1003</v>
      </c>
      <c r="O99" s="3">
        <f>'[1]Weekly capesize'!$L881</f>
        <v>11.25</v>
      </c>
      <c r="P99" s="3">
        <f>'[1]Weekly capesize'!$N881</f>
        <v>12.75</v>
      </c>
      <c r="Q99" s="3">
        <f>'[1]Weekly capesize'!$J881</f>
        <v>11.45</v>
      </c>
      <c r="R99" s="3">
        <f>'[1]Weekly capesize'!$Y881</f>
        <v>15.5</v>
      </c>
      <c r="S99" s="3">
        <f>'[1]Weekly capesize'!$V881</f>
        <v>7.8</v>
      </c>
      <c r="T99" s="5">
        <f>'[1]Weekly capesize'!$T881</f>
        <v>7.75</v>
      </c>
      <c r="U99" s="5">
        <f>'[1]Weekly capesize'!$U880</f>
        <v>9.1</v>
      </c>
      <c r="V99" s="123">
        <f t="shared" si="8"/>
        <v>0.51822541966426861</v>
      </c>
      <c r="W99" s="49">
        <f t="shared" si="9"/>
        <v>2161</v>
      </c>
      <c r="X99" s="107">
        <f t="shared" si="10"/>
        <v>0.51822541966426861</v>
      </c>
      <c r="Y99" s="157">
        <f t="shared" si="11"/>
        <v>8.6</v>
      </c>
      <c r="Z99" s="108">
        <f t="shared" si="15"/>
        <v>4.9000000000000004</v>
      </c>
      <c r="AB99" s="44"/>
    </row>
    <row r="100" spans="1:28">
      <c r="A100" s="46">
        <f>'[1]Weekly capesize'!$A882</f>
        <v>43430</v>
      </c>
      <c r="B100" s="46">
        <v>43430</v>
      </c>
      <c r="C100" s="206">
        <f t="shared" si="13"/>
        <v>2018</v>
      </c>
      <c r="D100" s="207" t="s">
        <v>142</v>
      </c>
      <c r="E100" s="199">
        <f>'[1]Weekly capesize'!$I882</f>
        <v>7</v>
      </c>
      <c r="F100" s="204">
        <f>[2]input!$B530</f>
        <v>10.75</v>
      </c>
      <c r="G100" s="202">
        <f>'[1]Weekly capesize'!$S882</f>
        <v>7.75</v>
      </c>
      <c r="H100" s="202">
        <f>'[1]Weekly capesize'!$Z882</f>
        <v>15.75</v>
      </c>
      <c r="I100" s="1">
        <f>'[1]Weekly capesize'!$B882</f>
        <v>6706</v>
      </c>
      <c r="J100" s="1">
        <f>'[1]Weekly capesize'!$C882</f>
        <v>4447</v>
      </c>
      <c r="K100" s="1">
        <f t="shared" si="14"/>
        <v>2259</v>
      </c>
      <c r="L100" s="124">
        <f>'[1]Baltic Indices'!$D549</f>
        <v>1050</v>
      </c>
      <c r="M100" s="124">
        <f>'[1]Baltic Indices'!$G549</f>
        <v>646</v>
      </c>
      <c r="N100" s="124">
        <f>'[1]Baltic Indices'!$F549</f>
        <v>969</v>
      </c>
      <c r="O100" s="3">
        <f>'[1]Weekly capesize'!$L882</f>
        <v>11.5</v>
      </c>
      <c r="P100" s="3">
        <f>'[1]Weekly capesize'!$N882</f>
        <v>13.05</v>
      </c>
      <c r="Q100" s="3">
        <f>'[1]Weekly capesize'!$J882</f>
        <v>11.85</v>
      </c>
      <c r="R100" s="3">
        <f>'[1]Weekly capesize'!$Y882</f>
        <v>16.3</v>
      </c>
      <c r="S100" s="3">
        <f>'[1]Weekly capesize'!$V882</f>
        <v>8.35</v>
      </c>
      <c r="T100" s="5">
        <f>'[1]Weekly capesize'!$T882</f>
        <v>7.85</v>
      </c>
      <c r="U100" s="5">
        <f>'[1]Weekly capesize'!$U881</f>
        <v>8.0500000000000007</v>
      </c>
      <c r="V100" s="123">
        <f t="shared" si="8"/>
        <v>0.50798290982684957</v>
      </c>
      <c r="W100" s="49">
        <f t="shared" si="9"/>
        <v>2259</v>
      </c>
      <c r="X100" s="107">
        <f t="shared" si="10"/>
        <v>0.50798290982684957</v>
      </c>
      <c r="Y100" s="157">
        <f t="shared" si="11"/>
        <v>8.75</v>
      </c>
      <c r="Z100" s="108">
        <f t="shared" si="15"/>
        <v>4.5</v>
      </c>
      <c r="AB100" s="44"/>
    </row>
    <row r="101" spans="1:28">
      <c r="A101" s="46">
        <f>'[1]Weekly capesize'!$A883</f>
        <v>43437</v>
      </c>
      <c r="B101" s="46">
        <v>43437</v>
      </c>
      <c r="C101" s="206">
        <f t="shared" si="13"/>
        <v>2018</v>
      </c>
      <c r="D101" s="207" t="s">
        <v>142</v>
      </c>
      <c r="E101" s="199">
        <f>'[1]Weekly capesize'!$I883</f>
        <v>7.5</v>
      </c>
      <c r="F101" s="204">
        <f>[2]input!$B531</f>
        <v>10</v>
      </c>
      <c r="G101" s="202">
        <f>'[1]Weekly capesize'!$S883</f>
        <v>8</v>
      </c>
      <c r="H101" s="202">
        <f>'[1]Weekly capesize'!$Z883</f>
        <v>15.85</v>
      </c>
      <c r="I101" s="1">
        <f>'[1]Weekly capesize'!$B883</f>
        <v>6896</v>
      </c>
      <c r="J101" s="1">
        <f>'[1]Weekly capesize'!$C883</f>
        <v>4803</v>
      </c>
      <c r="K101" s="1">
        <f t="shared" si="14"/>
        <v>2093</v>
      </c>
      <c r="L101" s="124">
        <f>'[1]Baltic Indices'!$D550</f>
        <v>1056</v>
      </c>
      <c r="M101" s="124">
        <f>'[1]Baltic Indices'!$G550</f>
        <v>635</v>
      </c>
      <c r="N101" s="124">
        <f>'[1]Baltic Indices'!$F550</f>
        <v>952</v>
      </c>
      <c r="O101" s="3">
        <f>'[1]Weekly capesize'!$L883</f>
        <v>11.7</v>
      </c>
      <c r="P101" s="3">
        <f>'[1]Weekly capesize'!$N883</f>
        <v>13.35</v>
      </c>
      <c r="Q101" s="3">
        <f>'[1]Weekly capesize'!$J883</f>
        <v>12.5</v>
      </c>
      <c r="R101" s="3">
        <f>'[1]Weekly capesize'!$Y883</f>
        <v>16.399999999999999</v>
      </c>
      <c r="S101" s="3">
        <f>'[1]Weekly capesize'!$V883</f>
        <v>8.6</v>
      </c>
      <c r="T101" s="5">
        <f>'[1]Weekly capesize'!$T883</f>
        <v>7.95</v>
      </c>
      <c r="U101" s="5">
        <f>'[1]Weekly capesize'!$U882</f>
        <v>8.6</v>
      </c>
      <c r="V101" s="123">
        <f t="shared" si="8"/>
        <v>0.43576931084738707</v>
      </c>
      <c r="W101" s="49">
        <f t="shared" si="9"/>
        <v>2093</v>
      </c>
      <c r="X101" s="107">
        <f t="shared" si="10"/>
        <v>0.43576931084738707</v>
      </c>
      <c r="Y101" s="157">
        <f t="shared" si="11"/>
        <v>8.35</v>
      </c>
      <c r="Z101" s="108">
        <f t="shared" si="15"/>
        <v>4.1999999999999993</v>
      </c>
      <c r="AB101" s="44"/>
    </row>
    <row r="102" spans="1:28" ht="21.65" customHeight="1">
      <c r="A102" s="46">
        <f>'[1]Weekly capesize'!$A884</f>
        <v>43444</v>
      </c>
      <c r="B102" s="46">
        <v>43444</v>
      </c>
      <c r="C102" s="206">
        <f t="shared" si="13"/>
        <v>2018</v>
      </c>
      <c r="D102" s="207" t="s">
        <v>142</v>
      </c>
      <c r="E102" s="199">
        <f>'[1]Weekly capesize'!$I884</f>
        <v>9</v>
      </c>
      <c r="F102" s="204">
        <f>[2]input!$B532</f>
        <v>10.1</v>
      </c>
      <c r="G102" s="202">
        <f>'[1]Weekly capesize'!$S884</f>
        <v>8.9499999999999993</v>
      </c>
      <c r="H102" s="202">
        <f>'[1]Weekly capesize'!$Z884</f>
        <v>16.25</v>
      </c>
      <c r="I102" s="1">
        <f>'[1]Weekly capesize'!$B884</f>
        <v>7389</v>
      </c>
      <c r="J102" s="1">
        <f>'[1]Weekly capesize'!$C884</f>
        <v>5321</v>
      </c>
      <c r="K102" s="1">
        <f t="shared" si="14"/>
        <v>2068</v>
      </c>
      <c r="L102" s="124">
        <f>'[1]Baltic Indices'!$D551</f>
        <v>1755</v>
      </c>
      <c r="M102" s="124">
        <f>'[1]Baltic Indices'!$G551</f>
        <v>626</v>
      </c>
      <c r="N102" s="124">
        <f>'[1]Baltic Indices'!$F551</f>
        <v>944</v>
      </c>
      <c r="O102" s="3">
        <f>'[1]Weekly capesize'!$L884</f>
        <v>12.5</v>
      </c>
      <c r="P102" s="3">
        <f>'[1]Weekly capesize'!$N884</f>
        <v>14.25</v>
      </c>
      <c r="Q102" s="3">
        <f>'[1]Weekly capesize'!$J884</f>
        <v>12.75</v>
      </c>
      <c r="R102" s="3">
        <f>'[1]Weekly capesize'!$Y884</f>
        <v>16.8</v>
      </c>
      <c r="S102" s="3">
        <f>'[1]Weekly capesize'!$V884</f>
        <v>9.35</v>
      </c>
      <c r="T102" s="5">
        <f>'[1]Weekly capesize'!$T884</f>
        <v>8.65</v>
      </c>
      <c r="U102" s="5">
        <f>'[1]Weekly capesize'!$U883</f>
        <v>8.85</v>
      </c>
      <c r="V102" s="123">
        <f t="shared" si="8"/>
        <v>0.38864875023491824</v>
      </c>
      <c r="W102" s="49">
        <f t="shared" si="9"/>
        <v>2068</v>
      </c>
      <c r="X102" s="107">
        <f t="shared" si="10"/>
        <v>0.38864875023491824</v>
      </c>
      <c r="Y102" s="157">
        <f t="shared" si="11"/>
        <v>7.25</v>
      </c>
      <c r="Z102" s="108">
        <f t="shared" si="15"/>
        <v>3.5</v>
      </c>
      <c r="AB102" s="44"/>
    </row>
    <row r="103" spans="1:28" ht="21.65" customHeight="1">
      <c r="A103" s="46">
        <f>'[1]Weekly capesize'!$A885</f>
        <v>43451</v>
      </c>
      <c r="B103" s="46">
        <v>43451</v>
      </c>
      <c r="C103" s="206">
        <f t="shared" si="13"/>
        <v>2018</v>
      </c>
      <c r="D103" s="207" t="s">
        <v>142</v>
      </c>
      <c r="E103" s="199">
        <f>'[1]Weekly capesize'!$I885</f>
        <v>8.75</v>
      </c>
      <c r="F103" s="204">
        <f>[2]input!$B533</f>
        <v>10.35</v>
      </c>
      <c r="G103" s="202">
        <f>'[1]Weekly capesize'!$S885</f>
        <v>8.8000000000000007</v>
      </c>
      <c r="H103" s="202">
        <f>'[1]Weekly capesize'!$Z885</f>
        <v>17.2</v>
      </c>
      <c r="I103" s="1">
        <f>'[1]Weekly capesize'!$B885</f>
        <v>7550</v>
      </c>
      <c r="J103" s="1">
        <f>'[1]Weekly capesize'!$C885</f>
        <v>5333</v>
      </c>
      <c r="K103" s="1">
        <f t="shared" si="14"/>
        <v>2217</v>
      </c>
      <c r="L103" s="124">
        <f>'[1]Baltic Indices'!$D552</f>
        <v>2197</v>
      </c>
      <c r="M103" s="124">
        <f>'[1]Baltic Indices'!$G552</f>
        <v>625</v>
      </c>
      <c r="N103" s="124">
        <f>'[1]Baltic Indices'!$F552</f>
        <v>953</v>
      </c>
      <c r="O103" s="3">
        <f>'[1]Weekly capesize'!$L885</f>
        <v>12.35</v>
      </c>
      <c r="P103" s="3">
        <f>'[1]Weekly capesize'!$N885</f>
        <v>14.1</v>
      </c>
      <c r="Q103" s="3">
        <f>'[1]Weekly capesize'!$J885</f>
        <v>13</v>
      </c>
      <c r="R103" s="3">
        <f>'[1]Weekly capesize'!$Y885</f>
        <v>17.55</v>
      </c>
      <c r="S103" s="3">
        <f>'[1]Weekly capesize'!$V885</f>
        <v>9.35</v>
      </c>
      <c r="T103" s="5">
        <f>'[1]Weekly capesize'!$T885</f>
        <v>8.5</v>
      </c>
      <c r="U103" s="5">
        <f>'[1]Weekly capesize'!$U884</f>
        <v>9.6</v>
      </c>
      <c r="V103" s="123">
        <f t="shared" si="8"/>
        <v>0.41571348209263081</v>
      </c>
      <c r="W103" s="49">
        <f t="shared" si="9"/>
        <v>2217</v>
      </c>
      <c r="X103" s="107">
        <f t="shared" si="10"/>
        <v>0.41571348209263081</v>
      </c>
      <c r="Y103" s="157">
        <f t="shared" si="11"/>
        <v>8.4499999999999993</v>
      </c>
      <c r="Z103" s="108">
        <f t="shared" si="15"/>
        <v>3.5999999999999996</v>
      </c>
      <c r="AB103" s="44"/>
    </row>
    <row r="104" spans="1:28" ht="21.65" customHeight="1">
      <c r="A104" s="46">
        <f>'[1]Weekly capesize'!$A886</f>
        <v>43458</v>
      </c>
      <c r="B104" s="46">
        <v>43458</v>
      </c>
      <c r="C104" s="206">
        <f t="shared" si="13"/>
        <v>2018</v>
      </c>
      <c r="D104" s="207" t="s">
        <v>142</v>
      </c>
      <c r="E104" s="199">
        <f>'[1]Weekly capesize'!$I886</f>
        <v>6</v>
      </c>
      <c r="F104" s="204">
        <f>[2]input!$B534</f>
        <v>9.65</v>
      </c>
      <c r="G104" s="202">
        <f>'[1]Weekly capesize'!$S886</f>
        <v>8.15</v>
      </c>
      <c r="H104" s="202">
        <f>'[1]Weekly capesize'!$Z886</f>
        <v>16.100000000000001</v>
      </c>
      <c r="I104" s="1">
        <f>'[1]Weekly capesize'!$B886</f>
        <v>7273</v>
      </c>
      <c r="J104" s="1">
        <f>'[1]Weekly capesize'!$C886</f>
        <v>4606</v>
      </c>
      <c r="K104" s="1">
        <f t="shared" si="14"/>
        <v>2667</v>
      </c>
      <c r="L104" s="124">
        <f>'[1]Baltic Indices'!$D553</f>
        <v>2383</v>
      </c>
      <c r="M104" s="124">
        <f>'[1]Baltic Indices'!$G553</f>
        <v>617</v>
      </c>
      <c r="N104" s="124">
        <f>'[1]Baltic Indices'!$F553</f>
        <v>974</v>
      </c>
      <c r="O104" s="3">
        <f>'[1]Weekly capesize'!$L886</f>
        <v>12.25</v>
      </c>
      <c r="P104" s="3">
        <f>'[1]Weekly capesize'!$N886</f>
        <v>14</v>
      </c>
      <c r="Q104" s="3">
        <f>'[1]Weekly capesize'!$J886</f>
        <v>12.05</v>
      </c>
      <c r="R104" s="3">
        <f>'[1]Weekly capesize'!$Y886</f>
        <v>16.649999999999999</v>
      </c>
      <c r="S104" s="3">
        <f>'[1]Weekly capesize'!$V886</f>
        <v>9.35</v>
      </c>
      <c r="T104" s="5">
        <f>'[1]Weekly capesize'!$T886</f>
        <v>8.4</v>
      </c>
      <c r="U104" s="5">
        <f>'[1]Weekly capesize'!$U885</f>
        <v>9.6</v>
      </c>
      <c r="V104" s="123">
        <f t="shared" si="8"/>
        <v>0.57902735562310026</v>
      </c>
      <c r="W104" s="49">
        <f t="shared" si="9"/>
        <v>2667</v>
      </c>
      <c r="X104" s="107">
        <f t="shared" si="10"/>
        <v>0.57902735562310026</v>
      </c>
      <c r="Y104" s="157">
        <f t="shared" si="11"/>
        <v>10.100000000000001</v>
      </c>
      <c r="Z104" s="108">
        <f t="shared" si="15"/>
        <v>6.25</v>
      </c>
      <c r="AB104" s="44"/>
    </row>
    <row r="105" spans="1:28" ht="21.65" customHeight="1">
      <c r="A105" s="46">
        <f>'[1]Weekly capesize'!$A887</f>
        <v>43465</v>
      </c>
      <c r="B105" s="46">
        <v>43465</v>
      </c>
      <c r="C105" s="206">
        <f t="shared" si="13"/>
        <v>2018</v>
      </c>
      <c r="D105" s="207" t="s">
        <v>142</v>
      </c>
      <c r="E105" s="199">
        <f>'[1]Weekly capesize'!$I887</f>
        <v>6</v>
      </c>
      <c r="F105" s="204">
        <f>[2]input!$B535</f>
        <v>9.65</v>
      </c>
      <c r="G105" s="202">
        <f>'[1]Weekly capesize'!$S887</f>
        <v>8.15</v>
      </c>
      <c r="H105" s="202">
        <f>'[1]Weekly capesize'!$Z887</f>
        <v>16.100000000000001</v>
      </c>
      <c r="I105" s="1">
        <f>'[1]Weekly capesize'!$B887</f>
        <v>7273</v>
      </c>
      <c r="J105" s="1">
        <f>'[1]Weekly capesize'!$C887</f>
        <v>4606</v>
      </c>
      <c r="K105" s="1">
        <f t="shared" si="14"/>
        <v>2667</v>
      </c>
      <c r="L105" s="124">
        <f>'[1]Baltic Indices'!$D554</f>
        <v>1913</v>
      </c>
      <c r="M105" s="124">
        <f>'[1]Baltic Indices'!$G554</f>
        <v>571</v>
      </c>
      <c r="N105" s="124">
        <f>'[1]Baltic Indices'!$F554</f>
        <v>977</v>
      </c>
      <c r="O105" s="3">
        <f>'[1]Weekly capesize'!$L887</f>
        <v>12.25</v>
      </c>
      <c r="P105" s="3">
        <f>'[1]Weekly capesize'!$N887</f>
        <v>14</v>
      </c>
      <c r="Q105" s="3">
        <f>'[1]Weekly capesize'!$J887</f>
        <v>12.05</v>
      </c>
      <c r="R105" s="3">
        <f>'[1]Weekly capesize'!$Y887</f>
        <v>16.649999999999999</v>
      </c>
      <c r="S105" s="3">
        <f>'[1]Weekly capesize'!$V887</f>
        <v>9.35</v>
      </c>
      <c r="T105" s="5">
        <f>'[1]Weekly capesize'!$T887</f>
        <v>8.4</v>
      </c>
      <c r="U105" s="5">
        <f>'[1]Weekly capesize'!$U886</f>
        <v>9.6</v>
      </c>
      <c r="V105" s="123">
        <f t="shared" si="8"/>
        <v>0.57902735562310026</v>
      </c>
      <c r="W105" s="49">
        <f t="shared" si="9"/>
        <v>2667</v>
      </c>
      <c r="X105" s="107">
        <f t="shared" si="10"/>
        <v>0.57902735562310026</v>
      </c>
      <c r="Y105" s="157">
        <f t="shared" si="11"/>
        <v>10.100000000000001</v>
      </c>
      <c r="Z105" s="108">
        <f t="shared" si="15"/>
        <v>6.25</v>
      </c>
      <c r="AB105" s="44"/>
    </row>
    <row r="106" spans="1:28" ht="21.65" customHeight="1">
      <c r="A106" s="46">
        <f>'[1]Weekly capesize'!$A888</f>
        <v>43472</v>
      </c>
      <c r="B106" s="46">
        <v>43472</v>
      </c>
      <c r="C106" s="206">
        <f t="shared" si="13"/>
        <v>2019</v>
      </c>
      <c r="D106" s="207" t="s">
        <v>139</v>
      </c>
      <c r="E106" s="199">
        <f>'[1]Weekly capesize'!$I888</f>
        <v>6.6</v>
      </c>
      <c r="F106" s="204">
        <f>[2]input!$B536</f>
        <v>9.75</v>
      </c>
      <c r="G106" s="202">
        <f>'[1]Weekly capesize'!$S888</f>
        <v>8.35</v>
      </c>
      <c r="H106" s="202">
        <f>'[1]Weekly capesize'!$Z888</f>
        <v>16.7</v>
      </c>
      <c r="I106" s="1">
        <f>'[1]Weekly capesize'!$B888</f>
        <v>7384</v>
      </c>
      <c r="J106" s="1">
        <f>'[1]Weekly capesize'!$C888</f>
        <v>4829</v>
      </c>
      <c r="K106" s="1">
        <f t="shared" si="14"/>
        <v>2555</v>
      </c>
      <c r="L106" s="124">
        <f>'[1]Baltic Indices'!$D555</f>
        <v>1913</v>
      </c>
      <c r="M106" s="124">
        <f>'[1]Baltic Indices'!$G555</f>
        <v>571</v>
      </c>
      <c r="N106" s="124">
        <f>'[1]Baltic Indices'!$F555</f>
        <v>977</v>
      </c>
      <c r="O106" s="3">
        <f>'[1]Weekly capesize'!$L888</f>
        <v>12.25</v>
      </c>
      <c r="P106" s="3">
        <f>'[1]Weekly capesize'!$N888</f>
        <v>14</v>
      </c>
      <c r="Q106" s="3">
        <f>'[1]Weekly capesize'!$J888</f>
        <v>12.8</v>
      </c>
      <c r="R106" s="3">
        <f>'[1]Weekly capesize'!$Y888</f>
        <v>17.25</v>
      </c>
      <c r="S106" s="3">
        <f>'[1]Weekly capesize'!$V888</f>
        <v>9.3000000000000007</v>
      </c>
      <c r="T106" s="5">
        <f>'[1]Weekly capesize'!$T888</f>
        <v>8.1999999999999993</v>
      </c>
      <c r="U106" s="5">
        <f>'[1]Weekly capesize'!$U887</f>
        <v>9.6</v>
      </c>
      <c r="V106" s="123">
        <f t="shared" si="8"/>
        <v>0.52909505073514185</v>
      </c>
      <c r="W106" s="49">
        <f t="shared" si="9"/>
        <v>2555</v>
      </c>
      <c r="X106" s="107">
        <f t="shared" si="10"/>
        <v>0.52909505073514185</v>
      </c>
      <c r="Y106" s="157">
        <f t="shared" si="11"/>
        <v>10.1</v>
      </c>
      <c r="Z106" s="108">
        <f t="shared" si="15"/>
        <v>5.65</v>
      </c>
      <c r="AA106" s="197"/>
      <c r="AB106" s="44"/>
    </row>
    <row r="107" spans="1:28">
      <c r="A107" s="46">
        <f>'[1]Weekly capesize'!$A889</f>
        <v>43479</v>
      </c>
      <c r="B107" s="46">
        <v>43479</v>
      </c>
      <c r="C107" s="206">
        <f t="shared" si="13"/>
        <v>2019</v>
      </c>
      <c r="D107" s="207" t="s">
        <v>139</v>
      </c>
      <c r="E107" s="199">
        <f>'[1]Weekly capesize'!$I889</f>
        <v>6.35</v>
      </c>
      <c r="F107" s="204">
        <f>[2]input!$B537</f>
        <v>9.6999999999999993</v>
      </c>
      <c r="G107" s="202">
        <f>'[1]Weekly capesize'!$S889</f>
        <v>8.5</v>
      </c>
      <c r="H107" s="202">
        <f>'[1]Weekly capesize'!$Z889</f>
        <v>17.649999999999999</v>
      </c>
      <c r="I107" s="1">
        <f>'[1]Weekly capesize'!$B889</f>
        <v>7462</v>
      </c>
      <c r="J107" s="1">
        <f>'[1]Weekly capesize'!$C889</f>
        <v>4742</v>
      </c>
      <c r="K107" s="1">
        <f t="shared" si="14"/>
        <v>2720</v>
      </c>
      <c r="L107" s="124">
        <f>'[1]Baltic Indices'!$D556</f>
        <v>2003</v>
      </c>
      <c r="M107" s="124">
        <f>'[1]Baltic Indices'!$G556</f>
        <v>571</v>
      </c>
      <c r="N107" s="124">
        <f>'[1]Baltic Indices'!$F556</f>
        <v>946</v>
      </c>
      <c r="O107" s="3">
        <f>'[1]Weekly capesize'!$L889</f>
        <v>11.85</v>
      </c>
      <c r="P107" s="3">
        <f>'[1]Weekly capesize'!$N889</f>
        <v>13.6</v>
      </c>
      <c r="Q107" s="3">
        <f>'[1]Weekly capesize'!$J889</f>
        <v>13</v>
      </c>
      <c r="R107" s="3">
        <f>'[1]Weekly capesize'!$Y889</f>
        <v>18.2</v>
      </c>
      <c r="S107" s="3">
        <f>'[1]Weekly capesize'!$V889</f>
        <v>8.85</v>
      </c>
      <c r="T107" s="5">
        <f>'[1]Weekly capesize'!$T889</f>
        <v>7.75</v>
      </c>
      <c r="U107" s="5">
        <f>'[1]Weekly capesize'!$U888</f>
        <v>9.5500000000000007</v>
      </c>
      <c r="V107" s="123">
        <f t="shared" si="8"/>
        <v>0.57359763812737241</v>
      </c>
      <c r="W107" s="49">
        <f t="shared" si="9"/>
        <v>2720</v>
      </c>
      <c r="X107" s="107">
        <f t="shared" si="10"/>
        <v>0.57359763812737241</v>
      </c>
      <c r="Y107" s="157">
        <f t="shared" si="11"/>
        <v>11.299999999999999</v>
      </c>
      <c r="Z107" s="108">
        <f t="shared" si="15"/>
        <v>5.5</v>
      </c>
      <c r="AA107" s="197">
        <f>'[1]Weekly capesize'!$AD888</f>
        <v>7.6</v>
      </c>
      <c r="AB107" s="44"/>
    </row>
    <row r="108" spans="1:28">
      <c r="A108" s="46">
        <f>'[1]Weekly capesize'!$A890</f>
        <v>43486</v>
      </c>
      <c r="B108" s="46">
        <v>43486</v>
      </c>
      <c r="C108" s="206">
        <f t="shared" si="13"/>
        <v>2019</v>
      </c>
      <c r="D108" s="207" t="s">
        <v>139</v>
      </c>
      <c r="E108" s="199">
        <f>'[1]Weekly capesize'!$I890</f>
        <v>6.95</v>
      </c>
      <c r="F108" s="204">
        <f>[2]input!$B538</f>
        <v>9.4</v>
      </c>
      <c r="G108" s="202">
        <f>'[1]Weekly capesize'!$S890</f>
        <v>8.5</v>
      </c>
      <c r="H108" s="202">
        <f>'[1]Weekly capesize'!$Z890</f>
        <v>17.899999999999999</v>
      </c>
      <c r="I108" s="1">
        <f>'[1]Weekly capesize'!$B890</f>
        <v>7570</v>
      </c>
      <c r="J108" s="1">
        <f>'[1]Weekly capesize'!$C890</f>
        <v>4846</v>
      </c>
      <c r="K108" s="1">
        <f t="shared" si="14"/>
        <v>2724</v>
      </c>
      <c r="L108" s="124">
        <f>'[1]Baltic Indices'!$D557</f>
        <v>1966</v>
      </c>
      <c r="M108" s="124">
        <f>'[1]Baltic Indices'!$G557</f>
        <v>524</v>
      </c>
      <c r="N108" s="124">
        <f>'[1]Baltic Indices'!$F557</f>
        <v>842</v>
      </c>
      <c r="O108" s="3">
        <f>'[1]Weekly capesize'!$L890</f>
        <v>12.15</v>
      </c>
      <c r="P108" s="3">
        <f>'[1]Weekly capesize'!$N890</f>
        <v>13.75</v>
      </c>
      <c r="Q108" s="3">
        <f>'[1]Weekly capesize'!$J890</f>
        <v>12.7</v>
      </c>
      <c r="R108" s="3">
        <f>'[1]Weekly capesize'!$Y890</f>
        <v>18.45</v>
      </c>
      <c r="S108" s="3">
        <f>'[1]Weekly capesize'!$V890</f>
        <v>9.0500000000000007</v>
      </c>
      <c r="T108" s="5">
        <f>'[1]Weekly capesize'!$T890</f>
        <v>7.9</v>
      </c>
      <c r="U108" s="5">
        <f>'[1]Weekly capesize'!$U889</f>
        <v>9.1</v>
      </c>
      <c r="V108" s="123">
        <f t="shared" si="8"/>
        <v>0.5621130829550145</v>
      </c>
      <c r="W108" s="49">
        <f t="shared" si="9"/>
        <v>2724</v>
      </c>
      <c r="X108" s="107">
        <f t="shared" si="10"/>
        <v>0.5621130829550145</v>
      </c>
      <c r="Y108" s="157">
        <f t="shared" si="11"/>
        <v>10.95</v>
      </c>
      <c r="Z108" s="108">
        <f t="shared" si="15"/>
        <v>5.2</v>
      </c>
      <c r="AA108" s="197">
        <f>'[1]Weekly capesize'!$AD889</f>
        <v>7.15</v>
      </c>
      <c r="AB108" s="44"/>
    </row>
    <row r="109" spans="1:28">
      <c r="A109" s="46">
        <f>'[1]Weekly capesize'!$A891</f>
        <v>43493</v>
      </c>
      <c r="B109" s="46">
        <v>43493</v>
      </c>
      <c r="C109" s="206">
        <f t="shared" si="13"/>
        <v>2019</v>
      </c>
      <c r="D109" s="207" t="s">
        <v>139</v>
      </c>
      <c r="E109" s="199">
        <f>'[1]Weekly capesize'!$I891</f>
        <v>6.05</v>
      </c>
      <c r="F109" s="204">
        <f>[2]input!$B539</f>
        <v>8.8000000000000007</v>
      </c>
      <c r="G109" s="202">
        <f>'[1]Weekly capesize'!$S891</f>
        <v>7.75</v>
      </c>
      <c r="H109" s="202">
        <f>'[1]Weekly capesize'!$Z891</f>
        <v>16.3</v>
      </c>
      <c r="I109" s="1">
        <f>'[1]Weekly capesize'!$B891</f>
        <v>6998</v>
      </c>
      <c r="J109" s="1">
        <f>'[1]Weekly capesize'!$C891</f>
        <v>4422</v>
      </c>
      <c r="K109" s="1">
        <f t="shared" si="14"/>
        <v>2576</v>
      </c>
      <c r="L109" s="124">
        <f>'[1]Baltic Indices'!$D558</f>
        <v>2037</v>
      </c>
      <c r="M109" s="124">
        <f>'[1]Baltic Indices'!$G558</f>
        <v>451</v>
      </c>
      <c r="N109" s="124">
        <f>'[1]Baltic Indices'!$F558</f>
        <v>701</v>
      </c>
      <c r="O109" s="3">
        <f>'[1]Weekly capesize'!$L891</f>
        <v>11.7</v>
      </c>
      <c r="P109" s="3">
        <f>'[1]Weekly capesize'!$N891</f>
        <v>13.25</v>
      </c>
      <c r="Q109" s="3">
        <f>'[1]Weekly capesize'!$J891</f>
        <v>11.75</v>
      </c>
      <c r="R109" s="3">
        <f>'[1]Weekly capesize'!$Y891</f>
        <v>16.850000000000001</v>
      </c>
      <c r="S109" s="3">
        <f>'[1]Weekly capesize'!$V891</f>
        <v>8.6</v>
      </c>
      <c r="T109" s="5">
        <f>'[1]Weekly capesize'!$T891</f>
        <v>7.45</v>
      </c>
      <c r="U109" s="5">
        <f>'[1]Weekly capesize'!$U890</f>
        <v>9.3000000000000007</v>
      </c>
      <c r="V109" s="123">
        <f t="shared" si="8"/>
        <v>0.58254183627317957</v>
      </c>
      <c r="W109" s="49">
        <f t="shared" si="9"/>
        <v>2576</v>
      </c>
      <c r="X109" s="107">
        <f t="shared" si="10"/>
        <v>0.58254183627317957</v>
      </c>
      <c r="Y109" s="157">
        <f t="shared" si="11"/>
        <v>10.25</v>
      </c>
      <c r="Z109" s="108">
        <f t="shared" si="15"/>
        <v>5.6499999999999995</v>
      </c>
      <c r="AA109" s="197">
        <f>'[1]Weekly capesize'!$AD890</f>
        <v>7.3</v>
      </c>
      <c r="AB109" s="44"/>
    </row>
    <row r="110" spans="1:28">
      <c r="A110" s="46">
        <f>'[1]Weekly capesize'!$A892</f>
        <v>43500</v>
      </c>
      <c r="B110" s="46">
        <v>43500</v>
      </c>
      <c r="C110" s="206">
        <f t="shared" si="13"/>
        <v>2019</v>
      </c>
      <c r="D110" s="207" t="s">
        <v>139</v>
      </c>
      <c r="E110" s="199">
        <f>'[1]Weekly capesize'!$I892</f>
        <v>4.8499999999999996</v>
      </c>
      <c r="F110" s="204">
        <f>[2]input!$B540</f>
        <v>8.3000000000000007</v>
      </c>
      <c r="G110" s="202">
        <f>'[1]Weekly capesize'!$S892</f>
        <v>6.4</v>
      </c>
      <c r="H110" s="202">
        <f>'[1]Weekly capesize'!$Z892</f>
        <v>13.8</v>
      </c>
      <c r="I110" s="1">
        <f>'[1]Weekly capesize'!$B892</f>
        <v>6029</v>
      </c>
      <c r="J110" s="1">
        <f>'[1]Weekly capesize'!$C892</f>
        <v>3611</v>
      </c>
      <c r="K110" s="1">
        <f t="shared" si="14"/>
        <v>2418</v>
      </c>
      <c r="L110" s="124">
        <f>'[1]Baltic Indices'!$D559</f>
        <v>1730</v>
      </c>
      <c r="M110" s="124">
        <f>'[1]Baltic Indices'!$G559</f>
        <v>395</v>
      </c>
      <c r="N110" s="124">
        <f>'[1]Baltic Indices'!$F559</f>
        <v>576</v>
      </c>
      <c r="O110" s="3">
        <f>'[1]Weekly capesize'!$L892</f>
        <v>10.3</v>
      </c>
      <c r="P110" s="3">
        <f>'[1]Weekly capesize'!$N892</f>
        <v>11.75</v>
      </c>
      <c r="Q110" s="3">
        <f>'[1]Weekly capesize'!$J892</f>
        <v>10.050000000000001</v>
      </c>
      <c r="R110" s="3">
        <f>'[1]Weekly capesize'!$Y892</f>
        <v>14.35</v>
      </c>
      <c r="S110" s="3">
        <f>'[1]Weekly capesize'!$V892</f>
        <v>7.8</v>
      </c>
      <c r="T110" s="5">
        <f>'[1]Weekly capesize'!$T892</f>
        <v>6.1</v>
      </c>
      <c r="U110" s="5">
        <f>'[1]Weekly capesize'!$U891</f>
        <v>8.85</v>
      </c>
      <c r="V110" s="123">
        <f t="shared" si="8"/>
        <v>0.66962060371088339</v>
      </c>
      <c r="W110" s="49">
        <f t="shared" si="9"/>
        <v>2418</v>
      </c>
      <c r="X110" s="107">
        <f t="shared" si="10"/>
        <v>0.66962060371088339</v>
      </c>
      <c r="Y110" s="157">
        <f t="shared" si="11"/>
        <v>8.9500000000000011</v>
      </c>
      <c r="Z110" s="108">
        <f t="shared" si="15"/>
        <v>5.4500000000000011</v>
      </c>
      <c r="AA110" s="197">
        <f>'[1]Weekly capesize'!$AD891</f>
        <v>6.9</v>
      </c>
      <c r="AB110" s="44"/>
    </row>
    <row r="111" spans="1:28">
      <c r="A111" s="46">
        <f>'[1]Weekly capesize'!$A893</f>
        <v>43507</v>
      </c>
      <c r="B111" s="46">
        <v>43507</v>
      </c>
      <c r="C111" s="206">
        <f t="shared" si="13"/>
        <v>2019</v>
      </c>
      <c r="D111" s="207" t="s">
        <v>139</v>
      </c>
      <c r="E111" s="199">
        <f>'[1]Weekly capesize'!$I893</f>
        <v>4.9000000000000004</v>
      </c>
      <c r="F111" s="204">
        <f>[2]input!$B541</f>
        <v>8.4</v>
      </c>
      <c r="G111" s="202">
        <f>'[1]Weekly capesize'!$S893</f>
        <v>6</v>
      </c>
      <c r="H111" s="202">
        <f>'[1]Weekly capesize'!$Z893</f>
        <v>13.15</v>
      </c>
      <c r="I111" s="1">
        <f>'[1]Weekly capesize'!$B893</f>
        <v>5764</v>
      </c>
      <c r="J111" s="1">
        <f>'[1]Weekly capesize'!$C893</f>
        <v>3416</v>
      </c>
      <c r="K111" s="1">
        <f t="shared" si="14"/>
        <v>2348</v>
      </c>
      <c r="L111" s="124">
        <f>'[1]Baltic Indices'!$D560</f>
        <v>1014</v>
      </c>
      <c r="M111" s="124">
        <f>'[1]Baltic Indices'!$G560</f>
        <v>311</v>
      </c>
      <c r="N111" s="124">
        <f>'[1]Baltic Indices'!$F560</f>
        <v>450</v>
      </c>
      <c r="O111" s="3">
        <f>'[1]Weekly capesize'!$L893</f>
        <v>9.85</v>
      </c>
      <c r="P111" s="3">
        <f>'[1]Weekly capesize'!$N893</f>
        <v>11.15</v>
      </c>
      <c r="Q111" s="3">
        <f>'[1]Weekly capesize'!$J893</f>
        <v>9.5</v>
      </c>
      <c r="R111" s="3">
        <f>'[1]Weekly capesize'!$Y893</f>
        <v>13.7</v>
      </c>
      <c r="S111" s="3">
        <f>'[1]Weekly capesize'!$V893</f>
        <v>7.6</v>
      </c>
      <c r="T111" s="5">
        <f>'[1]Weekly capesize'!$T893</f>
        <v>5.7</v>
      </c>
      <c r="U111" s="5">
        <f>'[1]Weekly capesize'!$U892</f>
        <v>7.95</v>
      </c>
      <c r="V111" s="123">
        <f t="shared" si="8"/>
        <v>0.68735362997658078</v>
      </c>
      <c r="W111" s="49">
        <f t="shared" si="9"/>
        <v>2348</v>
      </c>
      <c r="X111" s="107">
        <f t="shared" si="10"/>
        <v>0.68735362997658078</v>
      </c>
      <c r="Y111" s="157">
        <f t="shared" si="11"/>
        <v>8.25</v>
      </c>
      <c r="Z111" s="108">
        <f t="shared" si="15"/>
        <v>4.9499999999999993</v>
      </c>
      <c r="AA111" s="197">
        <f>'[1]Weekly capesize'!$AD892</f>
        <v>5.5</v>
      </c>
      <c r="AB111" s="44"/>
    </row>
    <row r="112" spans="1:28">
      <c r="A112" s="46">
        <f>'[1]Weekly capesize'!$A894</f>
        <v>43514</v>
      </c>
      <c r="B112" s="46">
        <v>43514</v>
      </c>
      <c r="C112" s="206">
        <f t="shared" si="13"/>
        <v>2019</v>
      </c>
      <c r="D112" s="207" t="s">
        <v>139</v>
      </c>
      <c r="E112" s="199">
        <f>'[1]Weekly capesize'!$I894</f>
        <v>5.5</v>
      </c>
      <c r="F112" s="204">
        <f>[2]input!$B542</f>
        <v>8.5500000000000007</v>
      </c>
      <c r="G112" s="202">
        <f>'[1]Weekly capesize'!$S894</f>
        <v>5.85</v>
      </c>
      <c r="H112" s="202">
        <f>'[1]Weekly capesize'!$Z894</f>
        <v>13.25</v>
      </c>
      <c r="I112" s="1">
        <f>'[1]Weekly capesize'!$B894</f>
        <v>5590</v>
      </c>
      <c r="J112" s="1">
        <f>'[1]Weekly capesize'!$C894</f>
        <v>3471</v>
      </c>
      <c r="K112" s="1">
        <f t="shared" si="14"/>
        <v>2119</v>
      </c>
      <c r="L112" s="124">
        <f>'[1]Baltic Indices'!$D561</f>
        <v>792</v>
      </c>
      <c r="M112" s="124">
        <f>'[1]Baltic Indices'!$G561</f>
        <v>290</v>
      </c>
      <c r="N112" s="124">
        <f>'[1]Baltic Indices'!$F561</f>
        <v>415</v>
      </c>
      <c r="O112" s="3">
        <f>'[1]Weekly capesize'!$L894</f>
        <v>9.6999999999999993</v>
      </c>
      <c r="P112" s="3">
        <f>'[1]Weekly capesize'!$N894</f>
        <v>10.95</v>
      </c>
      <c r="Q112" s="3">
        <f>'[1]Weekly capesize'!$J894</f>
        <v>9.4</v>
      </c>
      <c r="R112" s="3">
        <f>'[1]Weekly capesize'!$Y894</f>
        <v>13.8</v>
      </c>
      <c r="S112" s="3">
        <f>'[1]Weekly capesize'!$V894</f>
        <v>7.15</v>
      </c>
      <c r="T112" s="5">
        <f>'[1]Weekly capesize'!$T894</f>
        <v>5.6</v>
      </c>
      <c r="U112" s="5">
        <f>'[1]Weekly capesize'!$U893</f>
        <v>7.75</v>
      </c>
      <c r="V112" s="123">
        <f t="shared" si="8"/>
        <v>0.61048689138576784</v>
      </c>
      <c r="W112" s="49">
        <f t="shared" si="9"/>
        <v>2119</v>
      </c>
      <c r="X112" s="107">
        <f t="shared" si="10"/>
        <v>0.61048689138576784</v>
      </c>
      <c r="Y112" s="157">
        <f t="shared" si="11"/>
        <v>7.75</v>
      </c>
      <c r="Z112" s="108">
        <f t="shared" si="15"/>
        <v>4.1999999999999993</v>
      </c>
      <c r="AA112" s="197">
        <f>'[1]Weekly capesize'!$AD893</f>
        <v>5.0999999999999996</v>
      </c>
      <c r="AB112" s="44"/>
    </row>
    <row r="113" spans="1:28">
      <c r="A113" s="46">
        <f>'[1]Weekly capesize'!$A895</f>
        <v>43521</v>
      </c>
      <c r="B113" s="46">
        <v>43521</v>
      </c>
      <c r="C113" s="206">
        <f t="shared" si="13"/>
        <v>2019</v>
      </c>
      <c r="D113" s="207" t="s">
        <v>139</v>
      </c>
      <c r="E113" s="199">
        <f>'[1]Weekly capesize'!$I895</f>
        <v>5</v>
      </c>
      <c r="F113" s="204">
        <f>[2]input!$B543</f>
        <v>9.9499999999999993</v>
      </c>
      <c r="G113" s="202">
        <f>'[1]Weekly capesize'!$S895</f>
        <v>5.65</v>
      </c>
      <c r="H113" s="202">
        <f>'[1]Weekly capesize'!$Z895</f>
        <v>12.8</v>
      </c>
      <c r="I113" s="1">
        <f>'[1]Weekly capesize'!$B895</f>
        <v>5313</v>
      </c>
      <c r="J113" s="1">
        <f>'[1]Weekly capesize'!$C895</f>
        <v>3260</v>
      </c>
      <c r="K113" s="1">
        <f t="shared" si="14"/>
        <v>2053</v>
      </c>
      <c r="L113" s="124">
        <f>'[1]Baltic Indices'!$D562</f>
        <v>727</v>
      </c>
      <c r="M113" s="124">
        <f>'[1]Baltic Indices'!$G562</f>
        <v>315</v>
      </c>
      <c r="N113" s="124">
        <f>'[1]Baltic Indices'!$F562</f>
        <v>560</v>
      </c>
      <c r="O113" s="3">
        <f>'[1]Weekly capesize'!$L895</f>
        <v>9.4</v>
      </c>
      <c r="P113" s="3">
        <f>'[1]Weekly capesize'!$N895</f>
        <v>10.6</v>
      </c>
      <c r="Q113" s="3">
        <f>'[1]Weekly capesize'!$J895</f>
        <v>9.15</v>
      </c>
      <c r="R113" s="3">
        <f>'[1]Weekly capesize'!$Y895</f>
        <v>13.35</v>
      </c>
      <c r="S113" s="3">
        <f>'[1]Weekly capesize'!$V895</f>
        <v>6.7</v>
      </c>
      <c r="T113" s="5">
        <f>'[1]Weekly capesize'!$T895</f>
        <v>5.4</v>
      </c>
      <c r="U113" s="5">
        <f>'[1]Weekly capesize'!$U894</f>
        <v>7.3</v>
      </c>
      <c r="V113" s="123">
        <f t="shared" si="8"/>
        <v>0.62975460122699389</v>
      </c>
      <c r="W113" s="49">
        <f t="shared" si="9"/>
        <v>2053</v>
      </c>
      <c r="X113" s="107">
        <f t="shared" si="10"/>
        <v>0.62975460122699389</v>
      </c>
      <c r="Y113" s="157">
        <f t="shared" si="11"/>
        <v>7.8000000000000007</v>
      </c>
      <c r="Z113" s="108">
        <f t="shared" si="15"/>
        <v>4.4000000000000004</v>
      </c>
      <c r="AA113" s="197">
        <f>'[1]Weekly capesize'!$AD894</f>
        <v>5</v>
      </c>
      <c r="AB113" s="44"/>
    </row>
    <row r="114" spans="1:28">
      <c r="A114" s="46">
        <f>'[1]Weekly capesize'!$A896</f>
        <v>43528</v>
      </c>
      <c r="B114" s="46">
        <v>43528</v>
      </c>
      <c r="C114" s="206">
        <f t="shared" si="13"/>
        <v>2019</v>
      </c>
      <c r="D114" s="207" t="s">
        <v>139</v>
      </c>
      <c r="E114" s="199">
        <f>'[1]Weekly capesize'!$I896</f>
        <v>4.8499999999999996</v>
      </c>
      <c r="F114" s="204">
        <f>[2]input!$B544</f>
        <v>9.6</v>
      </c>
      <c r="G114" s="202">
        <f>'[1]Weekly capesize'!$S896</f>
        <v>5.05</v>
      </c>
      <c r="H114" s="202">
        <f>'[1]Weekly capesize'!$Z896</f>
        <v>12.45</v>
      </c>
      <c r="I114" s="1">
        <f>'[1]Weekly capesize'!$B896</f>
        <v>5120</v>
      </c>
      <c r="J114" s="1">
        <f>'[1]Weekly capesize'!$C896</f>
        <v>3088</v>
      </c>
      <c r="K114" s="1">
        <f t="shared" si="14"/>
        <v>2032</v>
      </c>
      <c r="L114" s="124">
        <f>'[1]Baltic Indices'!$D563</f>
        <v>545</v>
      </c>
      <c r="M114" s="124">
        <f>'[1]Baltic Indices'!$G563</f>
        <v>359</v>
      </c>
      <c r="N114" s="124">
        <f>'[1]Baltic Indices'!$F563</f>
        <v>707</v>
      </c>
      <c r="O114" s="3">
        <f>'[1]Weekly capesize'!$L896</f>
        <v>9</v>
      </c>
      <c r="P114" s="3">
        <f>'[1]Weekly capesize'!$N896</f>
        <v>9.9499999999999993</v>
      </c>
      <c r="Q114" s="3">
        <f>'[1]Weekly capesize'!$J896</f>
        <v>8.8000000000000007</v>
      </c>
      <c r="R114" s="3">
        <f>'[1]Weekly capesize'!$Y896</f>
        <v>12.95</v>
      </c>
      <c r="S114" s="3">
        <f>'[1]Weekly capesize'!$V896</f>
        <v>6.65</v>
      </c>
      <c r="T114" s="5">
        <f>'[1]Weekly capesize'!$T896</f>
        <v>5.0999999999999996</v>
      </c>
      <c r="U114" s="5">
        <f>'[1]Weekly capesize'!$U895</f>
        <v>6.85</v>
      </c>
      <c r="V114" s="123">
        <f t="shared" si="8"/>
        <v>0.65803108808290156</v>
      </c>
      <c r="W114" s="49">
        <f t="shared" si="9"/>
        <v>2032</v>
      </c>
      <c r="X114" s="107">
        <f t="shared" si="10"/>
        <v>0.65803108808290156</v>
      </c>
      <c r="Y114" s="157">
        <f t="shared" si="11"/>
        <v>7.6</v>
      </c>
      <c r="Z114" s="108">
        <f t="shared" si="15"/>
        <v>4.1500000000000004</v>
      </c>
      <c r="AA114" s="197">
        <f>'[1]Weekly capesize'!$AD895</f>
        <v>4.8</v>
      </c>
      <c r="AB114" s="44"/>
    </row>
    <row r="115" spans="1:28">
      <c r="A115" s="46">
        <f>'[1]Weekly capesize'!$A897</f>
        <v>43535</v>
      </c>
      <c r="B115" s="46">
        <v>43535</v>
      </c>
      <c r="C115" s="206">
        <f t="shared" si="13"/>
        <v>2019</v>
      </c>
      <c r="D115" s="207" t="s">
        <v>139</v>
      </c>
      <c r="E115" s="199">
        <f>'[1]Weekly capesize'!$I897</f>
        <v>4.8499999999999996</v>
      </c>
      <c r="F115" s="204">
        <f>[2]input!$B545</f>
        <v>9.3000000000000007</v>
      </c>
      <c r="G115" s="202">
        <f>'[1]Weekly capesize'!$S897</f>
        <v>4.6500000000000004</v>
      </c>
      <c r="H115" s="202">
        <f>'[1]Weekly capesize'!$Z897</f>
        <v>11.6</v>
      </c>
      <c r="I115" s="1">
        <f>'[1]Weekly capesize'!$B897</f>
        <v>4851</v>
      </c>
      <c r="J115" s="1">
        <f>'[1]Weekly capesize'!$C897</f>
        <v>2913</v>
      </c>
      <c r="K115" s="1">
        <f t="shared" si="14"/>
        <v>1938</v>
      </c>
      <c r="L115" s="124">
        <f>'[1]Baltic Indices'!$D564</f>
        <v>383</v>
      </c>
      <c r="M115" s="124">
        <f>'[1]Baltic Indices'!$G564</f>
        <v>393</v>
      </c>
      <c r="N115" s="124">
        <f>'[1]Baltic Indices'!$F564</f>
        <v>759</v>
      </c>
      <c r="O115" s="3">
        <f>'[1]Weekly capesize'!$L897</f>
        <v>8.4</v>
      </c>
      <c r="P115" s="3">
        <f>'[1]Weekly capesize'!$N897</f>
        <v>9.3000000000000007</v>
      </c>
      <c r="Q115" s="3">
        <f>'[1]Weekly capesize'!$J897</f>
        <v>8.35</v>
      </c>
      <c r="R115" s="3">
        <f>'[1]Weekly capesize'!$Y897</f>
        <v>12.1</v>
      </c>
      <c r="S115" s="3">
        <f>'[1]Weekly capesize'!$V897</f>
        <v>6.55</v>
      </c>
      <c r="T115" s="5">
        <f>'[1]Weekly capesize'!$T897</f>
        <v>4.5999999999999996</v>
      </c>
      <c r="U115" s="5">
        <f>'[1]Weekly capesize'!$U896</f>
        <v>6.8</v>
      </c>
      <c r="V115" s="123">
        <f t="shared" si="8"/>
        <v>0.66529351184346031</v>
      </c>
      <c r="W115" s="49">
        <f t="shared" si="9"/>
        <v>1938</v>
      </c>
      <c r="X115" s="107">
        <f t="shared" si="10"/>
        <v>0.66529351184346031</v>
      </c>
      <c r="Y115" s="157">
        <f t="shared" si="11"/>
        <v>6.75</v>
      </c>
      <c r="Z115" s="108">
        <f t="shared" si="15"/>
        <v>3.5500000000000007</v>
      </c>
      <c r="AA115" s="197">
        <f>'[1]Weekly capesize'!$AD896</f>
        <v>4.5</v>
      </c>
      <c r="AB115" s="44"/>
    </row>
    <row r="116" spans="1:28">
      <c r="A116" s="46">
        <f>'[1]Weekly capesize'!$A898</f>
        <v>43542</v>
      </c>
      <c r="B116" s="46">
        <v>43542</v>
      </c>
      <c r="C116" s="206">
        <f t="shared" si="13"/>
        <v>2019</v>
      </c>
      <c r="D116" s="207" t="s">
        <v>139</v>
      </c>
      <c r="E116" s="199">
        <f>'[1]Weekly capesize'!$I898</f>
        <v>6.2</v>
      </c>
      <c r="F116" s="204">
        <f>[2]input!$B546</f>
        <v>9.5500000000000007</v>
      </c>
      <c r="G116" s="202">
        <f>'[1]Weekly capesize'!$S898</f>
        <v>4.8499999999999996</v>
      </c>
      <c r="H116" s="202">
        <f>'[1]Weekly capesize'!$Z898</f>
        <v>11.95</v>
      </c>
      <c r="I116" s="1">
        <f>'[1]Weekly capesize'!$B898</f>
        <v>5048</v>
      </c>
      <c r="J116" s="1">
        <f>'[1]Weekly capesize'!$C898</f>
        <v>3386</v>
      </c>
      <c r="K116" s="1">
        <f t="shared" si="14"/>
        <v>1662</v>
      </c>
      <c r="L116" s="124">
        <f>'[1]Baltic Indices'!$D565</f>
        <v>235</v>
      </c>
      <c r="M116" s="124">
        <f>'[1]Baltic Indices'!$G565</f>
        <v>421</v>
      </c>
      <c r="N116" s="124">
        <f>'[1]Baltic Indices'!$F565</f>
        <v>790</v>
      </c>
      <c r="O116" s="3">
        <f>'[1]Weekly capesize'!$L898</f>
        <v>8.65</v>
      </c>
      <c r="P116" s="3">
        <f>'[1]Weekly capesize'!$N898</f>
        <v>9.5500000000000007</v>
      </c>
      <c r="Q116" s="3">
        <f>'[1]Weekly capesize'!$J898</f>
        <v>9.15</v>
      </c>
      <c r="R116" s="3">
        <f>'[1]Weekly capesize'!$Y898</f>
        <v>12.45</v>
      </c>
      <c r="S116" s="3">
        <f>'[1]Weekly capesize'!$V898</f>
        <v>6.8</v>
      </c>
      <c r="T116" s="5">
        <f>'[1]Weekly capesize'!$T898</f>
        <v>4.75</v>
      </c>
      <c r="U116" s="5">
        <f>'[1]Weekly capesize'!$U897</f>
        <v>6.7</v>
      </c>
      <c r="V116" s="123">
        <f t="shared" si="8"/>
        <v>0.49084465445953929</v>
      </c>
      <c r="W116" s="49">
        <f t="shared" si="9"/>
        <v>1662</v>
      </c>
      <c r="X116" s="107">
        <f t="shared" si="10"/>
        <v>0.49084465445953929</v>
      </c>
      <c r="Y116" s="157">
        <f t="shared" si="11"/>
        <v>5.7499999999999991</v>
      </c>
      <c r="Z116" s="108">
        <f t="shared" si="15"/>
        <v>2.4500000000000002</v>
      </c>
      <c r="AA116" s="197">
        <f>'[1]Weekly capesize'!$AD897</f>
        <v>4</v>
      </c>
      <c r="AB116" s="44"/>
    </row>
    <row r="117" spans="1:28">
      <c r="A117" s="46">
        <f>'[1]Weekly capesize'!$A899</f>
        <v>43549</v>
      </c>
      <c r="B117" s="46">
        <v>43549</v>
      </c>
      <c r="C117" s="206">
        <f t="shared" si="13"/>
        <v>2019</v>
      </c>
      <c r="D117" s="207" t="s">
        <v>139</v>
      </c>
      <c r="E117" s="199">
        <f>'[1]Weekly capesize'!$I899</f>
        <v>4.9000000000000004</v>
      </c>
      <c r="F117" s="204">
        <f>[2]input!$B547</f>
        <v>9.4499999999999993</v>
      </c>
      <c r="G117" s="202">
        <f>'[1]Weekly capesize'!$S899</f>
        <v>4.55</v>
      </c>
      <c r="H117" s="202">
        <f>'[1]Weekly capesize'!$Z899</f>
        <v>11.65</v>
      </c>
      <c r="I117" s="1">
        <f>'[1]Weekly capesize'!$B899</f>
        <v>4723</v>
      </c>
      <c r="J117" s="1">
        <f>'[1]Weekly capesize'!$C899</f>
        <v>2989</v>
      </c>
      <c r="K117" s="1">
        <f t="shared" si="14"/>
        <v>1734</v>
      </c>
      <c r="L117" s="124">
        <f>'[1]Baltic Indices'!$D566</f>
        <v>520</v>
      </c>
      <c r="M117" s="124">
        <f>'[1]Baltic Indices'!$G566</f>
        <v>437</v>
      </c>
      <c r="N117" s="124">
        <f>'[1]Baltic Indices'!$F566</f>
        <v>786</v>
      </c>
      <c r="O117" s="3">
        <f>'[1]Weekly capesize'!$L899</f>
        <v>8.3000000000000007</v>
      </c>
      <c r="P117" s="3">
        <f>'[1]Weekly capesize'!$N899</f>
        <v>9.1</v>
      </c>
      <c r="Q117" s="3">
        <f>'[1]Weekly capesize'!$J899</f>
        <v>8.5</v>
      </c>
      <c r="R117" s="3">
        <f>'[1]Weekly capesize'!$Y899</f>
        <v>12.15</v>
      </c>
      <c r="S117" s="3">
        <f>'[1]Weekly capesize'!$V899</f>
        <v>6.35</v>
      </c>
      <c r="T117" s="5">
        <f>'[1]Weekly capesize'!$T899</f>
        <v>4.5</v>
      </c>
      <c r="U117" s="5">
        <f>'[1]Weekly capesize'!$U898</f>
        <v>6.95</v>
      </c>
      <c r="V117" s="123">
        <f t="shared" si="8"/>
        <v>0.58012713282034123</v>
      </c>
      <c r="W117" s="49">
        <f t="shared" si="9"/>
        <v>1734</v>
      </c>
      <c r="X117" s="107">
        <f t="shared" si="10"/>
        <v>0.58012713282034123</v>
      </c>
      <c r="Y117" s="157">
        <f t="shared" si="11"/>
        <v>6.75</v>
      </c>
      <c r="Z117" s="108">
        <f t="shared" si="15"/>
        <v>3.4000000000000004</v>
      </c>
      <c r="AA117" s="197">
        <f>'[1]Weekly capesize'!$AD898</f>
        <v>4.1500000000000004</v>
      </c>
    </row>
    <row r="118" spans="1:28">
      <c r="A118" s="46">
        <f>'[1]Weekly capesize'!$A900</f>
        <v>43556</v>
      </c>
      <c r="B118" s="46">
        <v>43556</v>
      </c>
      <c r="C118" s="206">
        <f t="shared" si="13"/>
        <v>2019</v>
      </c>
      <c r="D118" s="207" t="s">
        <v>140</v>
      </c>
      <c r="E118" s="199">
        <f>'[1]Weekly capesize'!$I900</f>
        <v>4.7</v>
      </c>
      <c r="F118" s="204">
        <f>[2]input!$B548</f>
        <v>8.75</v>
      </c>
      <c r="G118" s="202">
        <f>'[1]Weekly capesize'!$S900</f>
        <v>4.3</v>
      </c>
      <c r="H118" s="202">
        <f>'[1]Weekly capesize'!$Z900</f>
        <v>12</v>
      </c>
      <c r="I118" s="1">
        <f>'[1]Weekly capesize'!$B900</f>
        <v>4692</v>
      </c>
      <c r="J118" s="1">
        <f>'[1]Weekly capesize'!$C900</f>
        <v>2924</v>
      </c>
      <c r="K118" s="1">
        <f t="shared" si="14"/>
        <v>1768</v>
      </c>
      <c r="L118" s="124">
        <f>'[1]Baltic Indices'!$D567</f>
        <v>251</v>
      </c>
      <c r="M118" s="124">
        <f>'[1]Baltic Indices'!$G567</f>
        <v>455</v>
      </c>
      <c r="N118" s="124">
        <f>'[1]Baltic Indices'!$F567</f>
        <v>826</v>
      </c>
      <c r="O118" s="3">
        <f>'[1]Weekly capesize'!$L900</f>
        <v>8.1</v>
      </c>
      <c r="P118" s="3">
        <f>'[1]Weekly capesize'!$N900</f>
        <v>8.75</v>
      </c>
      <c r="Q118" s="3">
        <f>'[1]Weekly capesize'!$J900</f>
        <v>8.75</v>
      </c>
      <c r="R118" s="3">
        <f>'[1]Weekly capesize'!$Y900</f>
        <v>12.5</v>
      </c>
      <c r="S118" s="3">
        <f>'[1]Weekly capesize'!$V900</f>
        <v>6.05</v>
      </c>
      <c r="T118" s="5">
        <f>'[1]Weekly capesize'!$T900</f>
        <v>4.3499999999999996</v>
      </c>
      <c r="U118" s="5">
        <f>'[1]Weekly capesize'!$U899</f>
        <v>6.4</v>
      </c>
      <c r="V118" s="123">
        <f t="shared" si="8"/>
        <v>0.60465116279069764</v>
      </c>
      <c r="W118" s="49">
        <f t="shared" si="9"/>
        <v>1768</v>
      </c>
      <c r="X118" s="107">
        <f t="shared" si="10"/>
        <v>0.60465116279069764</v>
      </c>
      <c r="Y118" s="157">
        <f t="shared" si="11"/>
        <v>7.3</v>
      </c>
      <c r="Z118" s="108">
        <f t="shared" si="15"/>
        <v>3.3999999999999995</v>
      </c>
      <c r="AA118" s="197">
        <f>'[1]Weekly capesize'!$AD899</f>
        <v>3.85</v>
      </c>
    </row>
    <row r="119" spans="1:28">
      <c r="A119" s="46">
        <f>'[1]Weekly capesize'!$A901</f>
        <v>43563</v>
      </c>
      <c r="B119" s="46">
        <v>43563</v>
      </c>
      <c r="C119" s="206">
        <f t="shared" si="13"/>
        <v>2019</v>
      </c>
      <c r="D119" s="207" t="s">
        <v>140</v>
      </c>
      <c r="E119" s="199">
        <f>'[1]Weekly capesize'!$I901</f>
        <v>4.55</v>
      </c>
      <c r="F119" s="204">
        <f>[2]input!$B549</f>
        <v>8.9499999999999993</v>
      </c>
      <c r="G119" s="202">
        <f>'[1]Weekly capesize'!$S901</f>
        <v>4.4000000000000004</v>
      </c>
      <c r="H119" s="202">
        <f>'[1]Weekly capesize'!$Z901</f>
        <v>12.8</v>
      </c>
      <c r="I119" s="1">
        <f>'[1]Weekly capesize'!$B901</f>
        <v>5054</v>
      </c>
      <c r="J119" s="1">
        <f>'[1]Weekly capesize'!$C901</f>
        <v>2981</v>
      </c>
      <c r="K119" s="1">
        <f t="shared" si="14"/>
        <v>2073</v>
      </c>
      <c r="L119" s="124">
        <f>'[1]Baltic Indices'!$D568</f>
        <v>150</v>
      </c>
      <c r="M119" s="124">
        <f>'[1]Baltic Indices'!$G568</f>
        <v>464</v>
      </c>
      <c r="N119" s="124">
        <f>'[1]Baltic Indices'!$F568</f>
        <v>813</v>
      </c>
      <c r="O119" s="3">
        <f>'[1]Weekly capesize'!$L901</f>
        <v>8.25</v>
      </c>
      <c r="P119" s="3">
        <f>'[1]Weekly capesize'!$N901</f>
        <v>8.9</v>
      </c>
      <c r="Q119" s="3">
        <f>'[1]Weekly capesize'!$J901</f>
        <v>9.1999999999999993</v>
      </c>
      <c r="R119" s="3">
        <f>'[1]Weekly capesize'!$Y901</f>
        <v>13.3</v>
      </c>
      <c r="S119" s="3">
        <f>'[1]Weekly capesize'!$V901</f>
        <v>6.4</v>
      </c>
      <c r="T119" s="5">
        <f>'[1]Weekly capesize'!$T901</f>
        <v>4.45</v>
      </c>
      <c r="U119" s="5">
        <f>'[1]Weekly capesize'!$U900</f>
        <v>6.1</v>
      </c>
      <c r="V119" s="123">
        <f t="shared" si="8"/>
        <v>0.69540422676954039</v>
      </c>
      <c r="W119" s="49">
        <f t="shared" si="9"/>
        <v>2073</v>
      </c>
      <c r="X119" s="107">
        <f t="shared" si="10"/>
        <v>0.69540422676954039</v>
      </c>
      <c r="Y119" s="157">
        <f t="shared" si="11"/>
        <v>8.25</v>
      </c>
      <c r="Z119" s="108">
        <f t="shared" si="15"/>
        <v>3.7</v>
      </c>
      <c r="AA119" s="197">
        <f>'[1]Weekly capesize'!$AD900</f>
        <v>3.7</v>
      </c>
    </row>
    <row r="120" spans="1:28">
      <c r="A120" s="46">
        <f>'[1]Weekly capesize'!$A902</f>
        <v>43570</v>
      </c>
      <c r="B120" s="46">
        <v>43570</v>
      </c>
      <c r="C120" s="206">
        <f t="shared" si="13"/>
        <v>2019</v>
      </c>
      <c r="D120" s="207" t="s">
        <v>140</v>
      </c>
      <c r="E120" s="199">
        <f>'[1]Weekly capesize'!$I902</f>
        <v>5.05</v>
      </c>
      <c r="F120" s="204">
        <f>[2]input!$B550</f>
        <v>10</v>
      </c>
      <c r="G120" s="202">
        <f>'[1]Weekly capesize'!$S902</f>
        <v>4.5999999999999996</v>
      </c>
      <c r="H120" s="202">
        <f>'[1]Weekly capesize'!$Z902</f>
        <v>12.7</v>
      </c>
      <c r="I120" s="1">
        <f>'[1]Weekly capesize'!$B902</f>
        <v>5122</v>
      </c>
      <c r="J120" s="1">
        <f>'[1]Weekly capesize'!$C902</f>
        <v>3162</v>
      </c>
      <c r="K120" s="1">
        <f t="shared" si="14"/>
        <v>1960</v>
      </c>
      <c r="L120" s="124">
        <f>'[1]Baltic Indices'!$D569</f>
        <v>276</v>
      </c>
      <c r="M120" s="124">
        <f>'[1]Baltic Indices'!$G569</f>
        <v>432</v>
      </c>
      <c r="N120" s="124">
        <f>'[1]Baltic Indices'!$F569</f>
        <v>742</v>
      </c>
      <c r="O120" s="3">
        <f>'[1]Weekly capesize'!$L902</f>
        <v>8.4</v>
      </c>
      <c r="P120" s="3">
        <f>'[1]Weekly capesize'!$N902</f>
        <v>9.1</v>
      </c>
      <c r="Q120" s="3">
        <f>'[1]Weekly capesize'!$J902</f>
        <v>9.25</v>
      </c>
      <c r="R120" s="3">
        <f>'[1]Weekly capesize'!$Y902</f>
        <v>13.2</v>
      </c>
      <c r="S120" s="3">
        <f>'[1]Weekly capesize'!$V902</f>
        <v>6.6</v>
      </c>
      <c r="T120" s="5">
        <f>'[1]Weekly capesize'!$T902</f>
        <v>4.55</v>
      </c>
      <c r="U120" s="5">
        <f>'[1]Weekly capesize'!$U901</f>
        <v>6.45</v>
      </c>
      <c r="V120" s="123">
        <f t="shared" si="8"/>
        <v>0.6198608475648324</v>
      </c>
      <c r="W120" s="49">
        <f t="shared" si="9"/>
        <v>1960</v>
      </c>
      <c r="X120" s="107">
        <f t="shared" si="10"/>
        <v>0.6198608475648324</v>
      </c>
      <c r="Y120" s="157">
        <f t="shared" si="11"/>
        <v>7.6499999999999995</v>
      </c>
      <c r="Z120" s="108">
        <f t="shared" si="15"/>
        <v>3.3500000000000005</v>
      </c>
      <c r="AA120" s="197">
        <f>'[1]Weekly capesize'!$AD901</f>
        <v>3.8</v>
      </c>
    </row>
    <row r="121" spans="1:28">
      <c r="A121" s="46">
        <f>'[1]Weekly capesize'!$A903</f>
        <v>43577</v>
      </c>
      <c r="B121" s="46">
        <v>43577</v>
      </c>
      <c r="C121" s="206">
        <f t="shared" si="13"/>
        <v>2019</v>
      </c>
      <c r="D121" s="207" t="s">
        <v>140</v>
      </c>
      <c r="E121" s="199">
        <f>'[1]Weekly capesize'!$I903</f>
        <v>5.35</v>
      </c>
      <c r="F121" s="204">
        <f>[2]input!$B551</f>
        <v>10.07</v>
      </c>
      <c r="G121" s="202">
        <f>'[1]Weekly capesize'!$S903</f>
        <v>4.75</v>
      </c>
      <c r="H121" s="202">
        <f>'[1]Weekly capesize'!$Z903</f>
        <v>12.9</v>
      </c>
      <c r="I121" s="1">
        <f>'[1]Weekly capesize'!$B903</f>
        <v>5279</v>
      </c>
      <c r="J121" s="1">
        <f>'[1]Weekly capesize'!$C903</f>
        <v>3257</v>
      </c>
      <c r="K121" s="1">
        <f t="shared" si="14"/>
        <v>2022</v>
      </c>
      <c r="L121" s="124">
        <f>'[1]Baltic Indices'!$D570</f>
        <v>418</v>
      </c>
      <c r="M121" s="124">
        <f>'[1]Baltic Indices'!$G570</f>
        <v>403</v>
      </c>
      <c r="N121" s="124">
        <f>'[1]Baltic Indices'!$F570</f>
        <v>711</v>
      </c>
      <c r="O121" s="3">
        <f>'[1]Weekly capesize'!$L903</f>
        <v>8.5</v>
      </c>
      <c r="P121" s="3">
        <f>'[1]Weekly capesize'!$N903</f>
        <v>9.15</v>
      </c>
      <c r="Q121" s="3">
        <f>'[1]Weekly capesize'!$J903</f>
        <v>9.4499999999999993</v>
      </c>
      <c r="R121" s="3">
        <f>'[1]Weekly capesize'!$Y903</f>
        <v>13.4</v>
      </c>
      <c r="S121" s="3">
        <f>'[1]Weekly capesize'!$V903</f>
        <v>6.95</v>
      </c>
      <c r="T121" s="5">
        <f>'[1]Weekly capesize'!$T903</f>
        <v>4.55</v>
      </c>
      <c r="U121" s="5">
        <f>'[1]Weekly capesize'!$U902</f>
        <v>6.65</v>
      </c>
      <c r="V121" s="123">
        <f t="shared" si="8"/>
        <v>0.6208167024869512</v>
      </c>
      <c r="W121" s="49">
        <f t="shared" si="9"/>
        <v>2022</v>
      </c>
      <c r="X121" s="107">
        <f t="shared" si="10"/>
        <v>0.6208167024869512</v>
      </c>
      <c r="Y121" s="157">
        <f t="shared" si="11"/>
        <v>7.5500000000000007</v>
      </c>
      <c r="Z121" s="108">
        <f t="shared" si="15"/>
        <v>3.1500000000000004</v>
      </c>
      <c r="AA121" s="197">
        <f>'[1]Weekly capesize'!$AD902</f>
        <v>3.9</v>
      </c>
    </row>
    <row r="122" spans="1:28">
      <c r="A122" s="46">
        <f>'[1]Weekly capesize'!$A904</f>
        <v>43584</v>
      </c>
      <c r="B122" s="46">
        <v>43584</v>
      </c>
      <c r="C122" s="206">
        <f t="shared" si="13"/>
        <v>2019</v>
      </c>
      <c r="D122" s="207" t="s">
        <v>140</v>
      </c>
      <c r="E122" s="199">
        <f>'[1]Weekly capesize'!$I904</f>
        <v>6.35</v>
      </c>
      <c r="F122" s="204">
        <f>[2]input!$B552</f>
        <v>9.9</v>
      </c>
      <c r="G122" s="202">
        <f>'[1]Weekly capesize'!$S904</f>
        <v>5.15</v>
      </c>
      <c r="H122" s="202">
        <f>'[1]Weekly capesize'!$Z904</f>
        <v>13.75</v>
      </c>
      <c r="I122" s="1">
        <f>'[1]Weekly capesize'!$B904</f>
        <v>5669</v>
      </c>
      <c r="J122" s="1">
        <f>'[1]Weekly capesize'!$C904</f>
        <v>3668</v>
      </c>
      <c r="K122" s="1">
        <f t="shared" si="14"/>
        <v>2001</v>
      </c>
      <c r="L122" s="124">
        <f>'[1]Baltic Indices'!$D571</f>
        <v>490</v>
      </c>
      <c r="M122" s="124">
        <f>'[1]Baltic Indices'!$G571</f>
        <v>390</v>
      </c>
      <c r="N122" s="124">
        <f>'[1]Baltic Indices'!$F571</f>
        <v>732</v>
      </c>
      <c r="O122" s="3">
        <f>'[1]Weekly capesize'!$L904</f>
        <v>8.9</v>
      </c>
      <c r="P122" s="3">
        <f>'[1]Weekly capesize'!$N904</f>
        <v>9.5500000000000007</v>
      </c>
      <c r="Q122" s="3">
        <f>'[1]Weekly capesize'!$J904</f>
        <v>9.9499999999999993</v>
      </c>
      <c r="R122" s="3">
        <f>'[1]Weekly capesize'!$Y904</f>
        <v>14.25</v>
      </c>
      <c r="S122" s="3">
        <f>'[1]Weekly capesize'!$V904</f>
        <v>7.45</v>
      </c>
      <c r="T122" s="5">
        <f>'[1]Weekly capesize'!$T904</f>
        <v>5.2</v>
      </c>
      <c r="U122" s="5">
        <f>'[1]Weekly capesize'!$U903</f>
        <v>7</v>
      </c>
      <c r="V122" s="123">
        <f t="shared" si="8"/>
        <v>0.54552889858233367</v>
      </c>
      <c r="W122" s="49">
        <f t="shared" si="9"/>
        <v>2001</v>
      </c>
      <c r="X122" s="107">
        <f t="shared" si="10"/>
        <v>0.54552889858233367</v>
      </c>
      <c r="Y122" s="157">
        <f t="shared" si="11"/>
        <v>7.4</v>
      </c>
      <c r="Z122" s="108">
        <f t="shared" si="15"/>
        <v>2.5500000000000007</v>
      </c>
      <c r="AA122" s="197">
        <f>'[1]Weekly capesize'!$AD903</f>
        <v>3.9</v>
      </c>
    </row>
    <row r="123" spans="1:28">
      <c r="A123" s="46">
        <f>'[1]Weekly capesize'!$A905</f>
        <v>43591</v>
      </c>
      <c r="B123" s="46">
        <v>43591</v>
      </c>
      <c r="C123" s="206">
        <f t="shared" si="13"/>
        <v>2019</v>
      </c>
      <c r="D123" s="207" t="s">
        <v>140</v>
      </c>
      <c r="E123" s="199">
        <f>'[1]Weekly capesize'!$I905</f>
        <v>6.6</v>
      </c>
      <c r="F123" s="204">
        <f>[2]input!$B553</f>
        <v>10.1</v>
      </c>
      <c r="G123" s="202">
        <f>'[1]Weekly capesize'!$S905</f>
        <v>5.85</v>
      </c>
      <c r="H123" s="202">
        <f>'[1]Weekly capesize'!$Z905</f>
        <v>15.65</v>
      </c>
      <c r="I123" s="1">
        <f>'[1]Weekly capesize'!$B905</f>
        <v>6229</v>
      </c>
      <c r="J123" s="1">
        <f>'[1]Weekly capesize'!$C905</f>
        <v>4160</v>
      </c>
      <c r="K123" s="1">
        <f t="shared" si="14"/>
        <v>2069</v>
      </c>
      <c r="L123" s="124">
        <f>'[1]Baltic Indices'!$D572</f>
        <v>783</v>
      </c>
      <c r="M123" s="124">
        <f>'[1]Baltic Indices'!$G572</f>
        <v>389</v>
      </c>
      <c r="N123" s="124">
        <f>'[1]Baltic Indices'!$F572</f>
        <v>780</v>
      </c>
      <c r="O123" s="3">
        <f>'[1]Weekly capesize'!$L905</f>
        <v>9.5</v>
      </c>
      <c r="P123" s="3">
        <f>'[1]Weekly capesize'!$N905</f>
        <v>10.25</v>
      </c>
      <c r="Q123" s="3">
        <f>'[1]Weekly capesize'!$J905</f>
        <v>11.35</v>
      </c>
      <c r="R123" s="3">
        <f>'[1]Weekly capesize'!$Y905</f>
        <v>16.149999999999999</v>
      </c>
      <c r="S123" s="3">
        <f>'[1]Weekly capesize'!$V905</f>
        <v>7.8</v>
      </c>
      <c r="T123" s="5">
        <f>'[1]Weekly capesize'!$T905</f>
        <v>5.4</v>
      </c>
      <c r="U123" s="5">
        <f>'[1]Weekly capesize'!$U904</f>
        <v>7.5</v>
      </c>
      <c r="V123" s="123">
        <f t="shared" si="8"/>
        <v>0.49735576923076924</v>
      </c>
      <c r="W123" s="49">
        <f t="shared" si="9"/>
        <v>2069</v>
      </c>
      <c r="X123" s="107">
        <f t="shared" si="10"/>
        <v>0.49735576923076924</v>
      </c>
      <c r="Y123" s="157">
        <f t="shared" si="11"/>
        <v>9.0500000000000007</v>
      </c>
      <c r="Z123" s="108">
        <f t="shared" si="15"/>
        <v>2.9000000000000004</v>
      </c>
      <c r="AA123" s="197">
        <f>'[1]Weekly capesize'!$AD904</f>
        <v>4.3</v>
      </c>
    </row>
    <row r="124" spans="1:28">
      <c r="A124" s="46">
        <f>'[1]Weekly capesize'!$A906</f>
        <v>43598</v>
      </c>
      <c r="B124" s="46">
        <v>43598</v>
      </c>
      <c r="C124" s="206">
        <f t="shared" si="13"/>
        <v>2019</v>
      </c>
      <c r="D124" s="207" t="s">
        <v>140</v>
      </c>
      <c r="E124" s="199">
        <f>'[1]Weekly capesize'!$I906</f>
        <v>6.7</v>
      </c>
      <c r="F124" s="204">
        <f>[2]input!$B554</f>
        <v>10.15</v>
      </c>
      <c r="G124" s="202">
        <f>'[1]Weekly capesize'!$S906</f>
        <v>6.25</v>
      </c>
      <c r="H124" s="202">
        <f>'[1]Weekly capesize'!$Z906</f>
        <v>15.85</v>
      </c>
      <c r="I124" s="1">
        <f>'[1]Weekly capesize'!$B906</f>
        <v>6375</v>
      </c>
      <c r="J124" s="1">
        <f>'[1]Weekly capesize'!$C906</f>
        <v>4280</v>
      </c>
      <c r="K124" s="1">
        <f t="shared" si="14"/>
        <v>2095</v>
      </c>
      <c r="L124" s="124">
        <f>'[1]Baltic Indices'!$D573</f>
        <v>1290</v>
      </c>
      <c r="M124" s="124">
        <f>'[1]Baltic Indices'!$G573</f>
        <v>382</v>
      </c>
      <c r="N124" s="124">
        <f>'[1]Baltic Indices'!$F573</f>
        <v>752</v>
      </c>
      <c r="O124" s="3">
        <f>'[1]Weekly capesize'!$L906</f>
        <v>10.1</v>
      </c>
      <c r="P124" s="3">
        <f>'[1]Weekly capesize'!$N906</f>
        <v>10.75</v>
      </c>
      <c r="Q124" s="3">
        <f>'[1]Weekly capesize'!$J906</f>
        <v>11.65</v>
      </c>
      <c r="R124" s="3">
        <f>'[1]Weekly capesize'!$Y906</f>
        <v>16.350000000000001</v>
      </c>
      <c r="S124" s="3">
        <f>'[1]Weekly capesize'!$V906</f>
        <v>7.8</v>
      </c>
      <c r="T124" s="5">
        <f>'[1]Weekly capesize'!$T906</f>
        <v>5.85</v>
      </c>
      <c r="U124" s="5">
        <f>'[1]Weekly capesize'!$U905</f>
        <v>7.85</v>
      </c>
      <c r="V124" s="123">
        <f t="shared" si="8"/>
        <v>0.4894859813084112</v>
      </c>
      <c r="W124" s="49">
        <f t="shared" si="9"/>
        <v>2095</v>
      </c>
      <c r="X124" s="107">
        <f t="shared" si="10"/>
        <v>0.4894859813084112</v>
      </c>
      <c r="Y124" s="157">
        <f t="shared" si="11"/>
        <v>9.1499999999999986</v>
      </c>
      <c r="Z124" s="108">
        <f t="shared" si="15"/>
        <v>3.3999999999999995</v>
      </c>
      <c r="AA124" s="197">
        <f>'[1]Weekly capesize'!$AD905</f>
        <v>4.75</v>
      </c>
    </row>
    <row r="125" spans="1:28">
      <c r="A125" s="46">
        <f>'[1]Weekly capesize'!$A907</f>
        <v>43605</v>
      </c>
      <c r="B125" s="46">
        <v>43605</v>
      </c>
      <c r="C125" s="206">
        <f t="shared" si="13"/>
        <v>2019</v>
      </c>
      <c r="D125" s="207" t="s">
        <v>140</v>
      </c>
      <c r="E125" s="199">
        <f>'[1]Weekly capesize'!$I907</f>
        <v>6.5</v>
      </c>
      <c r="F125" s="204">
        <f>[2]input!$B555</f>
        <v>9.6999999999999993</v>
      </c>
      <c r="G125" s="202">
        <f>'[1]Weekly capesize'!$S907</f>
        <v>6.45</v>
      </c>
      <c r="H125" s="202">
        <f>'[1]Weekly capesize'!$Z907</f>
        <v>16.350000000000001</v>
      </c>
      <c r="I125" s="1">
        <f>'[1]Weekly capesize'!$B907</f>
        <v>6529</v>
      </c>
      <c r="J125" s="1">
        <f>'[1]Weekly capesize'!$C907</f>
        <v>4329</v>
      </c>
      <c r="K125" s="1">
        <f t="shared" si="14"/>
        <v>2200</v>
      </c>
      <c r="L125" s="124">
        <f>'[1]Baltic Indices'!$D574</f>
        <v>1371</v>
      </c>
      <c r="M125" s="124">
        <f>'[1]Baltic Indices'!$G574</f>
        <v>382</v>
      </c>
      <c r="N125" s="124">
        <f>'[1]Baltic Indices'!$F574</f>
        <v>779</v>
      </c>
      <c r="O125" s="3">
        <f>'[1]Weekly capesize'!$L907</f>
        <v>10.4</v>
      </c>
      <c r="P125" s="3">
        <f>'[1]Weekly capesize'!$N907</f>
        <v>11.05</v>
      </c>
      <c r="Q125" s="3">
        <f>'[1]Weekly capesize'!$J907</f>
        <v>11.85</v>
      </c>
      <c r="R125" s="3">
        <f>'[1]Weekly capesize'!$Y907</f>
        <v>16.850000000000001</v>
      </c>
      <c r="S125" s="3">
        <f>'[1]Weekly capesize'!$V907</f>
        <v>7.95</v>
      </c>
      <c r="T125" s="5">
        <f>'[1]Weekly capesize'!$T907</f>
        <v>6</v>
      </c>
      <c r="U125" s="5">
        <f>'[1]Weekly capesize'!$U906</f>
        <v>7.85</v>
      </c>
      <c r="V125" s="123">
        <f t="shared" si="8"/>
        <v>0.50820050820050822</v>
      </c>
      <c r="W125" s="49">
        <f t="shared" si="9"/>
        <v>2200</v>
      </c>
      <c r="X125" s="107">
        <f t="shared" si="10"/>
        <v>0.50820050820050822</v>
      </c>
      <c r="Y125" s="157">
        <f t="shared" si="11"/>
        <v>9.8500000000000014</v>
      </c>
      <c r="Z125" s="108">
        <f t="shared" si="15"/>
        <v>3.9000000000000004</v>
      </c>
      <c r="AA125" s="197">
        <f>'[1]Weekly capesize'!$AD906</f>
        <v>5.25</v>
      </c>
    </row>
    <row r="126" spans="1:28">
      <c r="A126" s="46">
        <f>'[1]Weekly capesize'!$A908</f>
        <v>43612</v>
      </c>
      <c r="B126" s="46">
        <v>43612</v>
      </c>
      <c r="C126" s="206">
        <f t="shared" si="13"/>
        <v>2019</v>
      </c>
      <c r="D126" s="207" t="s">
        <v>140</v>
      </c>
      <c r="E126" s="199">
        <f>'[1]Weekly capesize'!$I908</f>
        <v>7</v>
      </c>
      <c r="F126" s="204">
        <f>[2]input!$B556</f>
        <v>9.4499999999999993</v>
      </c>
      <c r="G126" s="202">
        <f>'[1]Weekly capesize'!$S908</f>
        <v>6.6</v>
      </c>
      <c r="H126" s="202">
        <f>'[1]Weekly capesize'!$Z908</f>
        <v>16.45</v>
      </c>
      <c r="I126" s="1">
        <f>'[1]Weekly capesize'!$B908</f>
        <v>6539</v>
      </c>
      <c r="J126" s="1">
        <f>'[1]Weekly capesize'!$C908</f>
        <v>4508</v>
      </c>
      <c r="K126" s="1">
        <f t="shared" si="14"/>
        <v>2031</v>
      </c>
      <c r="L126" s="124">
        <f>'[1]Baltic Indices'!$D575</f>
        <v>1470</v>
      </c>
      <c r="M126" s="124">
        <f>'[1]Baltic Indices'!$G575</f>
        <v>386</v>
      </c>
      <c r="N126" s="124">
        <f>'[1]Baltic Indices'!$F575</f>
        <v>778</v>
      </c>
      <c r="O126" s="3">
        <f>'[1]Weekly capesize'!$L908</f>
        <v>10.65</v>
      </c>
      <c r="P126" s="3">
        <f>'[1]Weekly capesize'!$N908</f>
        <v>11.35</v>
      </c>
      <c r="Q126" s="3">
        <f>'[1]Weekly capesize'!$J908</f>
        <v>12.05</v>
      </c>
      <c r="R126" s="3">
        <f>'[1]Weekly capesize'!$Y908</f>
        <v>16.95</v>
      </c>
      <c r="S126" s="3">
        <f>'[1]Weekly capesize'!$V908</f>
        <v>7.9</v>
      </c>
      <c r="T126" s="5">
        <f>'[1]Weekly capesize'!$T908</f>
        <v>6.15</v>
      </c>
      <c r="U126" s="5">
        <f>'[1]Weekly capesize'!$U907</f>
        <v>8</v>
      </c>
      <c r="V126" s="123">
        <f t="shared" si="8"/>
        <v>0.45053238686779057</v>
      </c>
      <c r="W126" s="49">
        <f t="shared" si="9"/>
        <v>2031</v>
      </c>
      <c r="X126" s="107">
        <f t="shared" si="10"/>
        <v>0.45053238686779057</v>
      </c>
      <c r="Y126" s="157">
        <f t="shared" si="11"/>
        <v>9.4499999999999993</v>
      </c>
      <c r="Z126" s="108">
        <f t="shared" si="15"/>
        <v>3.6500000000000004</v>
      </c>
      <c r="AA126" s="197">
        <f>'[1]Weekly capesize'!$AD907</f>
        <v>5.4</v>
      </c>
    </row>
    <row r="127" spans="1:28">
      <c r="A127" s="46">
        <f>'[1]Weekly capesize'!$A909</f>
        <v>43619</v>
      </c>
      <c r="B127" s="46">
        <v>43619</v>
      </c>
      <c r="C127" s="206">
        <f t="shared" si="13"/>
        <v>2019</v>
      </c>
      <c r="D127" s="207" t="s">
        <v>140</v>
      </c>
      <c r="E127" s="199">
        <f>'[1]Weekly capesize'!$I909</f>
        <v>7.25</v>
      </c>
      <c r="F127" s="204">
        <f>[2]input!$B557</f>
        <v>9.9499999999999993</v>
      </c>
      <c r="G127" s="202">
        <f>'[1]Weekly capesize'!$S909</f>
        <v>6.7</v>
      </c>
      <c r="H127" s="202">
        <f>'[1]Weekly capesize'!$Z909</f>
        <v>16.45</v>
      </c>
      <c r="I127" s="1">
        <f>'[1]Weekly capesize'!$B909</f>
        <v>6781</v>
      </c>
      <c r="J127" s="1">
        <f>'[1]Weekly capesize'!$C909</f>
        <v>4635</v>
      </c>
      <c r="K127" s="1">
        <f t="shared" si="14"/>
        <v>2146</v>
      </c>
      <c r="L127" s="124">
        <f>'[1]Baltic Indices'!$D576</f>
        <v>1545</v>
      </c>
      <c r="M127" s="124">
        <f>'[1]Baltic Indices'!$G576</f>
        <v>393</v>
      </c>
      <c r="N127" s="124">
        <f>'[1]Baltic Indices'!$F576</f>
        <v>778</v>
      </c>
      <c r="O127" s="3">
        <f>'[1]Weekly capesize'!$L909</f>
        <v>10.8</v>
      </c>
      <c r="P127" s="3">
        <f>'[1]Weekly capesize'!$N909</f>
        <v>11.5</v>
      </c>
      <c r="Q127" s="3">
        <f>'[1]Weekly capesize'!$J909</f>
        <v>11.95</v>
      </c>
      <c r="R127" s="3">
        <f>'[1]Weekly capesize'!$Y909</f>
        <v>16.95</v>
      </c>
      <c r="S127" s="3">
        <f>'[1]Weekly capesize'!$V909</f>
        <v>8.1</v>
      </c>
      <c r="T127" s="5">
        <f>'[1]Weekly capesize'!$T909</f>
        <v>6.3</v>
      </c>
      <c r="U127" s="5">
        <f>'[1]Weekly capesize'!$U908</f>
        <v>7.95</v>
      </c>
      <c r="V127" s="123">
        <f t="shared" si="8"/>
        <v>0.46299892125134845</v>
      </c>
      <c r="W127" s="49">
        <f t="shared" si="9"/>
        <v>2146</v>
      </c>
      <c r="X127" s="107">
        <f t="shared" si="10"/>
        <v>0.46299892125134845</v>
      </c>
      <c r="Y127" s="157">
        <f t="shared" si="11"/>
        <v>9.1999999999999993</v>
      </c>
      <c r="Z127" s="108">
        <f t="shared" si="15"/>
        <v>3.5500000000000007</v>
      </c>
      <c r="AA127" s="197">
        <f>'[1]Weekly capesize'!$AD908</f>
        <v>5.55</v>
      </c>
    </row>
    <row r="128" spans="1:28">
      <c r="A128" s="46">
        <f>'[1]Weekly capesize'!$A910</f>
        <v>43626</v>
      </c>
      <c r="B128" s="46">
        <v>43626</v>
      </c>
      <c r="C128" s="206">
        <f t="shared" si="13"/>
        <v>2019</v>
      </c>
      <c r="D128" s="207" t="s">
        <v>140</v>
      </c>
      <c r="E128" s="199">
        <f>'[1]Weekly capesize'!$I910</f>
        <v>7.75</v>
      </c>
      <c r="F128" s="204">
        <f>[2]input!$B558</f>
        <v>9.9</v>
      </c>
      <c r="G128" s="202">
        <f>'[1]Weekly capesize'!$S910</f>
        <v>7.05</v>
      </c>
      <c r="H128" s="202">
        <f>'[1]Weekly capesize'!$Z910</f>
        <v>16.850000000000001</v>
      </c>
      <c r="I128" s="1">
        <f>'[1]Weekly capesize'!$B910</f>
        <v>7000</v>
      </c>
      <c r="J128" s="1">
        <f>'[1]Weekly capesize'!$C910</f>
        <v>4887</v>
      </c>
      <c r="K128" s="1">
        <f t="shared" si="14"/>
        <v>2113</v>
      </c>
      <c r="L128" s="124">
        <f>'[1]Baltic Indices'!$D577</f>
        <v>1620</v>
      </c>
      <c r="M128" s="124">
        <f>'[1]Baltic Indices'!$G577</f>
        <v>398</v>
      </c>
      <c r="N128" s="124">
        <f>'[1]Baltic Indices'!$F577</f>
        <v>752</v>
      </c>
      <c r="O128" s="3">
        <f>'[1]Weekly capesize'!$L910</f>
        <v>11.1</v>
      </c>
      <c r="P128" s="3">
        <f>'[1]Weekly capesize'!$N910</f>
        <v>11.85</v>
      </c>
      <c r="Q128" s="3">
        <f>'[1]Weekly capesize'!$J910</f>
        <v>12.4</v>
      </c>
      <c r="R128" s="3">
        <f>'[1]Weekly capesize'!$Y910</f>
        <v>17.350000000000001</v>
      </c>
      <c r="S128" s="3">
        <f>'[1]Weekly capesize'!$V910</f>
        <v>8.3000000000000007</v>
      </c>
      <c r="T128" s="5">
        <f>'[1]Weekly capesize'!$T910</f>
        <v>6.5</v>
      </c>
      <c r="U128" s="5">
        <f>'[1]Weekly capesize'!$U909</f>
        <v>9.5</v>
      </c>
      <c r="V128" s="123">
        <f t="shared" si="8"/>
        <v>0.43237159811745446</v>
      </c>
      <c r="W128" s="49">
        <f t="shared" si="9"/>
        <v>2113</v>
      </c>
      <c r="X128" s="107">
        <f t="shared" si="10"/>
        <v>0.43237159811745446</v>
      </c>
      <c r="Y128" s="157">
        <f t="shared" si="11"/>
        <v>9.1000000000000014</v>
      </c>
      <c r="Z128" s="108">
        <f t="shared" si="15"/>
        <v>3.3499999999999996</v>
      </c>
      <c r="AA128" s="197">
        <f>'[1]Weekly capesize'!$AD909</f>
        <v>5.7</v>
      </c>
    </row>
    <row r="129" spans="1:27">
      <c r="A129" s="46">
        <f>'[1]Weekly capesize'!$A911</f>
        <v>43633</v>
      </c>
      <c r="B129" s="46">
        <v>43633</v>
      </c>
      <c r="C129" s="206">
        <f t="shared" si="13"/>
        <v>2019</v>
      </c>
      <c r="D129" s="207" t="s">
        <v>140</v>
      </c>
      <c r="E129" s="199">
        <f>'[1]Weekly capesize'!$I911</f>
        <v>7.3</v>
      </c>
      <c r="F129" s="204">
        <f>[2]input!$B559</f>
        <v>9.65</v>
      </c>
      <c r="G129" s="202">
        <f>'[1]Weekly capesize'!$S911</f>
        <v>7.1</v>
      </c>
      <c r="H129" s="202">
        <f>'[1]Weekly capesize'!$Z911</f>
        <v>17.149999999999999</v>
      </c>
      <c r="I129" s="1">
        <f>'[1]Weekly capesize'!$B911</f>
        <v>6920</v>
      </c>
      <c r="J129" s="1">
        <f>'[1]Weekly capesize'!$C911</f>
        <v>4829</v>
      </c>
      <c r="K129" s="1">
        <f t="shared" si="14"/>
        <v>2091</v>
      </c>
      <c r="L129" s="124">
        <f>'[1]Baltic Indices'!$D578</f>
        <v>1862</v>
      </c>
      <c r="M129" s="124">
        <f>'[1]Baltic Indices'!$G578</f>
        <v>412</v>
      </c>
      <c r="N129" s="124">
        <f>'[1]Baltic Indices'!$F578</f>
        <v>719</v>
      </c>
      <c r="O129" s="3">
        <f>'[1]Weekly capesize'!$L911</f>
        <v>11.15</v>
      </c>
      <c r="P129" s="3">
        <f>'[1]Weekly capesize'!$N911</f>
        <v>11.9</v>
      </c>
      <c r="Q129" s="3">
        <f>'[1]Weekly capesize'!$J911</f>
        <v>12.85</v>
      </c>
      <c r="R129" s="3">
        <f>'[1]Weekly capesize'!$Y911</f>
        <v>17.649999999999999</v>
      </c>
      <c r="S129" s="3">
        <f>'[1]Weekly capesize'!$V911</f>
        <v>8</v>
      </c>
      <c r="T129" s="5">
        <f>'[1]Weekly capesize'!$T911</f>
        <v>6.45</v>
      </c>
      <c r="U129" s="5">
        <f>'[1]Weekly capesize'!$U910</f>
        <v>9.6</v>
      </c>
      <c r="V129" s="123">
        <f t="shared" si="8"/>
        <v>0.43300890453510044</v>
      </c>
      <c r="W129" s="49">
        <f t="shared" si="9"/>
        <v>2091</v>
      </c>
      <c r="X129" s="107">
        <f t="shared" si="10"/>
        <v>0.43300890453510044</v>
      </c>
      <c r="Y129" s="157">
        <f t="shared" si="11"/>
        <v>9.8499999999999979</v>
      </c>
      <c r="Z129" s="108">
        <f t="shared" si="15"/>
        <v>3.8500000000000005</v>
      </c>
      <c r="AA129" s="197">
        <f>'[1]Weekly capesize'!$AD910</f>
        <v>5.9</v>
      </c>
    </row>
    <row r="130" spans="1:27">
      <c r="A130" s="46">
        <f>'[1]Weekly capesize'!$A912</f>
        <v>43637</v>
      </c>
      <c r="B130" s="46">
        <v>43637</v>
      </c>
      <c r="C130" s="206">
        <f t="shared" si="13"/>
        <v>2019</v>
      </c>
      <c r="D130" s="207" t="s">
        <v>140</v>
      </c>
      <c r="E130" s="199">
        <f>'[1]Weekly capesize'!$I912</f>
        <v>7.5</v>
      </c>
      <c r="F130" s="204">
        <f>[2]input!$B560</f>
        <v>10.15</v>
      </c>
      <c r="G130" s="202">
        <f>'[1]Weekly capesize'!$S912</f>
        <v>8.1999999999999993</v>
      </c>
      <c r="H130" s="202">
        <f>'[1]Weekly capesize'!$Z912</f>
        <v>18.350000000000001</v>
      </c>
      <c r="I130" s="1">
        <f>'[1]Weekly capesize'!$B912</f>
        <v>7816</v>
      </c>
      <c r="J130" s="1">
        <f>'[1]Weekly capesize'!$C912</f>
        <v>5157</v>
      </c>
      <c r="K130" s="1">
        <f t="shared" si="14"/>
        <v>2659</v>
      </c>
      <c r="L130" s="124">
        <f>'[1]Baltic Indices'!$D579</f>
        <v>1800</v>
      </c>
      <c r="M130" s="124">
        <f>'[1]Baltic Indices'!$G579</f>
        <v>420</v>
      </c>
      <c r="N130" s="124">
        <f>'[1]Baltic Indices'!$F579</f>
        <v>716</v>
      </c>
      <c r="O130" s="3">
        <f>'[1]Weekly capesize'!$L912</f>
        <v>11.3</v>
      </c>
      <c r="P130" s="3">
        <f>'[1]Weekly capesize'!$N912</f>
        <v>11.9</v>
      </c>
      <c r="Q130" s="3">
        <f>'[1]Weekly capesize'!$J912</f>
        <v>13.95</v>
      </c>
      <c r="R130" s="3">
        <f>'[1]Weekly capesize'!$Y912</f>
        <v>18.55</v>
      </c>
      <c r="S130" s="3">
        <f>'[1]Weekly capesize'!$V912</f>
        <v>9.5</v>
      </c>
      <c r="T130" s="5">
        <f>'[1]Weekly capesize'!$T912</f>
        <v>7.35</v>
      </c>
      <c r="U130" s="5">
        <f>'[1]Weekly capesize'!$U911</f>
        <v>9.3000000000000007</v>
      </c>
      <c r="V130" s="123">
        <f t="shared" ref="V130:V193" si="16">(I130-J130)/J130</f>
        <v>0.51560985068838472</v>
      </c>
      <c r="W130" s="49">
        <f t="shared" ref="W130:W193" si="17">I130-J130</f>
        <v>2659</v>
      </c>
      <c r="X130" s="107">
        <f t="shared" ref="X130:X193" si="18">W130/J130</f>
        <v>0.51560985068838472</v>
      </c>
      <c r="Y130" s="157">
        <f t="shared" ref="Y130:Y193" si="19">H130-E130</f>
        <v>10.850000000000001</v>
      </c>
      <c r="Z130" s="108">
        <f t="shared" ref="Z130:Z155" si="20">O130-E130</f>
        <v>3.8000000000000007</v>
      </c>
      <c r="AA130" s="197">
        <f>'[1]Weekly capesize'!$AD911</f>
        <v>5.95</v>
      </c>
    </row>
    <row r="131" spans="1:27">
      <c r="A131" s="46">
        <f>'[1]Weekly capesize'!$A913</f>
        <v>43644</v>
      </c>
      <c r="B131" s="46">
        <v>43644</v>
      </c>
      <c r="C131" s="206">
        <f t="shared" ref="C131:C194" si="21">YEAR(B131)</f>
        <v>2019</v>
      </c>
      <c r="D131" s="207" t="s">
        <v>140</v>
      </c>
      <c r="E131" s="199">
        <f>'[1]Weekly capesize'!$I913</f>
        <v>7.2</v>
      </c>
      <c r="F131" s="204">
        <f>[2]input!$B561</f>
        <v>10.45</v>
      </c>
      <c r="G131" s="202">
        <f>'[1]Weekly capesize'!$S913</f>
        <v>8.8000000000000007</v>
      </c>
      <c r="H131" s="202">
        <f>'[1]Weekly capesize'!$Z913</f>
        <v>18.399999999999999</v>
      </c>
      <c r="I131" s="1">
        <f>'[1]Weekly capesize'!$B913</f>
        <v>8269</v>
      </c>
      <c r="J131" s="1">
        <f>'[1]Weekly capesize'!$C913</f>
        <v>5150</v>
      </c>
      <c r="K131" s="1">
        <f t="shared" ref="K131:K194" si="22">I131-J131</f>
        <v>3119</v>
      </c>
      <c r="L131" s="124">
        <f>'[1]Baltic Indices'!$D580</f>
        <v>2278</v>
      </c>
      <c r="M131" s="124">
        <f>'[1]Baltic Indices'!$G580</f>
        <v>440</v>
      </c>
      <c r="N131" s="124">
        <f>'[1]Baltic Indices'!$F580</f>
        <v>751</v>
      </c>
      <c r="O131" s="3">
        <f>'[1]Weekly capesize'!$L913</f>
        <v>11.85</v>
      </c>
      <c r="P131" s="3">
        <f>'[1]Weekly capesize'!$N913</f>
        <v>12.45</v>
      </c>
      <c r="Q131" s="3">
        <f>'[1]Weekly capesize'!$J913</f>
        <v>13.95</v>
      </c>
      <c r="R131" s="3">
        <f>'[1]Weekly capesize'!$Y913</f>
        <v>18.7</v>
      </c>
      <c r="S131" s="3">
        <f>'[1]Weekly capesize'!$V913</f>
        <v>10.35</v>
      </c>
      <c r="T131" s="5">
        <f>'[1]Weekly capesize'!$T913</f>
        <v>7.8</v>
      </c>
      <c r="U131" s="5">
        <f>'[1]Weekly capesize'!$U912</f>
        <v>10.35</v>
      </c>
      <c r="V131" s="123">
        <f t="shared" si="16"/>
        <v>0.60563106796116506</v>
      </c>
      <c r="W131" s="49">
        <f t="shared" si="17"/>
        <v>3119</v>
      </c>
      <c r="X131" s="107">
        <f t="shared" si="18"/>
        <v>0.60563106796116506</v>
      </c>
      <c r="Y131" s="157">
        <f t="shared" si="19"/>
        <v>11.2</v>
      </c>
      <c r="Z131" s="108">
        <f t="shared" si="20"/>
        <v>4.6499999999999995</v>
      </c>
      <c r="AA131" s="197">
        <f>'[1]Weekly capesize'!$AD912</f>
        <v>6.75</v>
      </c>
    </row>
    <row r="132" spans="1:27">
      <c r="A132" s="46">
        <f>'[1]Weekly capesize'!$A914</f>
        <v>43651</v>
      </c>
      <c r="B132" s="46">
        <v>43651</v>
      </c>
      <c r="C132" s="206">
        <f t="shared" si="21"/>
        <v>2019</v>
      </c>
      <c r="D132" s="207" t="s">
        <v>141</v>
      </c>
      <c r="E132" s="199">
        <f>'[1]Weekly capesize'!$I914</f>
        <v>9.1999999999999993</v>
      </c>
      <c r="F132" s="204">
        <f>[2]input!$B562</f>
        <v>10.55</v>
      </c>
      <c r="G132" s="202">
        <f>'[1]Weekly capesize'!$S914</f>
        <v>10.3</v>
      </c>
      <c r="H132" s="202">
        <f>'[1]Weekly capesize'!$Z914</f>
        <v>22.2</v>
      </c>
      <c r="I132" s="1">
        <f>'[1]Weekly capesize'!$B914</f>
        <v>9939</v>
      </c>
      <c r="J132" s="1">
        <f>'[1]Weekly capesize'!$C914</f>
        <v>6266</v>
      </c>
      <c r="K132" s="1">
        <f t="shared" si="22"/>
        <v>3673</v>
      </c>
      <c r="L132" s="124">
        <f>'[1]Baltic Indices'!$D581</f>
        <v>1557</v>
      </c>
      <c r="M132" s="124">
        <f>'[1]Baltic Indices'!$G581</f>
        <v>441</v>
      </c>
      <c r="N132" s="124">
        <f>'[1]Baltic Indices'!$F581</f>
        <v>792</v>
      </c>
      <c r="O132" s="3">
        <f>'[1]Weekly capesize'!$L914</f>
        <v>13.4</v>
      </c>
      <c r="P132" s="3">
        <f>'[1]Weekly capesize'!$N914</f>
        <v>14.1</v>
      </c>
      <c r="Q132" s="3">
        <f>'[1]Weekly capesize'!$J914</f>
        <v>16.25</v>
      </c>
      <c r="R132" s="3">
        <f>'[1]Weekly capesize'!$Y914</f>
        <v>22.5</v>
      </c>
      <c r="S132" s="3">
        <f>'[1]Weekly capesize'!$V914</f>
        <v>11.9</v>
      </c>
      <c r="T132" s="5">
        <f>'[1]Weekly capesize'!$T914</f>
        <v>9.1999999999999993</v>
      </c>
      <c r="U132" s="5">
        <f>'[1]Weekly capesize'!$U913</f>
        <v>11.2</v>
      </c>
      <c r="V132" s="123">
        <f t="shared" si="16"/>
        <v>0.58617938078518994</v>
      </c>
      <c r="W132" s="49">
        <f t="shared" si="17"/>
        <v>3673</v>
      </c>
      <c r="X132" s="107">
        <f t="shared" si="18"/>
        <v>0.58617938078518994</v>
      </c>
      <c r="Y132" s="157">
        <f t="shared" si="19"/>
        <v>13</v>
      </c>
      <c r="Z132" s="108">
        <f t="shared" si="20"/>
        <v>4.2000000000000011</v>
      </c>
      <c r="AA132" s="197">
        <f>'[1]Weekly capesize'!$AD913</f>
        <v>7.2</v>
      </c>
    </row>
    <row r="133" spans="1:27">
      <c r="A133" s="46">
        <f>'[1]Weekly capesize'!$A915</f>
        <v>43658</v>
      </c>
      <c r="B133" s="46">
        <v>43658</v>
      </c>
      <c r="C133" s="206">
        <f t="shared" si="21"/>
        <v>2019</v>
      </c>
      <c r="D133" s="207" t="s">
        <v>141</v>
      </c>
      <c r="E133" s="199">
        <f>'[1]Weekly capesize'!$I915</f>
        <v>9.5</v>
      </c>
      <c r="F133" s="204">
        <f>[2]input!$B563</f>
        <v>11.85</v>
      </c>
      <c r="G133" s="202">
        <f>'[1]Weekly capesize'!$S915</f>
        <v>10.9</v>
      </c>
      <c r="H133" s="202">
        <f>'[1]Weekly capesize'!$Z915</f>
        <v>23.45</v>
      </c>
      <c r="I133" s="1">
        <f>'[1]Weekly capesize'!$B915</f>
        <v>10407</v>
      </c>
      <c r="J133" s="1">
        <f>'[1]Weekly capesize'!$C915</f>
        <v>6652</v>
      </c>
      <c r="K133" s="1">
        <f t="shared" si="22"/>
        <v>3755</v>
      </c>
      <c r="L133" s="124">
        <f>'[1]Baltic Indices'!$D582</f>
        <v>3346</v>
      </c>
      <c r="M133" s="124">
        <f>'[1]Baltic Indices'!$G582</f>
        <v>448</v>
      </c>
      <c r="N133" s="124">
        <f>'[1]Baltic Indices'!$F582</f>
        <v>820</v>
      </c>
      <c r="O133" s="3">
        <f>'[1]Weekly capesize'!$L915</f>
        <v>14</v>
      </c>
      <c r="P133" s="3">
        <f>'[1]Weekly capesize'!$N915</f>
        <v>14.85</v>
      </c>
      <c r="Q133" s="3">
        <f>'[1]Weekly capesize'!$J915</f>
        <v>18</v>
      </c>
      <c r="R133" s="3">
        <f>'[1]Weekly capesize'!$Y915</f>
        <v>24.15</v>
      </c>
      <c r="S133" s="3">
        <f>'[1]Weekly capesize'!$V915</f>
        <v>12.35</v>
      </c>
      <c r="T133" s="5">
        <f>'[1]Weekly capesize'!$T915</f>
        <v>9.6999999999999993</v>
      </c>
      <c r="U133" s="5">
        <f>'[1]Weekly capesize'!$U914</f>
        <v>12.8</v>
      </c>
      <c r="V133" s="123">
        <f t="shared" si="16"/>
        <v>0.56449188214070956</v>
      </c>
      <c r="W133" s="49">
        <f t="shared" si="17"/>
        <v>3755</v>
      </c>
      <c r="X133" s="107">
        <f t="shared" si="18"/>
        <v>0.56449188214070956</v>
      </c>
      <c r="Y133" s="157">
        <f t="shared" si="19"/>
        <v>13.95</v>
      </c>
      <c r="Z133" s="108">
        <f t="shared" si="20"/>
        <v>4.5</v>
      </c>
      <c r="AA133" s="197">
        <f>'[1]Weekly capesize'!$AD914</f>
        <v>8.8000000000000007</v>
      </c>
    </row>
    <row r="134" spans="1:27">
      <c r="A134" s="46">
        <f>'[1]Weekly capesize'!$A916</f>
        <v>43665</v>
      </c>
      <c r="B134" s="46">
        <v>43665</v>
      </c>
      <c r="C134" s="206">
        <f t="shared" si="21"/>
        <v>2019</v>
      </c>
      <c r="D134" s="207" t="s">
        <v>141</v>
      </c>
      <c r="E134" s="199">
        <f>'[1]Weekly capesize'!$I916</f>
        <v>10.9</v>
      </c>
      <c r="F134" s="204">
        <f>[2]input!$B564</f>
        <v>11.5</v>
      </c>
      <c r="G134" s="202">
        <f>'[1]Weekly capesize'!$S916</f>
        <v>13</v>
      </c>
      <c r="H134" s="202">
        <f>'[1]Weekly capesize'!$Z916</f>
        <v>27.5</v>
      </c>
      <c r="I134" s="1">
        <f>'[1]Weekly capesize'!$B916</f>
        <v>11827</v>
      </c>
      <c r="J134" s="1">
        <f>'[1]Weekly capesize'!$C916</f>
        <v>7743</v>
      </c>
      <c r="K134" s="1">
        <f t="shared" si="22"/>
        <v>4084</v>
      </c>
      <c r="L134" s="124">
        <f>'[1]Baltic Indices'!$D583</f>
        <v>3541</v>
      </c>
      <c r="M134" s="124">
        <f>'[1]Baltic Indices'!$G583</f>
        <v>472</v>
      </c>
      <c r="N134" s="124">
        <f>'[1]Baltic Indices'!$F583</f>
        <v>879</v>
      </c>
      <c r="O134" s="3">
        <f>'[1]Weekly capesize'!$L916</f>
        <v>15.85</v>
      </c>
      <c r="P134" s="3">
        <f>'[1]Weekly capesize'!$N916</f>
        <v>17.25</v>
      </c>
      <c r="Q134" s="3">
        <f>'[1]Weekly capesize'!$J916</f>
        <v>20.3</v>
      </c>
      <c r="R134" s="3">
        <f>'[1]Weekly capesize'!$Y916</f>
        <v>27.8</v>
      </c>
      <c r="S134" s="3">
        <f>'[1]Weekly capesize'!$V916</f>
        <v>13.5</v>
      </c>
      <c r="T134" s="5">
        <f>'[1]Weekly capesize'!$T916</f>
        <v>11.35</v>
      </c>
      <c r="U134" s="5">
        <f>'[1]Weekly capesize'!$U915</f>
        <v>13.25</v>
      </c>
      <c r="V134" s="123">
        <f t="shared" si="16"/>
        <v>0.52744414309699084</v>
      </c>
      <c r="W134" s="49">
        <f t="shared" si="17"/>
        <v>4084</v>
      </c>
      <c r="X134" s="107">
        <f t="shared" si="18"/>
        <v>0.52744414309699084</v>
      </c>
      <c r="Y134" s="157">
        <f t="shared" si="19"/>
        <v>16.600000000000001</v>
      </c>
      <c r="Z134" s="108">
        <f t="shared" si="20"/>
        <v>4.9499999999999993</v>
      </c>
      <c r="AA134" s="197">
        <f>'[1]Weekly capesize'!$AD915</f>
        <v>9.3000000000000007</v>
      </c>
    </row>
    <row r="135" spans="1:27">
      <c r="A135" s="46">
        <f>'[1]Weekly capesize'!$A917</f>
        <v>43672</v>
      </c>
      <c r="B135" s="46">
        <v>43672</v>
      </c>
      <c r="C135" s="206">
        <f t="shared" si="21"/>
        <v>2019</v>
      </c>
      <c r="D135" s="207" t="s">
        <v>141</v>
      </c>
      <c r="E135" s="199">
        <f>'[1]Weekly capesize'!$I917</f>
        <v>10</v>
      </c>
      <c r="F135" s="204">
        <f>[2]input!$B565</f>
        <v>14.6</v>
      </c>
      <c r="G135" s="202">
        <f>'[1]Weekly capesize'!$S917</f>
        <v>11.5</v>
      </c>
      <c r="H135" s="202">
        <f>'[1]Weekly capesize'!$Z917</f>
        <v>23.5</v>
      </c>
      <c r="I135" s="1">
        <f>'[1]Weekly capesize'!$B917</f>
        <v>10855</v>
      </c>
      <c r="J135" s="1">
        <f>'[1]Weekly capesize'!$C917</f>
        <v>7011</v>
      </c>
      <c r="K135" s="1">
        <f t="shared" si="22"/>
        <v>3844</v>
      </c>
      <c r="L135" s="124">
        <f>'[1]Baltic Indices'!$D584</f>
        <v>4379</v>
      </c>
      <c r="M135" s="124">
        <f>'[1]Baltic Indices'!$G584</f>
        <v>492</v>
      </c>
      <c r="N135" s="124">
        <f>'[1]Baltic Indices'!$F584</f>
        <v>982</v>
      </c>
      <c r="O135" s="3">
        <f>'[1]Weekly capesize'!$L917</f>
        <v>15.55</v>
      </c>
      <c r="P135" s="3">
        <f>'[1]Weekly capesize'!$N917</f>
        <v>15.55</v>
      </c>
      <c r="Q135" s="3">
        <f>'[1]Weekly capesize'!$J917</f>
        <v>17.850000000000001</v>
      </c>
      <c r="R135" s="3">
        <f>'[1]Weekly capesize'!$Y917</f>
        <v>23.8</v>
      </c>
      <c r="S135" s="3">
        <f>'[1]Weekly capesize'!$V917</f>
        <v>13</v>
      </c>
      <c r="T135" s="5">
        <f>'[1]Weekly capesize'!$T917</f>
        <v>10.6</v>
      </c>
      <c r="U135" s="5">
        <f>'[1]Weekly capesize'!$U916</f>
        <v>14.45</v>
      </c>
      <c r="V135" s="123">
        <f t="shared" si="16"/>
        <v>0.54828127228640711</v>
      </c>
      <c r="W135" s="49">
        <f t="shared" si="17"/>
        <v>3844</v>
      </c>
      <c r="X135" s="107">
        <f t="shared" si="18"/>
        <v>0.54828127228640711</v>
      </c>
      <c r="Y135" s="157">
        <f t="shared" si="19"/>
        <v>13.5</v>
      </c>
      <c r="Z135" s="108">
        <f t="shared" si="20"/>
        <v>5.5500000000000007</v>
      </c>
      <c r="AA135" s="197">
        <f>'[1]Weekly capesize'!$AD916</f>
        <v>10.95</v>
      </c>
    </row>
    <row r="136" spans="1:27">
      <c r="A136" s="46">
        <f>'[1]Weekly capesize'!$A918</f>
        <v>43679</v>
      </c>
      <c r="B136" s="46">
        <v>43679</v>
      </c>
      <c r="C136" s="206">
        <f t="shared" si="21"/>
        <v>2019</v>
      </c>
      <c r="D136" s="207" t="s">
        <v>141</v>
      </c>
      <c r="E136" s="199">
        <f>'[1]Weekly capesize'!$I918</f>
        <v>9.4499999999999993</v>
      </c>
      <c r="F136" s="204">
        <f>[2]input!$B566</f>
        <v>13.05</v>
      </c>
      <c r="G136" s="202">
        <f>'[1]Weekly capesize'!$S918</f>
        <v>10.75</v>
      </c>
      <c r="H136" s="202">
        <f>'[1]Weekly capesize'!$Z918</f>
        <v>22</v>
      </c>
      <c r="I136" s="1">
        <f>'[1]Weekly capesize'!$B918</f>
        <v>10154</v>
      </c>
      <c r="J136" s="1">
        <f>'[1]Weekly capesize'!$C918</f>
        <v>6705</v>
      </c>
      <c r="K136" s="1">
        <f t="shared" si="22"/>
        <v>3449</v>
      </c>
      <c r="L136" s="124">
        <f>'[1]Baltic Indices'!$D585</f>
        <v>3647</v>
      </c>
      <c r="M136" s="124">
        <f>'[1]Baltic Indices'!$G585</f>
        <v>515</v>
      </c>
      <c r="N136" s="124">
        <f>'[1]Baltic Indices'!$F585</f>
        <v>1005</v>
      </c>
      <c r="O136" s="3">
        <f>'[1]Weekly capesize'!$L918</f>
        <v>14.75</v>
      </c>
      <c r="P136" s="3">
        <f>'[1]Weekly capesize'!$N918</f>
        <v>14.75</v>
      </c>
      <c r="Q136" s="3">
        <f>'[1]Weekly capesize'!$J918</f>
        <v>17.25</v>
      </c>
      <c r="R136" s="3">
        <f>'[1]Weekly capesize'!$Y918</f>
        <v>22.3</v>
      </c>
      <c r="S136" s="3">
        <f>'[1]Weekly capesize'!$V918</f>
        <v>11.9</v>
      </c>
      <c r="T136" s="5">
        <f>'[1]Weekly capesize'!$T918</f>
        <v>10.45</v>
      </c>
      <c r="U136" s="5">
        <f>'[1]Weekly capesize'!$U917</f>
        <v>13.65</v>
      </c>
      <c r="V136" s="123">
        <f t="shared" si="16"/>
        <v>0.5143922445935869</v>
      </c>
      <c r="W136" s="49">
        <f t="shared" si="17"/>
        <v>3449</v>
      </c>
      <c r="X136" s="107">
        <f t="shared" si="18"/>
        <v>0.5143922445935869</v>
      </c>
      <c r="Y136" s="157">
        <f t="shared" si="19"/>
        <v>12.55</v>
      </c>
      <c r="Z136" s="108">
        <f t="shared" si="20"/>
        <v>5.3000000000000007</v>
      </c>
      <c r="AA136" s="197">
        <f>'[1]Weekly capesize'!$AD917</f>
        <v>9.1999999999999993</v>
      </c>
    </row>
    <row r="137" spans="1:27">
      <c r="A137" s="46">
        <f>'[1]Weekly capesize'!$A919</f>
        <v>43686</v>
      </c>
      <c r="B137" s="46">
        <v>43686</v>
      </c>
      <c r="C137" s="206">
        <f t="shared" si="21"/>
        <v>2019</v>
      </c>
      <c r="D137" s="207" t="s">
        <v>141</v>
      </c>
      <c r="E137" s="199">
        <f>'[1]Weekly capesize'!$I919</f>
        <v>9</v>
      </c>
      <c r="F137" s="204">
        <f>[2]input!$B567</f>
        <v>11.8</v>
      </c>
      <c r="G137" s="202">
        <f>'[1]Weekly capesize'!$S919</f>
        <v>9</v>
      </c>
      <c r="H137" s="202">
        <f>'[1]Weekly capesize'!$Z919</f>
        <v>21</v>
      </c>
      <c r="I137" s="1">
        <f>'[1]Weekly capesize'!$B919</f>
        <v>9549</v>
      </c>
      <c r="J137" s="1">
        <f>'[1]Weekly capesize'!$C919</f>
        <v>6303</v>
      </c>
      <c r="K137" s="1">
        <f t="shared" si="22"/>
        <v>3246</v>
      </c>
      <c r="L137" s="124">
        <f>'[1]Baltic Indices'!$D586</f>
        <v>3492</v>
      </c>
      <c r="M137" s="124">
        <f>'[1]Baltic Indices'!$G586</f>
        <v>517</v>
      </c>
      <c r="N137" s="124">
        <f>'[1]Baltic Indices'!$F586</f>
        <v>968</v>
      </c>
      <c r="O137" s="3">
        <f>'[1]Weekly capesize'!$L919</f>
        <v>14.25</v>
      </c>
      <c r="P137" s="3">
        <f>'[1]Weekly capesize'!$N919</f>
        <v>14.25</v>
      </c>
      <c r="Q137" s="3">
        <f>'[1]Weekly capesize'!$J919</f>
        <v>15.6</v>
      </c>
      <c r="R137" s="3">
        <f>'[1]Weekly capesize'!$Y919</f>
        <v>21.3</v>
      </c>
      <c r="S137" s="3">
        <f>'[1]Weekly capesize'!$V919</f>
        <v>11.5</v>
      </c>
      <c r="T137" s="5">
        <f>'[1]Weekly capesize'!$T919</f>
        <v>9.75</v>
      </c>
      <c r="U137" s="5">
        <f>'[1]Weekly capesize'!$U918</f>
        <v>12.45</v>
      </c>
      <c r="V137" s="123">
        <f t="shared" si="16"/>
        <v>0.51499286054259874</v>
      </c>
      <c r="W137" s="49">
        <f t="shared" si="17"/>
        <v>3246</v>
      </c>
      <c r="X137" s="107">
        <f t="shared" si="18"/>
        <v>0.51499286054259874</v>
      </c>
      <c r="Y137" s="157">
        <f t="shared" si="19"/>
        <v>12</v>
      </c>
      <c r="Z137" s="108">
        <f t="shared" si="20"/>
        <v>5.25</v>
      </c>
      <c r="AA137" s="197">
        <f>'[1]Weekly capesize'!$AD918</f>
        <v>8.8000000000000007</v>
      </c>
    </row>
    <row r="138" spans="1:27">
      <c r="A138" s="46">
        <f>'[1]Weekly capesize'!$A920</f>
        <v>43693</v>
      </c>
      <c r="B138" s="46">
        <v>43693</v>
      </c>
      <c r="C138" s="206">
        <f t="shared" si="21"/>
        <v>2019</v>
      </c>
      <c r="D138" s="207" t="s">
        <v>141</v>
      </c>
      <c r="E138" s="199">
        <f>'[1]Weekly capesize'!$I920</f>
        <v>10.5</v>
      </c>
      <c r="F138" s="204">
        <f>[2]input!$B568</f>
        <v>11.65</v>
      </c>
      <c r="G138" s="202">
        <f>'[1]Weekly capesize'!$S920</f>
        <v>10.45</v>
      </c>
      <c r="H138" s="202">
        <f>'[1]Weekly capesize'!$Z920</f>
        <v>22.55</v>
      </c>
      <c r="I138" s="1">
        <f>'[1]Weekly capesize'!$B920</f>
        <v>10406</v>
      </c>
      <c r="J138" s="1">
        <f>'[1]Weekly capesize'!$C920</f>
        <v>7032</v>
      </c>
      <c r="K138" s="1">
        <f t="shared" si="22"/>
        <v>3374</v>
      </c>
      <c r="L138" s="124">
        <f>'[1]Baltic Indices'!$D587</f>
        <v>3266</v>
      </c>
      <c r="M138" s="124">
        <f>'[1]Baltic Indices'!$G587</f>
        <v>524</v>
      </c>
      <c r="N138" s="124">
        <f>'[1]Baltic Indices'!$F587</f>
        <v>975</v>
      </c>
      <c r="O138" s="3">
        <f>'[1]Weekly capesize'!$L920</f>
        <v>14.9</v>
      </c>
      <c r="P138" s="3">
        <f>'[1]Weekly capesize'!$N920</f>
        <v>15.25</v>
      </c>
      <c r="Q138" s="3">
        <f>'[1]Weekly capesize'!$J920</f>
        <v>17.100000000000001</v>
      </c>
      <c r="R138" s="3">
        <f>'[1]Weekly capesize'!$Y920</f>
        <v>22.85</v>
      </c>
      <c r="S138" s="3">
        <f>'[1]Weekly capesize'!$V920</f>
        <v>12.65</v>
      </c>
      <c r="T138" s="5">
        <f>'[1]Weekly capesize'!$T920</f>
        <v>10.3</v>
      </c>
      <c r="U138" s="5">
        <f>'[1]Weekly capesize'!$U919</f>
        <v>11.65</v>
      </c>
      <c r="V138" s="123">
        <f t="shared" si="16"/>
        <v>0.47980659840728102</v>
      </c>
      <c r="W138" s="49">
        <f t="shared" si="17"/>
        <v>3374</v>
      </c>
      <c r="X138" s="107">
        <f t="shared" si="18"/>
        <v>0.47980659840728102</v>
      </c>
      <c r="Y138" s="157">
        <f t="shared" si="19"/>
        <v>12.05</v>
      </c>
      <c r="Z138" s="108">
        <f t="shared" si="20"/>
        <v>4.4000000000000004</v>
      </c>
      <c r="AA138" s="197">
        <f>'[1]Weekly capesize'!$AD919</f>
        <v>8</v>
      </c>
    </row>
    <row r="139" spans="1:27">
      <c r="A139" s="46">
        <f>'[1]Weekly capesize'!$A921</f>
        <v>43700</v>
      </c>
      <c r="B139" s="46">
        <v>43700</v>
      </c>
      <c r="C139" s="206">
        <f t="shared" si="21"/>
        <v>2019</v>
      </c>
      <c r="D139" s="207" t="s">
        <v>141</v>
      </c>
      <c r="E139" s="199">
        <f>'[1]Weekly capesize'!$I921</f>
        <v>10.6</v>
      </c>
      <c r="F139" s="204">
        <f>[2]input!$B569</f>
        <v>13.45</v>
      </c>
      <c r="G139" s="202">
        <f>'[1]Weekly capesize'!$S921</f>
        <v>10.65</v>
      </c>
      <c r="H139" s="202">
        <f>'[1]Weekly capesize'!$Z921</f>
        <v>24.05</v>
      </c>
      <c r="I139" s="1">
        <f>'[1]Weekly capesize'!$B921</f>
        <v>10612</v>
      </c>
      <c r="J139" s="1">
        <f>'[1]Weekly capesize'!$C921</f>
        <v>7194</v>
      </c>
      <c r="K139" s="1">
        <f t="shared" si="22"/>
        <v>3418</v>
      </c>
      <c r="L139" s="124">
        <f>'[1]Baltic Indices'!$D588</f>
        <v>3826</v>
      </c>
      <c r="M139" s="124">
        <f>'[1]Baltic Indices'!$G588</f>
        <v>560</v>
      </c>
      <c r="N139" s="124">
        <f>'[1]Baltic Indices'!$F588</f>
        <v>1118</v>
      </c>
      <c r="O139" s="3">
        <f>'[1]Weekly capesize'!$L921</f>
        <v>15.35</v>
      </c>
      <c r="P139" s="3">
        <f>'[1]Weekly capesize'!$N921</f>
        <v>15.6</v>
      </c>
      <c r="Q139" s="3">
        <f>'[1]Weekly capesize'!$J921</f>
        <v>17.649999999999999</v>
      </c>
      <c r="R139" s="3">
        <f>'[1]Weekly capesize'!$Y921</f>
        <v>24.35</v>
      </c>
      <c r="S139" s="3">
        <f>'[1]Weekly capesize'!$V921</f>
        <v>12.2</v>
      </c>
      <c r="T139" s="5">
        <f>'[1]Weekly capesize'!$T921</f>
        <v>10.5</v>
      </c>
      <c r="U139" s="5">
        <f>'[1]Weekly capesize'!$U920</f>
        <v>12.8</v>
      </c>
      <c r="V139" s="123">
        <f t="shared" si="16"/>
        <v>0.47511815401723656</v>
      </c>
      <c r="W139" s="49">
        <f t="shared" si="17"/>
        <v>3418</v>
      </c>
      <c r="X139" s="107">
        <f t="shared" si="18"/>
        <v>0.47511815401723656</v>
      </c>
      <c r="Y139" s="157">
        <f t="shared" si="19"/>
        <v>13.450000000000001</v>
      </c>
      <c r="Z139" s="108">
        <f t="shared" si="20"/>
        <v>4.75</v>
      </c>
      <c r="AA139" s="197">
        <f>'[1]Weekly capesize'!$AD920</f>
        <v>8.5500000000000007</v>
      </c>
    </row>
    <row r="140" spans="1:27">
      <c r="A140" s="46">
        <f>'[1]Weekly capesize'!$A922</f>
        <v>43707</v>
      </c>
      <c r="B140" s="46">
        <v>43707</v>
      </c>
      <c r="C140" s="206">
        <f t="shared" si="21"/>
        <v>2019</v>
      </c>
      <c r="D140" s="207" t="s">
        <v>141</v>
      </c>
      <c r="E140" s="199">
        <f>'[1]Weekly capesize'!$I922</f>
        <v>10.35</v>
      </c>
      <c r="F140" s="204">
        <f>[2]input!$B570</f>
        <v>14.05</v>
      </c>
      <c r="G140" s="202">
        <f>'[1]Weekly capesize'!$S922</f>
        <v>11.8</v>
      </c>
      <c r="H140" s="202">
        <f>'[1]Weekly capesize'!$Z922</f>
        <v>28.15</v>
      </c>
      <c r="I140" s="1">
        <f>'[1]Weekly capesize'!$B922</f>
        <v>11957</v>
      </c>
      <c r="J140" s="1">
        <f>'[1]Weekly capesize'!$C922</f>
        <v>7633</v>
      </c>
      <c r="K140" s="1">
        <f t="shared" si="22"/>
        <v>4324</v>
      </c>
      <c r="L140" s="124">
        <f>'[1]Baltic Indices'!$D589</f>
        <v>3991</v>
      </c>
      <c r="M140" s="124">
        <f>'[1]Baltic Indices'!$G589</f>
        <v>619</v>
      </c>
      <c r="N140" s="124">
        <f>'[1]Baltic Indices'!$F589</f>
        <v>1249</v>
      </c>
      <c r="O140" s="3">
        <f>'[1]Weekly capesize'!$L922</f>
        <v>16.25</v>
      </c>
      <c r="P140" s="3">
        <f>'[1]Weekly capesize'!$N922</f>
        <v>16.75</v>
      </c>
      <c r="Q140" s="3">
        <f>'[1]Weekly capesize'!$J922</f>
        <v>19.5</v>
      </c>
      <c r="R140" s="3">
        <f>'[1]Weekly capesize'!$Y922</f>
        <v>25.45</v>
      </c>
      <c r="S140" s="3">
        <f>'[1]Weekly capesize'!$V922</f>
        <v>13.7</v>
      </c>
      <c r="T140" s="5">
        <f>'[1]Weekly capesize'!$T922</f>
        <v>11.25</v>
      </c>
      <c r="U140" s="5">
        <f>'[1]Weekly capesize'!$U921</f>
        <v>12.5</v>
      </c>
      <c r="V140" s="123">
        <f t="shared" si="16"/>
        <v>0.56648761954670512</v>
      </c>
      <c r="W140" s="49">
        <f t="shared" si="17"/>
        <v>4324</v>
      </c>
      <c r="X140" s="107">
        <f t="shared" si="18"/>
        <v>0.56648761954670512</v>
      </c>
      <c r="Y140" s="157">
        <f t="shared" si="19"/>
        <v>17.799999999999997</v>
      </c>
      <c r="Z140" s="108">
        <f t="shared" si="20"/>
        <v>5.9</v>
      </c>
      <c r="AA140" s="197">
        <f>'[1]Weekly capesize'!$AD921</f>
        <v>8.89</v>
      </c>
    </row>
    <row r="141" spans="1:27">
      <c r="A141" s="46">
        <f>'[1]Weekly capesize'!$A923</f>
        <v>43714</v>
      </c>
      <c r="B141" s="46">
        <v>43714</v>
      </c>
      <c r="C141" s="206">
        <f t="shared" si="21"/>
        <v>2019</v>
      </c>
      <c r="D141" s="207" t="s">
        <v>141</v>
      </c>
      <c r="E141" s="199">
        <f>'[1]Weekly capesize'!$I923</f>
        <v>11.2</v>
      </c>
      <c r="F141" s="204">
        <f>[2]input!$B571</f>
        <v>14</v>
      </c>
      <c r="G141" s="202">
        <f>'[1]Weekly capesize'!$S923</f>
        <v>13</v>
      </c>
      <c r="H141" s="202">
        <f>'[1]Weekly capesize'!$Z923</f>
        <v>27.95</v>
      </c>
      <c r="I141" s="1">
        <f>'[1]Weekly capesize'!$B923</f>
        <v>12211</v>
      </c>
      <c r="J141" s="1">
        <f>'[1]Weekly capesize'!$C923</f>
        <v>8307</v>
      </c>
      <c r="K141" s="1">
        <f t="shared" si="22"/>
        <v>3904</v>
      </c>
      <c r="L141" s="124">
        <f>'[1]Baltic Indices'!$D590</f>
        <v>4467</v>
      </c>
      <c r="M141" s="124">
        <f>'[1]Baltic Indices'!$G590</f>
        <v>665</v>
      </c>
      <c r="N141" s="124">
        <f>'[1]Baltic Indices'!$F590</f>
        <v>1336</v>
      </c>
      <c r="O141" s="3">
        <f>'[1]Weekly capesize'!$L923</f>
        <v>17.649999999999999</v>
      </c>
      <c r="P141" s="3">
        <f>'[1]Weekly capesize'!$N923</f>
        <v>18.55</v>
      </c>
      <c r="Q141" s="3">
        <f>'[1]Weekly capesize'!$J923</f>
        <v>21.15</v>
      </c>
      <c r="R141" s="3">
        <f>'[1]Weekly capesize'!$Y923</f>
        <v>25.25</v>
      </c>
      <c r="S141" s="3">
        <f>'[1]Weekly capesize'!$V923</f>
        <v>14</v>
      </c>
      <c r="T141" s="5">
        <f>'[1]Weekly capesize'!$T923</f>
        <v>12.25</v>
      </c>
      <c r="U141" s="5">
        <f>'[1]Weekly capesize'!$U922</f>
        <v>14.2</v>
      </c>
      <c r="V141" s="123">
        <f t="shared" si="16"/>
        <v>0.46996508968339956</v>
      </c>
      <c r="W141" s="49">
        <f t="shared" si="17"/>
        <v>3904</v>
      </c>
      <c r="X141" s="107">
        <f t="shared" si="18"/>
        <v>0.46996508968339956</v>
      </c>
      <c r="Y141" s="157">
        <f t="shared" si="19"/>
        <v>16.75</v>
      </c>
      <c r="Z141" s="108">
        <f t="shared" si="20"/>
        <v>6.4499999999999993</v>
      </c>
      <c r="AA141" s="197">
        <f>'[1]Weekly capesize'!$AD922</f>
        <v>9.6</v>
      </c>
    </row>
    <row r="142" spans="1:27">
      <c r="A142" s="46">
        <f>'[1]Weekly capesize'!$A924</f>
        <v>43721</v>
      </c>
      <c r="B142" s="46">
        <v>43721</v>
      </c>
      <c r="C142" s="206">
        <f t="shared" si="21"/>
        <v>2019</v>
      </c>
      <c r="D142" s="207" t="s">
        <v>141</v>
      </c>
      <c r="E142" s="199">
        <f>'[1]Weekly capesize'!$I924</f>
        <v>10.95</v>
      </c>
      <c r="F142" s="204">
        <f>[2]input!$B572</f>
        <v>14.2</v>
      </c>
      <c r="G142" s="202">
        <f>'[1]Weekly capesize'!$S924</f>
        <v>12.5</v>
      </c>
      <c r="H142" s="202">
        <f>'[1]Weekly capesize'!$Z924</f>
        <v>25.9</v>
      </c>
      <c r="I142" s="1">
        <f>'[1]Weekly capesize'!$B924</f>
        <v>11657</v>
      </c>
      <c r="J142" s="1">
        <f>'[1]Weekly capesize'!$C924</f>
        <v>7981</v>
      </c>
      <c r="K142" s="1">
        <f t="shared" si="22"/>
        <v>3676</v>
      </c>
      <c r="L142" s="124">
        <f>'[1]Baltic Indices'!$D591</f>
        <v>4949</v>
      </c>
      <c r="M142" s="124">
        <f>'[1]Baltic Indices'!$G591</f>
        <v>689</v>
      </c>
      <c r="N142" s="124">
        <f>'[1]Baltic Indices'!$F591</f>
        <v>1338</v>
      </c>
      <c r="O142" s="3">
        <f>'[1]Weekly capesize'!$L924</f>
        <v>17.45</v>
      </c>
      <c r="P142" s="3">
        <f>'[1]Weekly capesize'!$N924</f>
        <v>18.100000000000001</v>
      </c>
      <c r="Q142" s="3">
        <f>'[1]Weekly capesize'!$J924</f>
        <v>20.149999999999999</v>
      </c>
      <c r="R142" s="3">
        <f>'[1]Weekly capesize'!$Y924</f>
        <v>23.5</v>
      </c>
      <c r="S142" s="3">
        <f>'[1]Weekly capesize'!$V924</f>
        <v>13.9</v>
      </c>
      <c r="T142" s="5">
        <f>'[1]Weekly capesize'!$T924</f>
        <v>11.9</v>
      </c>
      <c r="U142" s="5">
        <f>'[1]Weekly capesize'!$U923</f>
        <v>14.6</v>
      </c>
      <c r="V142" s="123">
        <f t="shared" si="16"/>
        <v>0.46059391053752663</v>
      </c>
      <c r="W142" s="49">
        <f t="shared" si="17"/>
        <v>3676</v>
      </c>
      <c r="X142" s="107">
        <f t="shared" si="18"/>
        <v>0.46059391053752663</v>
      </c>
      <c r="Y142" s="157">
        <f t="shared" si="19"/>
        <v>14.95</v>
      </c>
      <c r="Z142" s="108">
        <f t="shared" si="20"/>
        <v>6.5</v>
      </c>
      <c r="AA142" s="197">
        <f>'[1]Weekly capesize'!$AD923</f>
        <v>12.25</v>
      </c>
    </row>
    <row r="143" spans="1:27">
      <c r="A143" s="46">
        <f>'[1]Weekly capesize'!$A925</f>
        <v>43728</v>
      </c>
      <c r="B143" s="46">
        <v>43728</v>
      </c>
      <c r="C143" s="206">
        <f t="shared" si="21"/>
        <v>2019</v>
      </c>
      <c r="D143" s="207" t="s">
        <v>141</v>
      </c>
      <c r="E143" s="199">
        <f>'[1]Weekly capesize'!$I925</f>
        <v>9.15</v>
      </c>
      <c r="F143" s="204">
        <f>[2]input!$B573</f>
        <v>14.65</v>
      </c>
      <c r="G143" s="202">
        <f>'[1]Weekly capesize'!$S925</f>
        <v>11.9</v>
      </c>
      <c r="H143" s="202">
        <f>'[1]Weekly capesize'!$Z925</f>
        <v>23.7</v>
      </c>
      <c r="I143" s="1">
        <f>'[1]Weekly capesize'!$B925</f>
        <v>11135</v>
      </c>
      <c r="J143" s="1">
        <f>'[1]Weekly capesize'!$C925</f>
        <v>7147</v>
      </c>
      <c r="K143" s="1">
        <f t="shared" si="22"/>
        <v>3988</v>
      </c>
      <c r="L143" s="124">
        <f>'[1]Baltic Indices'!$D592</f>
        <v>4547</v>
      </c>
      <c r="M143" s="124">
        <f>'[1]Baltic Indices'!$G592</f>
        <v>691</v>
      </c>
      <c r="N143" s="124">
        <f>'[1]Baltic Indices'!$F592</f>
        <v>1299</v>
      </c>
      <c r="O143" s="3">
        <f>'[1]Weekly capesize'!$L925</f>
        <v>16.899999999999999</v>
      </c>
      <c r="P143" s="3">
        <f>'[1]Weekly capesize'!$N925</f>
        <v>17.600000000000001</v>
      </c>
      <c r="Q143" s="3">
        <f>'[1]Weekly capesize'!$J925</f>
        <v>18.25</v>
      </c>
      <c r="R143" s="3">
        <f>'[1]Weekly capesize'!$Y925</f>
        <v>21.05</v>
      </c>
      <c r="S143" s="3">
        <f>'[1]Weekly capesize'!$V925</f>
        <v>13.8</v>
      </c>
      <c r="T143" s="5">
        <f>'[1]Weekly capesize'!$T925</f>
        <v>11.35</v>
      </c>
      <c r="U143" s="5">
        <f>'[1]Weekly capesize'!$U924</f>
        <v>14.5</v>
      </c>
      <c r="V143" s="123">
        <f t="shared" si="16"/>
        <v>0.55799636210997616</v>
      </c>
      <c r="W143" s="49">
        <f t="shared" si="17"/>
        <v>3988</v>
      </c>
      <c r="X143" s="107">
        <f t="shared" si="18"/>
        <v>0.55799636210997616</v>
      </c>
      <c r="Y143" s="157">
        <f t="shared" si="19"/>
        <v>14.549999999999999</v>
      </c>
      <c r="Z143" s="108">
        <f t="shared" si="20"/>
        <v>7.7499999999999982</v>
      </c>
      <c r="AA143" s="197">
        <f>'[1]Weekly capesize'!$AD924</f>
        <v>12.1</v>
      </c>
    </row>
    <row r="144" spans="1:27">
      <c r="A144" s="46">
        <f>'[1]Weekly capesize'!$A926</f>
        <v>43735</v>
      </c>
      <c r="B144" s="46">
        <v>43735</v>
      </c>
      <c r="C144" s="206">
        <f t="shared" si="21"/>
        <v>2019</v>
      </c>
      <c r="D144" s="207" t="s">
        <v>141</v>
      </c>
      <c r="E144" s="199">
        <f>'[1]Weekly capesize'!$I926</f>
        <v>8.5</v>
      </c>
      <c r="F144" s="204">
        <f>[2]input!$B574</f>
        <v>14.1</v>
      </c>
      <c r="G144" s="202">
        <f>'[1]Weekly capesize'!$S926</f>
        <v>10.35</v>
      </c>
      <c r="H144" s="202">
        <f>'[1]Weekly capesize'!$Z926</f>
        <v>22.8</v>
      </c>
      <c r="I144" s="1">
        <f>'[1]Weekly capesize'!$B926</f>
        <v>10070</v>
      </c>
      <c r="J144" s="1">
        <f>'[1]Weekly capesize'!$C926</f>
        <v>6568</v>
      </c>
      <c r="K144" s="1">
        <f t="shared" si="22"/>
        <v>3502</v>
      </c>
      <c r="L144" s="124">
        <f>'[1]Baltic Indices'!$D593</f>
        <v>3952</v>
      </c>
      <c r="M144" s="124">
        <f>'[1]Baltic Indices'!$G593</f>
        <v>692</v>
      </c>
      <c r="N144" s="124">
        <f>'[1]Baltic Indices'!$F593</f>
        <v>1300</v>
      </c>
      <c r="O144" s="3">
        <f>'[1]Weekly capesize'!$L926</f>
        <v>15.75</v>
      </c>
      <c r="P144" s="3">
        <f>'[1]Weekly capesize'!$N926</f>
        <v>16.399999999999999</v>
      </c>
      <c r="Q144" s="3">
        <f>'[1]Weekly capesize'!$J926</f>
        <v>17.399999999999999</v>
      </c>
      <c r="R144" s="3">
        <f>'[1]Weekly capesize'!$Y926</f>
        <v>20.149999999999999</v>
      </c>
      <c r="S144" s="3">
        <f>'[1]Weekly capesize'!$V926</f>
        <v>12.3</v>
      </c>
      <c r="T144" s="5">
        <f>'[1]Weekly capesize'!$T926</f>
        <v>10.25</v>
      </c>
      <c r="U144" s="5">
        <f>'[1]Weekly capesize'!$U925</f>
        <v>14.4</v>
      </c>
      <c r="V144" s="123">
        <f t="shared" si="16"/>
        <v>0.5331912302070646</v>
      </c>
      <c r="W144" s="49">
        <f t="shared" si="17"/>
        <v>3502</v>
      </c>
      <c r="X144" s="107">
        <f t="shared" si="18"/>
        <v>0.5331912302070646</v>
      </c>
      <c r="Y144" s="157">
        <f t="shared" si="19"/>
        <v>14.3</v>
      </c>
      <c r="Z144" s="108">
        <f t="shared" si="20"/>
        <v>7.25</v>
      </c>
      <c r="AA144" s="197">
        <f>'[1]Weekly capesize'!$AD925</f>
        <v>11.55</v>
      </c>
    </row>
    <row r="145" spans="1:27" ht="19" customHeight="1">
      <c r="A145" s="46">
        <f>'[1]Weekly capesize'!$A927</f>
        <v>43742</v>
      </c>
      <c r="B145" s="46">
        <v>43742</v>
      </c>
      <c r="C145" s="206">
        <f t="shared" si="21"/>
        <v>2019</v>
      </c>
      <c r="D145" s="207" t="s">
        <v>142</v>
      </c>
      <c r="E145" s="199">
        <f>'[1]Weekly capesize'!$I927</f>
        <v>9.15</v>
      </c>
      <c r="F145" s="204">
        <f>[2]input!$B575</f>
        <v>11.6</v>
      </c>
      <c r="G145" s="202">
        <f>'[1]Weekly capesize'!$S927</f>
        <v>8.9</v>
      </c>
      <c r="H145" s="202">
        <f>'[1]Weekly capesize'!$Z927</f>
        <v>22</v>
      </c>
      <c r="I145" s="1">
        <f>'[1]Weekly capesize'!$B927</f>
        <v>9336</v>
      </c>
      <c r="J145" s="1">
        <f>'[1]Weekly capesize'!$C927</f>
        <v>6398</v>
      </c>
      <c r="K145" s="1">
        <f t="shared" si="22"/>
        <v>2938</v>
      </c>
      <c r="L145" s="124">
        <f>'[1]Baltic Indices'!$D594</f>
        <v>3338</v>
      </c>
      <c r="M145" s="124">
        <f>'[1]Baltic Indices'!$G594</f>
        <v>690</v>
      </c>
      <c r="N145" s="124">
        <f>'[1]Baltic Indices'!$F594</f>
        <v>1260</v>
      </c>
      <c r="O145" s="3">
        <f>'[1]Weekly capesize'!$L927</f>
        <v>14.65</v>
      </c>
      <c r="P145" s="3">
        <f>'[1]Weekly capesize'!$N927</f>
        <v>15.25</v>
      </c>
      <c r="Q145" s="3">
        <f>'[1]Weekly capesize'!$J927</f>
        <v>16.5</v>
      </c>
      <c r="R145" s="3">
        <f>'[1]Weekly capesize'!$Y927</f>
        <v>19.350000000000001</v>
      </c>
      <c r="S145" s="3">
        <f>'[1]Weekly capesize'!$V927</f>
        <v>10.9</v>
      </c>
      <c r="T145" s="5">
        <f>'[1]Weekly capesize'!$T927</f>
        <v>9.3000000000000007</v>
      </c>
      <c r="U145" s="5">
        <f>'[1]Weekly capesize'!$U926</f>
        <v>12.9</v>
      </c>
      <c r="V145" s="123">
        <f t="shared" si="16"/>
        <v>0.45920600187558613</v>
      </c>
      <c r="W145" s="49">
        <f t="shared" si="17"/>
        <v>2938</v>
      </c>
      <c r="X145" s="107">
        <f t="shared" si="18"/>
        <v>0.45920600187558613</v>
      </c>
      <c r="Y145" s="157">
        <f t="shared" si="19"/>
        <v>12.85</v>
      </c>
      <c r="Z145" s="108">
        <f t="shared" si="20"/>
        <v>5.5</v>
      </c>
      <c r="AA145" s="197">
        <f>'[1]Weekly capesize'!$AD926</f>
        <v>10.45</v>
      </c>
    </row>
    <row r="146" spans="1:27" ht="19" customHeight="1">
      <c r="A146" s="46">
        <f>'[1]Weekly capesize'!$A928</f>
        <v>43749</v>
      </c>
      <c r="B146" s="46">
        <v>43749</v>
      </c>
      <c r="C146" s="206">
        <f t="shared" si="21"/>
        <v>2019</v>
      </c>
      <c r="D146" s="207" t="s">
        <v>142</v>
      </c>
      <c r="E146" s="199">
        <f>'[1]Weekly capesize'!$I928</f>
        <v>9.25</v>
      </c>
      <c r="F146" s="204">
        <f>[2]input!$B576</f>
        <v>11.3</v>
      </c>
      <c r="G146" s="202">
        <f>'[1]Weekly capesize'!$S928</f>
        <v>8.9</v>
      </c>
      <c r="H146" s="202">
        <f>'[1]Weekly capesize'!$Z928</f>
        <v>23.8</v>
      </c>
      <c r="I146" s="1">
        <f>'[1]Weekly capesize'!$B928</f>
        <v>9866</v>
      </c>
      <c r="J146" s="1">
        <f>'[1]Weekly capesize'!$C928</f>
        <v>6648</v>
      </c>
      <c r="K146" s="1">
        <f t="shared" si="22"/>
        <v>3218</v>
      </c>
      <c r="L146" s="124">
        <f>'[1]Baltic Indices'!$D595</f>
        <v>3021</v>
      </c>
      <c r="M146" s="124">
        <f>'[1]Baltic Indices'!$G595</f>
        <v>670</v>
      </c>
      <c r="N146" s="124">
        <f>'[1]Baltic Indices'!$F595</f>
        <v>1199</v>
      </c>
      <c r="O146" s="3">
        <f>'[1]Weekly capesize'!$L928</f>
        <v>14.85</v>
      </c>
      <c r="P146" s="3">
        <f>'[1]Weekly capesize'!$N928</f>
        <v>15.5</v>
      </c>
      <c r="Q146" s="3">
        <f>'[1]Weekly capesize'!$J928</f>
        <v>17.5</v>
      </c>
      <c r="R146" s="3">
        <f>'[1]Weekly capesize'!$Y928</f>
        <v>21.15</v>
      </c>
      <c r="S146" s="3">
        <f>'[1]Weekly capesize'!$V928</f>
        <v>11</v>
      </c>
      <c r="T146" s="5">
        <f>'[1]Weekly capesize'!$T928</f>
        <v>9.3000000000000007</v>
      </c>
      <c r="U146" s="5">
        <f>'[1]Weekly capesize'!$U927</f>
        <v>11.5</v>
      </c>
      <c r="V146" s="123">
        <f t="shared" si="16"/>
        <v>0.48405535499398317</v>
      </c>
      <c r="W146" s="49">
        <f t="shared" si="17"/>
        <v>3218</v>
      </c>
      <c r="X146" s="107">
        <f t="shared" si="18"/>
        <v>0.48405535499398317</v>
      </c>
      <c r="Y146" s="157">
        <f t="shared" si="19"/>
        <v>14.55</v>
      </c>
      <c r="Z146" s="108">
        <f t="shared" si="20"/>
        <v>5.6</v>
      </c>
      <c r="AA146" s="197">
        <f>'[1]Weekly capesize'!$AD927</f>
        <v>9.1</v>
      </c>
    </row>
    <row r="147" spans="1:27" ht="19" customHeight="1">
      <c r="A147" s="46">
        <f>'[1]Weekly capesize'!$A929</f>
        <v>43756</v>
      </c>
      <c r="B147" s="46">
        <v>43756</v>
      </c>
      <c r="C147" s="206">
        <f t="shared" si="21"/>
        <v>2019</v>
      </c>
      <c r="D147" s="207" t="s">
        <v>142</v>
      </c>
      <c r="E147" s="199">
        <f>'[1]Weekly capesize'!$I929</f>
        <v>9.1</v>
      </c>
      <c r="F147" s="204">
        <f>[2]input!$B577</f>
        <v>11.65</v>
      </c>
      <c r="G147" s="202">
        <f>'[1]Weekly capesize'!$S929</f>
        <v>8.6</v>
      </c>
      <c r="H147" s="202">
        <f>'[1]Weekly capesize'!$Z929</f>
        <v>20.95</v>
      </c>
      <c r="I147" s="1">
        <f>'[1]Weekly capesize'!$B929</f>
        <v>9302</v>
      </c>
      <c r="J147" s="1">
        <f>'[1]Weekly capesize'!$C929</f>
        <v>6365</v>
      </c>
      <c r="K147" s="1">
        <f t="shared" si="22"/>
        <v>2937</v>
      </c>
      <c r="L147" s="124">
        <f>'[1]Baltic Indices'!$D596</f>
        <v>3290</v>
      </c>
      <c r="M147" s="124">
        <f>'[1]Baltic Indices'!$G596</f>
        <v>658</v>
      </c>
      <c r="N147" s="124">
        <f>'[1]Baltic Indices'!$F596</f>
        <v>1218</v>
      </c>
      <c r="O147" s="3">
        <f>'[1]Weekly capesize'!$L929</f>
        <v>14.25</v>
      </c>
      <c r="P147" s="3">
        <f>'[1]Weekly capesize'!$N929</f>
        <v>14.95</v>
      </c>
      <c r="Q147" s="3">
        <f>'[1]Weekly capesize'!$J929</f>
        <v>16.399999999999999</v>
      </c>
      <c r="R147" s="3">
        <f>'[1]Weekly capesize'!$Y929</f>
        <v>18.5</v>
      </c>
      <c r="S147" s="3">
        <f>'[1]Weekly capesize'!$V929</f>
        <v>11.05</v>
      </c>
      <c r="T147" s="5">
        <f>'[1]Weekly capesize'!$T929</f>
        <v>8.85</v>
      </c>
      <c r="U147" s="5">
        <f>'[1]Weekly capesize'!$U928</f>
        <v>11.6</v>
      </c>
      <c r="V147" s="123">
        <f t="shared" si="16"/>
        <v>0.46142969363707775</v>
      </c>
      <c r="W147" s="49">
        <f t="shared" si="17"/>
        <v>2937</v>
      </c>
      <c r="X147" s="107">
        <f t="shared" si="18"/>
        <v>0.46142969363707775</v>
      </c>
      <c r="Y147" s="157">
        <f t="shared" si="19"/>
        <v>11.85</v>
      </c>
      <c r="Z147" s="108">
        <f t="shared" si="20"/>
        <v>5.15</v>
      </c>
      <c r="AA147" s="197">
        <f>'[1]Weekly capesize'!$AD928</f>
        <v>9.1</v>
      </c>
    </row>
    <row r="148" spans="1:27" ht="19" customHeight="1">
      <c r="A148" s="46">
        <f>'[1]Weekly capesize'!$A930</f>
        <v>43763</v>
      </c>
      <c r="B148" s="46">
        <v>43763</v>
      </c>
      <c r="C148" s="206">
        <f t="shared" si="21"/>
        <v>2019</v>
      </c>
      <c r="D148" s="207" t="s">
        <v>142</v>
      </c>
      <c r="E148" s="199">
        <f>'[1]Weekly capesize'!$I930</f>
        <v>9.3000000000000007</v>
      </c>
      <c r="F148" s="204">
        <f>[2]input!$B578</f>
        <v>11.85</v>
      </c>
      <c r="G148" s="202">
        <f>'[1]Weekly capesize'!$S930</f>
        <v>8.75</v>
      </c>
      <c r="H148" s="202">
        <f>'[1]Weekly capesize'!$Z930</f>
        <v>21.5</v>
      </c>
      <c r="I148" s="1">
        <f>'[1]Weekly capesize'!$B930</f>
        <v>9417</v>
      </c>
      <c r="J148" s="1">
        <f>'[1]Weekly capesize'!$C930</f>
        <v>6447</v>
      </c>
      <c r="K148" s="1">
        <f t="shared" si="22"/>
        <v>2970</v>
      </c>
      <c r="L148" s="124">
        <f>'[1]Baltic Indices'!$D597</f>
        <v>3064</v>
      </c>
      <c r="M148" s="124">
        <f>'[1]Baltic Indices'!$G597</f>
        <v>651</v>
      </c>
      <c r="N148" s="124">
        <f>'[1]Baltic Indices'!$F597</f>
        <v>1222</v>
      </c>
      <c r="O148" s="3">
        <f>'[1]Weekly capesize'!$L930</f>
        <v>14.5</v>
      </c>
      <c r="P148" s="3">
        <f>'[1]Weekly capesize'!$N930</f>
        <v>15</v>
      </c>
      <c r="Q148" s="3">
        <f>'[1]Weekly capesize'!$J930</f>
        <v>15.75</v>
      </c>
      <c r="R148" s="3">
        <f>'[1]Weekly capesize'!$Y930</f>
        <v>19.25</v>
      </c>
      <c r="S148" s="3">
        <f>'[1]Weekly capesize'!$V930</f>
        <v>11.25</v>
      </c>
      <c r="T148" s="5">
        <f>'[1]Weekly capesize'!$T930</f>
        <v>8.6</v>
      </c>
      <c r="U148" s="5">
        <f>'[1]Weekly capesize'!$U929</f>
        <v>11.65</v>
      </c>
      <c r="V148" s="123">
        <f t="shared" si="16"/>
        <v>0.46067938576081896</v>
      </c>
      <c r="W148" s="49">
        <f t="shared" si="17"/>
        <v>2970</v>
      </c>
      <c r="X148" s="107">
        <f t="shared" si="18"/>
        <v>0.46067938576081896</v>
      </c>
      <c r="Y148" s="157">
        <f t="shared" si="19"/>
        <v>12.2</v>
      </c>
      <c r="Z148" s="108">
        <f t="shared" si="20"/>
        <v>5.1999999999999993</v>
      </c>
      <c r="AA148" s="197">
        <f>'[1]Weekly capesize'!$AD929</f>
        <v>8.65</v>
      </c>
    </row>
    <row r="149" spans="1:27">
      <c r="A149" s="46">
        <f>'[1]Weekly capesize'!$A931</f>
        <v>43770</v>
      </c>
      <c r="B149" s="46">
        <v>43770</v>
      </c>
      <c r="C149" s="206">
        <f t="shared" si="21"/>
        <v>2019</v>
      </c>
      <c r="D149" s="207" t="s">
        <v>142</v>
      </c>
      <c r="E149" s="199">
        <f>'[1]Weekly capesize'!$I931</f>
        <v>9.1</v>
      </c>
      <c r="F149" s="204">
        <f>[2]input!$B579</f>
        <v>11.05</v>
      </c>
      <c r="G149" s="202">
        <f>'[1]Weekly capesize'!$S931</f>
        <v>8.5</v>
      </c>
      <c r="H149" s="202">
        <f>'[1]Weekly capesize'!$Z931</f>
        <v>20.399999999999999</v>
      </c>
      <c r="I149" s="1">
        <f>'[1]Weekly capesize'!$B931</f>
        <v>9166</v>
      </c>
      <c r="J149" s="1">
        <f>'[1]Weekly capesize'!$C931</f>
        <v>6323</v>
      </c>
      <c r="K149" s="1">
        <f t="shared" si="22"/>
        <v>2843</v>
      </c>
      <c r="L149" s="124">
        <f>'[1]Baltic Indices'!$D598</f>
        <v>3052</v>
      </c>
      <c r="M149" s="124">
        <f>'[1]Baltic Indices'!$G598</f>
        <v>626</v>
      </c>
      <c r="N149" s="124">
        <f>'[1]Baltic Indices'!$F598</f>
        <v>1179</v>
      </c>
      <c r="O149" s="3">
        <f>'[1]Weekly capesize'!$L931</f>
        <v>14.4</v>
      </c>
      <c r="P149" s="3">
        <f>'[1]Weekly capesize'!$N931</f>
        <v>14.8</v>
      </c>
      <c r="Q149" s="3">
        <f>'[1]Weekly capesize'!$J931</f>
        <v>15.7</v>
      </c>
      <c r="R149" s="3">
        <f>'[1]Weekly capesize'!$Y931</f>
        <v>18.350000000000001</v>
      </c>
      <c r="S149" s="3">
        <f>'[1]Weekly capesize'!$V931</f>
        <v>11.2</v>
      </c>
      <c r="T149" s="5">
        <f>'[1]Weekly capesize'!$T931</f>
        <v>8.5500000000000007</v>
      </c>
      <c r="U149" s="5">
        <f>'[1]Weekly capesize'!$U930</f>
        <v>12.65</v>
      </c>
      <c r="V149" s="123">
        <f t="shared" si="16"/>
        <v>0.44962834097738413</v>
      </c>
      <c r="W149" s="49">
        <f t="shared" si="17"/>
        <v>2843</v>
      </c>
      <c r="X149" s="107">
        <f t="shared" si="18"/>
        <v>0.44962834097738413</v>
      </c>
      <c r="Y149" s="157">
        <f t="shared" si="19"/>
        <v>11.299999999999999</v>
      </c>
      <c r="Z149" s="108">
        <f t="shared" si="20"/>
        <v>5.3000000000000007</v>
      </c>
      <c r="AA149" s="197">
        <f>'[1]Weekly capesize'!$AD930</f>
        <v>9</v>
      </c>
    </row>
    <row r="150" spans="1:27">
      <c r="A150" s="46">
        <f>'[1]Weekly capesize'!$A932</f>
        <v>43777</v>
      </c>
      <c r="B150" s="46">
        <v>43777</v>
      </c>
      <c r="C150" s="206">
        <f t="shared" si="21"/>
        <v>2019</v>
      </c>
      <c r="D150" s="207" t="s">
        <v>142</v>
      </c>
      <c r="E150" s="199">
        <f>'[1]Weekly capesize'!$I932</f>
        <v>8.35</v>
      </c>
      <c r="F150" s="204">
        <f>[2]input!$B580</f>
        <v>9.5</v>
      </c>
      <c r="G150" s="202">
        <f>'[1]Weekly capesize'!$S932</f>
        <v>7.8</v>
      </c>
      <c r="H150" s="202">
        <f>'[1]Weekly capesize'!$Z932</f>
        <v>18</v>
      </c>
      <c r="I150" s="1">
        <f>'[1]Weekly capesize'!$B932</f>
        <v>7948</v>
      </c>
      <c r="J150" s="1">
        <f>'[1]Weekly capesize'!$C932</f>
        <v>5585</v>
      </c>
      <c r="K150" s="1">
        <f t="shared" si="22"/>
        <v>2363</v>
      </c>
      <c r="L150" s="124">
        <f>'[1]Baltic Indices'!$D599</f>
        <v>2950</v>
      </c>
      <c r="M150" s="124">
        <f>'[1]Baltic Indices'!$G599</f>
        <v>580</v>
      </c>
      <c r="N150" s="124">
        <f>'[1]Baltic Indices'!$F599</f>
        <v>1045</v>
      </c>
      <c r="O150" s="3">
        <f>'[1]Weekly capesize'!$L932</f>
        <v>13.5</v>
      </c>
      <c r="P150" s="3">
        <f>'[1]Weekly capesize'!$N932</f>
        <v>13.9</v>
      </c>
      <c r="Q150" s="3">
        <f>'[1]Weekly capesize'!$J932</f>
        <v>13</v>
      </c>
      <c r="R150" s="3">
        <f>'[1]Weekly capesize'!$Y932</f>
        <v>16.149999999999999</v>
      </c>
      <c r="S150" s="3">
        <f>'[1]Weekly capesize'!$V932</f>
        <v>9.9499999999999993</v>
      </c>
      <c r="T150" s="5">
        <f>'[1]Weekly capesize'!$T932</f>
        <v>7.8</v>
      </c>
      <c r="U150" s="5">
        <f>'[1]Weekly capesize'!$U931</f>
        <v>12.4</v>
      </c>
      <c r="V150" s="123">
        <f t="shared" si="16"/>
        <v>0.42309758281110116</v>
      </c>
      <c r="W150" s="49">
        <f t="shared" si="17"/>
        <v>2363</v>
      </c>
      <c r="X150" s="107">
        <f t="shared" si="18"/>
        <v>0.42309758281110116</v>
      </c>
      <c r="Y150" s="157">
        <f t="shared" si="19"/>
        <v>9.65</v>
      </c>
      <c r="Z150" s="108">
        <f t="shared" si="20"/>
        <v>5.15</v>
      </c>
      <c r="AA150" s="197">
        <f>'[1]Weekly capesize'!$AD931</f>
        <v>8.35</v>
      </c>
    </row>
    <row r="151" spans="1:27">
      <c r="A151" s="46">
        <f>'[1]Weekly capesize'!$A933</f>
        <v>43784</v>
      </c>
      <c r="B151" s="46">
        <v>43784</v>
      </c>
      <c r="C151" s="206">
        <f t="shared" si="21"/>
        <v>2019</v>
      </c>
      <c r="D151" s="207" t="s">
        <v>142</v>
      </c>
      <c r="E151" s="199">
        <f>'[1]Weekly capesize'!$I933</f>
        <v>8.75</v>
      </c>
      <c r="F151" s="204">
        <f>[2]input!$B581</f>
        <v>8.65</v>
      </c>
      <c r="G151" s="202">
        <f>'[1]Weekly capesize'!$S933</f>
        <v>8.15</v>
      </c>
      <c r="H151" s="202">
        <f>'[1]Weekly capesize'!$Z933</f>
        <v>19.05</v>
      </c>
      <c r="I151" s="1">
        <f>'[1]Weekly capesize'!$B933</f>
        <v>8185</v>
      </c>
      <c r="J151" s="1">
        <f>'[1]Weekly capesize'!$C933</f>
        <v>6081</v>
      </c>
      <c r="K151" s="1">
        <f t="shared" si="22"/>
        <v>2104</v>
      </c>
      <c r="L151" s="124">
        <f>'[1]Baltic Indices'!$D600</f>
        <v>2444</v>
      </c>
      <c r="M151" s="124">
        <f>'[1]Baltic Indices'!$G600</f>
        <v>539</v>
      </c>
      <c r="N151" s="124">
        <f>'[1]Baltic Indices'!$F600</f>
        <v>824</v>
      </c>
      <c r="O151" s="3">
        <f>'[1]Weekly capesize'!$L933</f>
        <v>13.8</v>
      </c>
      <c r="P151" s="3">
        <f>'[1]Weekly capesize'!$N933</f>
        <v>14.25</v>
      </c>
      <c r="Q151" s="3">
        <f>'[1]Weekly capesize'!$J933</f>
        <v>15</v>
      </c>
      <c r="R151" s="3">
        <f>'[1]Weekly capesize'!$Y933</f>
        <v>17.2</v>
      </c>
      <c r="S151" s="3">
        <f>'[1]Weekly capesize'!$V933</f>
        <v>10.050000000000001</v>
      </c>
      <c r="T151" s="5">
        <f>'[1]Weekly capesize'!$T933</f>
        <v>8</v>
      </c>
      <c r="U151" s="5">
        <f>'[1]Weekly capesize'!$U932</f>
        <v>11.15</v>
      </c>
      <c r="V151" s="123">
        <f t="shared" si="16"/>
        <v>0.34599572438743625</v>
      </c>
      <c r="W151" s="49">
        <f t="shared" si="17"/>
        <v>2104</v>
      </c>
      <c r="X151" s="107">
        <f t="shared" si="18"/>
        <v>0.34599572438743625</v>
      </c>
      <c r="Y151" s="157">
        <f t="shared" si="19"/>
        <v>10.3</v>
      </c>
      <c r="Z151" s="108">
        <f t="shared" si="20"/>
        <v>5.0500000000000007</v>
      </c>
      <c r="AA151" s="197">
        <f>'[1]Weekly capesize'!$AD932</f>
        <v>7.6</v>
      </c>
    </row>
    <row r="152" spans="1:27">
      <c r="A152" s="46">
        <f>'[1]Weekly capesize'!$A934</f>
        <v>43791</v>
      </c>
      <c r="B152" s="46">
        <v>43791</v>
      </c>
      <c r="C152" s="206">
        <f t="shared" si="21"/>
        <v>2019</v>
      </c>
      <c r="D152" s="207" t="s">
        <v>142</v>
      </c>
      <c r="E152" s="199">
        <f>'[1]Weekly capesize'!$I934</f>
        <v>8.9</v>
      </c>
      <c r="F152" s="204">
        <f>[2]input!$B582</f>
        <v>8.65</v>
      </c>
      <c r="G152" s="202">
        <f>'[1]Weekly capesize'!$S934</f>
        <v>8.1999999999999993</v>
      </c>
      <c r="H152" s="202">
        <f>'[1]Weekly capesize'!$Z934</f>
        <v>19.05</v>
      </c>
      <c r="I152" s="1">
        <f>'[1]Weekly capesize'!$B934</f>
        <v>7769</v>
      </c>
      <c r="J152" s="1">
        <f>'[1]Weekly capesize'!$C934</f>
        <v>6049</v>
      </c>
      <c r="K152" s="1">
        <f t="shared" si="22"/>
        <v>1720</v>
      </c>
      <c r="L152" s="124">
        <f>'[1]Baltic Indices'!$D601</f>
        <v>2635</v>
      </c>
      <c r="M152" s="124">
        <f>'[1]Baltic Indices'!$G601</f>
        <v>509</v>
      </c>
      <c r="N152" s="124">
        <f>'[1]Baltic Indices'!$F601</f>
        <v>735</v>
      </c>
      <c r="O152" s="3">
        <f>'[1]Weekly capesize'!$L934</f>
        <v>13.75</v>
      </c>
      <c r="P152" s="3">
        <f>'[1]Weekly capesize'!$N934</f>
        <v>14.25</v>
      </c>
      <c r="Q152" s="3">
        <f>'[1]Weekly capesize'!$J934</f>
        <v>14.95</v>
      </c>
      <c r="R152" s="3">
        <f>'[1]Weekly capesize'!$Y934</f>
        <v>17.2</v>
      </c>
      <c r="S152" s="3">
        <f>'[1]Weekly capesize'!$V934</f>
        <v>8.9</v>
      </c>
      <c r="T152" s="5">
        <f>'[1]Weekly capesize'!$T934</f>
        <v>7.95</v>
      </c>
      <c r="U152" s="5">
        <f>'[1]Weekly capesize'!$U933</f>
        <v>11.25</v>
      </c>
      <c r="V152" s="123">
        <f t="shared" si="16"/>
        <v>0.28434451975533148</v>
      </c>
      <c r="W152" s="49">
        <f t="shared" si="17"/>
        <v>1720</v>
      </c>
      <c r="X152" s="107">
        <f t="shared" si="18"/>
        <v>0.28434451975533148</v>
      </c>
      <c r="Y152" s="157">
        <f t="shared" si="19"/>
        <v>10.15</v>
      </c>
      <c r="Z152" s="108">
        <f t="shared" si="20"/>
        <v>4.8499999999999996</v>
      </c>
      <c r="AA152" s="197">
        <f>'[1]Weekly capesize'!$AD933</f>
        <v>7.25</v>
      </c>
    </row>
    <row r="153" spans="1:27">
      <c r="A153" s="46">
        <f>'[1]Weekly capesize'!$A935</f>
        <v>43798</v>
      </c>
      <c r="B153" s="46">
        <v>43798</v>
      </c>
      <c r="C153" s="206">
        <f t="shared" si="21"/>
        <v>2019</v>
      </c>
      <c r="D153" s="207" t="s">
        <v>142</v>
      </c>
      <c r="E153" s="199">
        <f>'[1]Weekly capesize'!$I935</f>
        <v>9.9499999999999993</v>
      </c>
      <c r="F153" s="204">
        <f>[2]input!$B583</f>
        <v>11.15</v>
      </c>
      <c r="G153" s="202">
        <f>'[1]Weekly capesize'!$S935</f>
        <v>9.5</v>
      </c>
      <c r="H153" s="202">
        <f>'[1]Weekly capesize'!$Z935</f>
        <v>22.4</v>
      </c>
      <c r="I153" s="1">
        <f>'[1]Weekly capesize'!$B935</f>
        <v>9123</v>
      </c>
      <c r="J153" s="1">
        <f>'[1]Weekly capesize'!$C935</f>
        <v>6731</v>
      </c>
      <c r="K153" s="1">
        <f t="shared" si="22"/>
        <v>2392</v>
      </c>
      <c r="L153" s="124">
        <f>'[1]Baltic Indices'!$D602</f>
        <v>2493</v>
      </c>
      <c r="M153" s="124">
        <f>'[1]Baltic Indices'!$G602</f>
        <v>494</v>
      </c>
      <c r="N153" s="124">
        <f>'[1]Baltic Indices'!$F602</f>
        <v>747</v>
      </c>
      <c r="O153" s="3">
        <f>'[1]Weekly capesize'!$L935</f>
        <v>15.45</v>
      </c>
      <c r="P153" s="3">
        <f>'[1]Weekly capesize'!$N935</f>
        <v>15.15</v>
      </c>
      <c r="Q153" s="3">
        <f>'[1]Weekly capesize'!$J935</f>
        <v>16.350000000000001</v>
      </c>
      <c r="R153" s="3">
        <f>'[1]Weekly capesize'!$Y935</f>
        <v>20.85</v>
      </c>
      <c r="S153" s="3">
        <f>'[1]Weekly capesize'!$V935</f>
        <v>10.35</v>
      </c>
      <c r="T153" s="5">
        <f>'[1]Weekly capesize'!$T935</f>
        <v>9.1</v>
      </c>
      <c r="U153" s="5">
        <f>'[1]Weekly capesize'!$U934</f>
        <v>10.1</v>
      </c>
      <c r="V153" s="123">
        <f t="shared" si="16"/>
        <v>0.35537067300549696</v>
      </c>
      <c r="W153" s="49">
        <f t="shared" si="17"/>
        <v>2392</v>
      </c>
      <c r="X153" s="107">
        <f t="shared" si="18"/>
        <v>0.35537067300549696</v>
      </c>
      <c r="Y153" s="157">
        <f t="shared" si="19"/>
        <v>12.45</v>
      </c>
      <c r="Z153" s="108">
        <f t="shared" si="20"/>
        <v>5.5</v>
      </c>
      <c r="AA153" s="197">
        <f>'[1]Weekly capesize'!$AD934</f>
        <v>7.1</v>
      </c>
    </row>
    <row r="154" spans="1:27">
      <c r="A154" s="46">
        <f>'[1]Weekly capesize'!$A936</f>
        <v>43805</v>
      </c>
      <c r="B154" s="46">
        <v>43805</v>
      </c>
      <c r="C154" s="206">
        <f t="shared" si="21"/>
        <v>2019</v>
      </c>
      <c r="D154" s="207" t="s">
        <v>142</v>
      </c>
      <c r="E154" s="199">
        <f>'[1]Weekly capesize'!$I936</f>
        <v>10.25</v>
      </c>
      <c r="F154" s="204">
        <f>[2]input!$B584</f>
        <v>11.2</v>
      </c>
      <c r="G154" s="202">
        <f>'[1]Weekly capesize'!$S936</f>
        <v>9.8000000000000007</v>
      </c>
      <c r="H154" s="202">
        <f>'[1]Weekly capesize'!$Z936</f>
        <v>21.65</v>
      </c>
      <c r="I154" s="1">
        <f>'[1]Weekly capesize'!$B936</f>
        <v>8956</v>
      </c>
      <c r="J154" s="1">
        <f>'[1]Weekly capesize'!$C936</f>
        <v>6864</v>
      </c>
      <c r="K154" s="1">
        <f t="shared" si="22"/>
        <v>2092</v>
      </c>
      <c r="L154" s="124">
        <f>'[1]Baltic Indices'!$D603</f>
        <v>3131</v>
      </c>
      <c r="M154" s="124">
        <f>'[1]Baltic Indices'!$G603</f>
        <v>505</v>
      </c>
      <c r="N154" s="124">
        <f>'[1]Baltic Indices'!$F603</f>
        <v>816</v>
      </c>
      <c r="O154" s="3">
        <f>'[1]Weekly capesize'!$L936</f>
        <v>15.25</v>
      </c>
      <c r="P154" s="3">
        <f>'[1]Weekly capesize'!$N936</f>
        <v>15.65</v>
      </c>
      <c r="Q154" s="3">
        <f>'[1]Weekly capesize'!$J936</f>
        <v>16.149999999999999</v>
      </c>
      <c r="R154" s="3">
        <f>'[1]Weekly capesize'!$Y936</f>
        <v>20.100000000000001</v>
      </c>
      <c r="S154" s="3">
        <f>'[1]Weekly capesize'!$V936</f>
        <v>10.3</v>
      </c>
      <c r="T154" s="5">
        <f>'[1]Weekly capesize'!$T936</f>
        <v>9.25</v>
      </c>
      <c r="U154" s="5">
        <f>'[1]Weekly capesize'!$U935</f>
        <v>11.55</v>
      </c>
      <c r="V154" s="123">
        <f t="shared" si="16"/>
        <v>0.30477855477855476</v>
      </c>
      <c r="W154" s="49">
        <f t="shared" si="17"/>
        <v>2092</v>
      </c>
      <c r="X154" s="107">
        <f t="shared" si="18"/>
        <v>0.30477855477855476</v>
      </c>
      <c r="Y154" s="157">
        <f t="shared" si="19"/>
        <v>11.399999999999999</v>
      </c>
      <c r="Z154" s="108">
        <f t="shared" si="20"/>
        <v>5</v>
      </c>
      <c r="AA154" s="197">
        <f>'[1]Weekly capesize'!$AD935</f>
        <v>8.35</v>
      </c>
    </row>
    <row r="155" spans="1:27">
      <c r="A155" s="46">
        <f>'[1]Weekly capesize'!$A937</f>
        <v>43812</v>
      </c>
      <c r="B155" s="46">
        <v>43812</v>
      </c>
      <c r="C155" s="206">
        <f t="shared" si="21"/>
        <v>2019</v>
      </c>
      <c r="D155" s="207" t="s">
        <v>142</v>
      </c>
      <c r="E155" s="199">
        <f>'[1]Weekly capesize'!$I937</f>
        <v>8.35</v>
      </c>
      <c r="F155" s="204">
        <f>[2]input!$B585</f>
        <v>11.35</v>
      </c>
      <c r="G155" s="202">
        <f>'[1]Weekly capesize'!$S937</f>
        <v>9.0500000000000007</v>
      </c>
      <c r="H155" s="202">
        <f>'[1]Weekly capesize'!$Z937</f>
        <v>18.95</v>
      </c>
      <c r="I155" s="1">
        <f>'[1]Weekly capesize'!$B937</f>
        <v>8097</v>
      </c>
      <c r="J155" s="1">
        <f>'[1]Weekly capesize'!$C937</f>
        <v>5835</v>
      </c>
      <c r="K155" s="1">
        <f t="shared" si="22"/>
        <v>2262</v>
      </c>
      <c r="L155" s="124">
        <f>'[1]Baltic Indices'!$D604</f>
        <v>3273</v>
      </c>
      <c r="M155" s="124">
        <f>'[1]Baltic Indices'!$G604</f>
        <v>507</v>
      </c>
      <c r="N155" s="124">
        <f>'[1]Baltic Indices'!$F604</f>
        <v>835</v>
      </c>
      <c r="O155" s="3">
        <f>'[1]Weekly capesize'!$L937</f>
        <v>14.1</v>
      </c>
      <c r="P155" s="3">
        <f>'[1]Weekly capesize'!$N937</f>
        <v>14.35</v>
      </c>
      <c r="Q155" s="3">
        <f>'[1]Weekly capesize'!$J937</f>
        <v>14.25</v>
      </c>
      <c r="R155" s="3">
        <f>'[1]Weekly capesize'!$Y937</f>
        <v>17.75</v>
      </c>
      <c r="S155" s="3">
        <f>'[1]Weekly capesize'!$V937</f>
        <v>9.6</v>
      </c>
      <c r="T155" s="5">
        <f>'[1]Weekly capesize'!$T937</f>
        <v>8.5500000000000007</v>
      </c>
      <c r="U155" s="5">
        <f>'[1]Weekly capesize'!$U936</f>
        <v>11.5</v>
      </c>
      <c r="V155" s="123">
        <f t="shared" si="16"/>
        <v>0.3876606683804627</v>
      </c>
      <c r="W155" s="49">
        <f t="shared" si="17"/>
        <v>2262</v>
      </c>
      <c r="X155" s="107">
        <f t="shared" si="18"/>
        <v>0.3876606683804627</v>
      </c>
      <c r="Y155" s="157">
        <f t="shared" si="19"/>
        <v>10.6</v>
      </c>
      <c r="Z155" s="108">
        <f t="shared" si="20"/>
        <v>5.75</v>
      </c>
      <c r="AA155" s="197">
        <f>'[1]Weekly capesize'!$AD936</f>
        <v>8.5</v>
      </c>
    </row>
    <row r="156" spans="1:27">
      <c r="A156" s="162">
        <f>'[1]Weekly capesize'!$A938</f>
        <v>43822</v>
      </c>
      <c r="B156" s="162">
        <v>43822</v>
      </c>
      <c r="C156" s="206">
        <f t="shared" si="21"/>
        <v>2019</v>
      </c>
      <c r="D156" s="207" t="s">
        <v>142</v>
      </c>
      <c r="E156" s="199">
        <f>'[1]Weekly capesize'!$I938</f>
        <v>7.2</v>
      </c>
      <c r="F156" s="204">
        <f>[2]input!$B586</f>
        <v>11.5</v>
      </c>
      <c r="G156" s="202">
        <f>'[1]Weekly capesize'!$S938</f>
        <v>8.9499999999999993</v>
      </c>
      <c r="H156" s="202">
        <f>'[1]Weekly capesize'!$Z938</f>
        <v>18.899999999999999</v>
      </c>
      <c r="I156" s="1">
        <f>'[1]Weekly capesize'!$B938</f>
        <v>8091</v>
      </c>
      <c r="J156" s="1">
        <f>'[1]Weekly capesize'!$C938</f>
        <v>5298</v>
      </c>
      <c r="K156" s="1">
        <f t="shared" si="22"/>
        <v>2793</v>
      </c>
      <c r="L156" s="124">
        <f>'[1]Baltic Indices'!$D605</f>
        <v>2455</v>
      </c>
      <c r="M156" s="124">
        <f>'[1]Baltic Indices'!$G605</f>
        <v>509</v>
      </c>
      <c r="N156" s="124">
        <f>'[1]Baltic Indices'!$F605</f>
        <v>823</v>
      </c>
      <c r="O156" s="3">
        <f>'[1]Weekly capesize'!$L938</f>
        <v>13.9</v>
      </c>
      <c r="P156" s="3">
        <f>'[1]Weekly capesize'!$N938</f>
        <v>14.1</v>
      </c>
      <c r="Q156" s="3">
        <f>'[1]Weekly capesize'!$J938</f>
        <v>14</v>
      </c>
      <c r="R156" s="3">
        <f>'[1]Weekly capesize'!$Y938</f>
        <v>17.7</v>
      </c>
      <c r="S156" s="3">
        <f>'[1]Weekly capesize'!$V938</f>
        <v>10.199999999999999</v>
      </c>
      <c r="T156" s="5">
        <f>'[1]Weekly capesize'!$T938</f>
        <v>8.4499999999999993</v>
      </c>
      <c r="U156" s="5">
        <f>'[1]Weekly capesize'!$U937</f>
        <v>10.8</v>
      </c>
      <c r="V156" s="123">
        <f t="shared" si="16"/>
        <v>0.52718006795016992</v>
      </c>
      <c r="W156" s="49">
        <f t="shared" si="17"/>
        <v>2793</v>
      </c>
      <c r="X156" s="107">
        <f t="shared" si="18"/>
        <v>0.52718006795016992</v>
      </c>
      <c r="Y156" s="157">
        <f t="shared" si="19"/>
        <v>11.7</v>
      </c>
      <c r="Z156" s="108"/>
      <c r="AA156" s="197">
        <f>'[1]Weekly capesize'!$AD937</f>
        <v>7.45</v>
      </c>
    </row>
    <row r="157" spans="1:27">
      <c r="A157" s="162">
        <f>A156+7</f>
        <v>43829</v>
      </c>
      <c r="B157" s="162">
        <v>43829</v>
      </c>
      <c r="C157" s="206">
        <f t="shared" si="21"/>
        <v>2019</v>
      </c>
      <c r="D157" s="207" t="s">
        <v>142</v>
      </c>
      <c r="E157" s="200">
        <f t="shared" ref="E157:J157" si="23">E156</f>
        <v>7.2</v>
      </c>
      <c r="F157" s="200">
        <f t="shared" si="23"/>
        <v>11.5</v>
      </c>
      <c r="G157" s="200">
        <f t="shared" si="23"/>
        <v>8.9499999999999993</v>
      </c>
      <c r="H157" s="200">
        <f t="shared" si="23"/>
        <v>18.899999999999999</v>
      </c>
      <c r="I157" s="164">
        <f t="shared" si="23"/>
        <v>8091</v>
      </c>
      <c r="J157" s="164">
        <f t="shared" si="23"/>
        <v>5298</v>
      </c>
      <c r="K157" s="1">
        <f t="shared" si="22"/>
        <v>2793</v>
      </c>
      <c r="L157" s="124">
        <f>'[1]Baltic Indices'!$D606</f>
        <v>1646</v>
      </c>
      <c r="M157" s="124">
        <f>'[1]Baltic Indices'!$G606</f>
        <v>465</v>
      </c>
      <c r="N157" s="124">
        <f>'[1]Baltic Indices'!$F606</f>
        <v>685</v>
      </c>
      <c r="O157" s="165">
        <f t="shared" ref="O157:T157" si="24">O156</f>
        <v>13.9</v>
      </c>
      <c r="P157" s="165">
        <f t="shared" si="24"/>
        <v>14.1</v>
      </c>
      <c r="Q157" s="165">
        <f t="shared" si="24"/>
        <v>14</v>
      </c>
      <c r="R157" s="165">
        <f t="shared" si="24"/>
        <v>17.7</v>
      </c>
      <c r="S157" s="165">
        <f t="shared" si="24"/>
        <v>10.199999999999999</v>
      </c>
      <c r="T157" s="165">
        <f t="shared" si="24"/>
        <v>8.4499999999999993</v>
      </c>
      <c r="U157" s="5">
        <f>'[1]Weekly capesize'!$U938</f>
        <v>11.1</v>
      </c>
      <c r="V157" s="123">
        <f t="shared" si="16"/>
        <v>0.52718006795016992</v>
      </c>
      <c r="W157" s="49">
        <f t="shared" si="17"/>
        <v>2793</v>
      </c>
      <c r="X157" s="107">
        <f t="shared" si="18"/>
        <v>0.52718006795016992</v>
      </c>
      <c r="Y157" s="157">
        <f t="shared" si="19"/>
        <v>11.7</v>
      </c>
      <c r="Z157" s="108"/>
      <c r="AA157" s="197">
        <f>'[1]Weekly capesize'!$AD938</f>
        <v>7.35</v>
      </c>
    </row>
    <row r="158" spans="1:27">
      <c r="A158" s="46">
        <f>'[1]Weekly capesize'!$A939</f>
        <v>43836</v>
      </c>
      <c r="B158" s="46">
        <v>43836</v>
      </c>
      <c r="C158" s="206">
        <f t="shared" si="21"/>
        <v>2020</v>
      </c>
      <c r="D158" s="207" t="s">
        <v>139</v>
      </c>
      <c r="E158" s="199">
        <f>'[1]Weekly capesize'!$I939</f>
        <v>6.95</v>
      </c>
      <c r="F158" s="204">
        <f>[2]input!$B587</f>
        <v>12.4</v>
      </c>
      <c r="G158" s="202">
        <f>'[1]Weekly capesize'!$S939</f>
        <v>8.75</v>
      </c>
      <c r="H158" s="202">
        <f>'[1]Weekly capesize'!$Z939</f>
        <v>18.45</v>
      </c>
      <c r="I158" s="1">
        <f>'[1]Weekly capesize'!$B939</f>
        <v>7907</v>
      </c>
      <c r="J158" s="1">
        <f>'[1]Weekly capesize'!$C939</f>
        <v>5018</v>
      </c>
      <c r="K158" s="1">
        <f t="shared" si="22"/>
        <v>2889</v>
      </c>
      <c r="L158" s="124">
        <f>'[1]Baltic Indices'!$D607</f>
        <v>1066</v>
      </c>
      <c r="M158" s="124">
        <f>'[1]Baltic Indices'!$G607</f>
        <v>408</v>
      </c>
      <c r="N158" s="124">
        <f>'[1]Baltic Indices'!$F607</f>
        <v>570</v>
      </c>
      <c r="O158" s="3">
        <f>'[1]Weekly capesize'!$L939</f>
        <v>13.6</v>
      </c>
      <c r="P158" s="3">
        <f>'[1]Weekly capesize'!$N939</f>
        <v>13.75</v>
      </c>
      <c r="Q158" s="3">
        <f>'[1]Weekly capesize'!$J939</f>
        <v>13.75</v>
      </c>
      <c r="R158" s="3">
        <f>'[1]Weekly capesize'!$Y939</f>
        <v>17.25</v>
      </c>
      <c r="S158" s="3">
        <f>'[1]Weekly capesize'!$V939</f>
        <v>10.5</v>
      </c>
      <c r="T158" s="5">
        <f>'[1]Weekly capesize'!$T939</f>
        <v>8.3000000000000007</v>
      </c>
      <c r="U158" s="5">
        <f>'[1]Weekly capesize'!$U939</f>
        <v>11.2</v>
      </c>
      <c r="V158" s="123">
        <f t="shared" si="16"/>
        <v>0.5757273814268633</v>
      </c>
      <c r="W158" s="49">
        <f t="shared" si="17"/>
        <v>2889</v>
      </c>
      <c r="X158" s="107">
        <f t="shared" si="18"/>
        <v>0.5757273814268633</v>
      </c>
      <c r="Y158" s="157">
        <f t="shared" si="19"/>
        <v>11.5</v>
      </c>
      <c r="Z158" s="108">
        <f t="shared" ref="Z158:Z189" si="25">O158-E158</f>
        <v>6.6499999999999995</v>
      </c>
      <c r="AA158" s="197">
        <f>'[1]Weekly capesize'!$AD939</f>
        <v>7.2</v>
      </c>
    </row>
    <row r="159" spans="1:27">
      <c r="A159" s="46">
        <f>'[1]Weekly capesize'!$A940</f>
        <v>43843</v>
      </c>
      <c r="B159" s="46">
        <v>43843</v>
      </c>
      <c r="C159" s="206">
        <f t="shared" si="21"/>
        <v>2020</v>
      </c>
      <c r="D159" s="207" t="s">
        <v>139</v>
      </c>
      <c r="E159" s="199">
        <f>'[1]Weekly capesize'!$I940</f>
        <v>7.45</v>
      </c>
      <c r="F159" s="204">
        <f>[2]input!$B588</f>
        <v>10.75</v>
      </c>
      <c r="G159" s="202">
        <f>'[1]Weekly capesize'!$S940</f>
        <v>8.1</v>
      </c>
      <c r="H159" s="202">
        <f>'[1]Weekly capesize'!$Z940</f>
        <v>18.5</v>
      </c>
      <c r="I159" s="1">
        <f>'[1]Weekly capesize'!$B940</f>
        <v>7811</v>
      </c>
      <c r="J159" s="1">
        <f>'[1]Weekly capesize'!$C940</f>
        <v>4952</v>
      </c>
      <c r="K159" s="1">
        <f t="shared" si="22"/>
        <v>2859</v>
      </c>
      <c r="L159" s="124">
        <f>'[1]Baltic Indices'!$D608</f>
        <v>712</v>
      </c>
      <c r="M159" s="124">
        <f>'[1]Baltic Indices'!$G608</f>
        <v>379</v>
      </c>
      <c r="N159" s="124">
        <f>'[1]Baltic Indices'!$F608</f>
        <v>560</v>
      </c>
      <c r="O159" s="3">
        <f>'[1]Weekly capesize'!$L940</f>
        <v>13.15</v>
      </c>
      <c r="P159" s="3">
        <f>'[1]Weekly capesize'!$N940</f>
        <v>13.3</v>
      </c>
      <c r="Q159" s="3">
        <f>'[1]Weekly capesize'!$J940</f>
        <v>13.95</v>
      </c>
      <c r="R159" s="3">
        <f>'[1]Weekly capesize'!$Y940</f>
        <v>17.600000000000001</v>
      </c>
      <c r="S159" s="3">
        <f>'[1]Weekly capesize'!$V940</f>
        <v>10.4</v>
      </c>
      <c r="T159" s="5">
        <f>'[1]Weekly capesize'!$T940</f>
        <v>8.0500000000000007</v>
      </c>
      <c r="U159" s="5">
        <f>'[1]Weekly capesize'!$U940</f>
        <v>11.1</v>
      </c>
      <c r="V159" s="123">
        <f t="shared" si="16"/>
        <v>0.57734248788368336</v>
      </c>
      <c r="W159" s="49">
        <f t="shared" si="17"/>
        <v>2859</v>
      </c>
      <c r="X159" s="107">
        <f t="shared" si="18"/>
        <v>0.57734248788368336</v>
      </c>
      <c r="Y159" s="157">
        <f t="shared" si="19"/>
        <v>11.05</v>
      </c>
      <c r="Z159" s="108">
        <f t="shared" si="25"/>
        <v>5.7</v>
      </c>
      <c r="AA159" s="197">
        <f>'[1]Weekly capesize'!$AD940</f>
        <v>6.95</v>
      </c>
    </row>
    <row r="160" spans="1:27">
      <c r="A160" s="46">
        <f>'[1]Weekly capesize'!$A941</f>
        <v>43850</v>
      </c>
      <c r="B160" s="46">
        <v>43850</v>
      </c>
      <c r="C160" s="206">
        <f t="shared" si="21"/>
        <v>2020</v>
      </c>
      <c r="D160" s="207" t="s">
        <v>139</v>
      </c>
      <c r="E160" s="199">
        <f>'[1]Weekly capesize'!$I941</f>
        <v>6.85</v>
      </c>
      <c r="F160" s="204">
        <f>[2]input!$B589</f>
        <v>10.25</v>
      </c>
      <c r="G160" s="202">
        <f>'[1]Weekly capesize'!$S941</f>
        <v>7.7</v>
      </c>
      <c r="H160" s="202">
        <f>'[1]Weekly capesize'!$Z941</f>
        <v>17.850000000000001</v>
      </c>
      <c r="I160" s="1">
        <f>'[1]Weekly capesize'!$B941</f>
        <v>7638</v>
      </c>
      <c r="J160" s="1">
        <f>'[1]Weekly capesize'!$C941</f>
        <v>4547</v>
      </c>
      <c r="K160" s="1">
        <f t="shared" si="22"/>
        <v>3091</v>
      </c>
      <c r="L160" s="124">
        <f>'[1]Baltic Indices'!$D609</f>
        <v>135</v>
      </c>
      <c r="M160" s="124">
        <f>'[1]Baltic Indices'!$G609</f>
        <v>355</v>
      </c>
      <c r="N160" s="124">
        <f>'[1]Baltic Indices'!$F609</f>
        <v>542</v>
      </c>
      <c r="O160" s="3">
        <f>'[1]Weekly capesize'!$L941</f>
        <v>12.65</v>
      </c>
      <c r="P160" s="3">
        <f>'[1]Weekly capesize'!$N941</f>
        <v>12.55</v>
      </c>
      <c r="Q160" s="3">
        <f>'[1]Weekly capesize'!$J941</f>
        <v>13.15</v>
      </c>
      <c r="R160" s="3">
        <f>'[1]Weekly capesize'!$Y941</f>
        <v>17.05</v>
      </c>
      <c r="S160" s="3">
        <f>'[1]Weekly capesize'!$V941</f>
        <v>10.4</v>
      </c>
      <c r="T160" s="5">
        <f>'[1]Weekly capesize'!$T941</f>
        <v>7.65</v>
      </c>
      <c r="U160" s="5">
        <f>'[1]Weekly capesize'!$U941</f>
        <v>11.1</v>
      </c>
      <c r="V160" s="123">
        <f t="shared" si="16"/>
        <v>0.6797888717835936</v>
      </c>
      <c r="W160" s="49">
        <f t="shared" si="17"/>
        <v>3091</v>
      </c>
      <c r="X160" s="107">
        <f t="shared" si="18"/>
        <v>0.6797888717835936</v>
      </c>
      <c r="Y160" s="157">
        <f t="shared" si="19"/>
        <v>11.000000000000002</v>
      </c>
      <c r="Z160" s="108">
        <f t="shared" si="25"/>
        <v>5.8000000000000007</v>
      </c>
      <c r="AA160" s="197">
        <f>'[1]Weekly capesize'!$AD941</f>
        <v>6.55</v>
      </c>
    </row>
    <row r="161" spans="1:27">
      <c r="A161" s="46">
        <f>'[1]Weekly capesize'!$A942</f>
        <v>43857</v>
      </c>
      <c r="B161" s="46">
        <v>43857</v>
      </c>
      <c r="C161" s="206">
        <f t="shared" si="21"/>
        <v>2020</v>
      </c>
      <c r="D161" s="207" t="s">
        <v>139</v>
      </c>
      <c r="E161" s="199">
        <f>'[1]Weekly capesize'!$I942</f>
        <v>6.15</v>
      </c>
      <c r="F161" s="204">
        <f>[2]input!$B590</f>
        <v>10.45</v>
      </c>
      <c r="G161" s="202">
        <f>'[1]Weekly capesize'!$S942</f>
        <v>7</v>
      </c>
      <c r="H161" s="202">
        <f>'[1]Weekly capesize'!$Z942</f>
        <v>15.9</v>
      </c>
      <c r="I161" s="1">
        <f>'[1]Weekly capesize'!$B942</f>
        <v>6724</v>
      </c>
      <c r="J161" s="1">
        <f>'[1]Weekly capesize'!$C942</f>
        <v>3982</v>
      </c>
      <c r="K161" s="1">
        <f t="shared" si="22"/>
        <v>2742</v>
      </c>
      <c r="L161" s="124">
        <f>'[1]Baltic Indices'!$D610</f>
        <v>-20</v>
      </c>
      <c r="M161" s="124">
        <f>'[1]Baltic Indices'!$G610</f>
        <v>332</v>
      </c>
      <c r="N161" s="124">
        <f>'[1]Baltic Indices'!$F610</f>
        <v>524</v>
      </c>
      <c r="O161" s="3">
        <f>'[1]Weekly capesize'!$L942</f>
        <v>11.85</v>
      </c>
      <c r="P161" s="3">
        <f>'[1]Weekly capesize'!$N942</f>
        <v>11.5</v>
      </c>
      <c r="Q161" s="3">
        <f>'[1]Weekly capesize'!$J942</f>
        <v>11.85</v>
      </c>
      <c r="R161" s="3">
        <f>'[1]Weekly capesize'!$Y942</f>
        <v>15.2</v>
      </c>
      <c r="S161" s="3">
        <f>'[1]Weekly capesize'!$V942</f>
        <v>8.9499999999999993</v>
      </c>
      <c r="T161" s="5">
        <f>'[1]Weekly capesize'!$T942</f>
        <v>6.9</v>
      </c>
      <c r="U161" s="5">
        <f>'[1]Weekly capesize'!$U942</f>
        <v>9.85</v>
      </c>
      <c r="V161" s="123">
        <f t="shared" si="16"/>
        <v>0.68859869412355601</v>
      </c>
      <c r="W161" s="49">
        <f t="shared" si="17"/>
        <v>2742</v>
      </c>
      <c r="X161" s="107">
        <f t="shared" si="18"/>
        <v>0.68859869412355601</v>
      </c>
      <c r="Y161" s="157">
        <f t="shared" si="19"/>
        <v>9.75</v>
      </c>
      <c r="Z161" s="108">
        <f t="shared" si="25"/>
        <v>5.6999999999999993</v>
      </c>
      <c r="AA161" s="197">
        <f>'[1]Weekly capesize'!$AD942</f>
        <v>5.85</v>
      </c>
    </row>
    <row r="162" spans="1:27">
      <c r="A162" s="46">
        <f>'[1]Weekly capesize'!$A943</f>
        <v>43864</v>
      </c>
      <c r="B162" s="46">
        <v>43864</v>
      </c>
      <c r="C162" s="206">
        <f t="shared" si="21"/>
        <v>2020</v>
      </c>
      <c r="D162" s="207" t="s">
        <v>139</v>
      </c>
      <c r="E162" s="199">
        <f>'[1]Weekly capesize'!$I943</f>
        <v>6.1</v>
      </c>
      <c r="F162" s="204">
        <f>[2]input!$B591</f>
        <v>10.15</v>
      </c>
      <c r="G162" s="202">
        <f>'[1]Weekly capesize'!$S943</f>
        <v>5.85</v>
      </c>
      <c r="H162" s="202">
        <f>'[1]Weekly capesize'!$Z943</f>
        <v>15.05</v>
      </c>
      <c r="I162" s="1">
        <f>'[1]Weekly capesize'!$B943</f>
        <v>6299</v>
      </c>
      <c r="J162" s="1">
        <f>'[1]Weekly capesize'!$C943</f>
        <v>3666</v>
      </c>
      <c r="K162" s="1">
        <f t="shared" si="22"/>
        <v>2633</v>
      </c>
      <c r="L162" s="124">
        <f>'[1]Baltic Indices'!$D611</f>
        <v>-234</v>
      </c>
      <c r="M162" s="124">
        <f>'[1]Baltic Indices'!$G611</f>
        <v>304</v>
      </c>
      <c r="N162" s="124">
        <f>'[1]Baltic Indices'!$F611</f>
        <v>491</v>
      </c>
      <c r="O162" s="3">
        <f>'[1]Weekly capesize'!$L943</f>
        <v>11.1</v>
      </c>
      <c r="P162" s="3">
        <f>'[1]Weekly capesize'!$N943</f>
        <v>10.8</v>
      </c>
      <c r="Q162" s="3">
        <f>'[1]Weekly capesize'!$J943</f>
        <v>10.6</v>
      </c>
      <c r="R162" s="3">
        <f>'[1]Weekly capesize'!$Y943</f>
        <v>14.35</v>
      </c>
      <c r="S162" s="3">
        <f>'[1]Weekly capesize'!$V943</f>
        <v>8.35</v>
      </c>
      <c r="T162" s="5">
        <f>'[1]Weekly capesize'!$T943</f>
        <v>6.4</v>
      </c>
      <c r="U162" s="5">
        <f>'[1]Weekly capesize'!$U943</f>
        <v>9.25</v>
      </c>
      <c r="V162" s="123">
        <f t="shared" si="16"/>
        <v>0.71822149481723951</v>
      </c>
      <c r="W162" s="49">
        <f t="shared" si="17"/>
        <v>2633</v>
      </c>
      <c r="X162" s="107">
        <f t="shared" si="18"/>
        <v>0.71822149481723951</v>
      </c>
      <c r="Y162" s="157">
        <f t="shared" si="19"/>
        <v>8.9500000000000011</v>
      </c>
      <c r="Z162" s="108">
        <f t="shared" si="25"/>
        <v>5</v>
      </c>
      <c r="AA162" s="197">
        <f>'[1]Weekly capesize'!$AD943</f>
        <v>5.35</v>
      </c>
    </row>
    <row r="163" spans="1:27">
      <c r="A163" s="46">
        <f>'[1]Weekly capesize'!$A944</f>
        <v>43871</v>
      </c>
      <c r="B163" s="46">
        <v>43871</v>
      </c>
      <c r="C163" s="206">
        <f t="shared" si="21"/>
        <v>2020</v>
      </c>
      <c r="D163" s="207" t="s">
        <v>139</v>
      </c>
      <c r="E163" s="199">
        <f>'[1]Weekly capesize'!$I944</f>
        <v>5.75</v>
      </c>
      <c r="F163" s="204">
        <f>[2]input!$B592</f>
        <v>9.85</v>
      </c>
      <c r="G163" s="202">
        <f>'[1]Weekly capesize'!$S944</f>
        <v>5.05</v>
      </c>
      <c r="H163" s="202">
        <f>'[1]Weekly capesize'!$Z944</f>
        <v>13.6</v>
      </c>
      <c r="I163" s="1">
        <f>'[1]Weekly capesize'!$B944</f>
        <v>5535</v>
      </c>
      <c r="J163" s="1">
        <f>'[1]Weekly capesize'!$C944</f>
        <v>3446</v>
      </c>
      <c r="K163" s="1">
        <f t="shared" si="22"/>
        <v>2089</v>
      </c>
      <c r="L163" s="124">
        <f>'[1]Baltic Indices'!$D612</f>
        <v>-294</v>
      </c>
      <c r="M163" s="124">
        <f>'[1]Baltic Indices'!$G612</f>
        <v>291</v>
      </c>
      <c r="N163" s="124">
        <f>'[1]Baltic Indices'!$F612</f>
        <v>470</v>
      </c>
      <c r="O163" s="3">
        <f>'[1]Weekly capesize'!$L944</f>
        <v>10.25</v>
      </c>
      <c r="P163" s="3">
        <f>'[1]Weekly capesize'!$N944</f>
        <v>9.9</v>
      </c>
      <c r="Q163" s="3">
        <f>'[1]Weekly capesize'!$J944</f>
        <v>10</v>
      </c>
      <c r="R163" s="3">
        <f>'[1]Weekly capesize'!$Y944</f>
        <v>12.96</v>
      </c>
      <c r="S163" s="3">
        <f>'[1]Weekly capesize'!$V944</f>
        <v>7</v>
      </c>
      <c r="T163" s="5">
        <f>'[1]Weekly capesize'!$T944</f>
        <v>5.6</v>
      </c>
      <c r="U163" s="5">
        <f>'[1]Weekly capesize'!$U944</f>
        <v>7.9</v>
      </c>
      <c r="V163" s="123">
        <f t="shared" si="16"/>
        <v>0.60621009866511899</v>
      </c>
      <c r="W163" s="49">
        <f t="shared" si="17"/>
        <v>2089</v>
      </c>
      <c r="X163" s="107">
        <f t="shared" si="18"/>
        <v>0.60621009866511899</v>
      </c>
      <c r="Y163" s="157">
        <f t="shared" si="19"/>
        <v>7.85</v>
      </c>
      <c r="Z163" s="108">
        <f t="shared" si="25"/>
        <v>4.5</v>
      </c>
      <c r="AA163" s="197">
        <f>'[1]Weekly capesize'!$AD944</f>
        <v>4.55</v>
      </c>
    </row>
    <row r="164" spans="1:27">
      <c r="A164" s="46">
        <f>'[1]Weekly capesize'!$A945</f>
        <v>43878</v>
      </c>
      <c r="B164" s="46">
        <v>43878</v>
      </c>
      <c r="C164" s="206">
        <f t="shared" si="21"/>
        <v>2020</v>
      </c>
      <c r="D164" s="207" t="s">
        <v>139</v>
      </c>
      <c r="E164" s="199">
        <f>'[1]Weekly capesize'!$I945</f>
        <v>5.6</v>
      </c>
      <c r="F164" s="204">
        <f>[2]input!$B593</f>
        <v>8.4</v>
      </c>
      <c r="G164" s="202">
        <f>'[1]Weekly capesize'!$S945</f>
        <v>4.75</v>
      </c>
      <c r="H164" s="202">
        <f>'[1]Weekly capesize'!$Z945</f>
        <v>12.95</v>
      </c>
      <c r="I164" s="1">
        <f>'[1]Weekly capesize'!$B945</f>
        <v>5173</v>
      </c>
      <c r="J164" s="1">
        <f>'[1]Weekly capesize'!$C945</f>
        <v>3298</v>
      </c>
      <c r="K164" s="1">
        <f t="shared" si="22"/>
        <v>1875</v>
      </c>
      <c r="L164" s="124">
        <f>'[1]Baltic Indices'!$D613</f>
        <v>-226</v>
      </c>
      <c r="M164" s="124">
        <f>'[1]Baltic Indices'!$G613</f>
        <v>304</v>
      </c>
      <c r="N164" s="124">
        <f>'[1]Baltic Indices'!$F613</f>
        <v>524</v>
      </c>
      <c r="O164" s="3">
        <f>'[1]Weekly capesize'!$L945</f>
        <v>9.65</v>
      </c>
      <c r="P164" s="3">
        <f>'[1]Weekly capesize'!$N945</f>
        <v>9.4</v>
      </c>
      <c r="Q164" s="3">
        <f>'[1]Weekly capesize'!$J945</f>
        <v>9.6</v>
      </c>
      <c r="R164" s="3">
        <f>'[1]Weekly capesize'!$Y945</f>
        <v>12.25</v>
      </c>
      <c r="S164" s="3">
        <f>'[1]Weekly capesize'!$V945</f>
        <v>6.3</v>
      </c>
      <c r="T164" s="5">
        <f>'[1]Weekly capesize'!$T945</f>
        <v>5.0999999999999996</v>
      </c>
      <c r="U164" s="5">
        <f>'[1]Weekly capesize'!$U945</f>
        <v>7.2</v>
      </c>
      <c r="V164" s="123">
        <f t="shared" si="16"/>
        <v>0.56852637962401453</v>
      </c>
      <c r="W164" s="49">
        <f t="shared" si="17"/>
        <v>1875</v>
      </c>
      <c r="X164" s="107">
        <f t="shared" si="18"/>
        <v>0.56852637962401453</v>
      </c>
      <c r="Y164" s="157">
        <f t="shared" si="19"/>
        <v>7.35</v>
      </c>
      <c r="Z164" s="108">
        <f t="shared" si="25"/>
        <v>4.0500000000000007</v>
      </c>
      <c r="AA164" s="197">
        <f>'[1]Weekly capesize'!$AD945</f>
        <v>4.05</v>
      </c>
    </row>
    <row r="165" spans="1:27">
      <c r="A165" s="46">
        <f>'[1]Weekly capesize'!$A946</f>
        <v>43885</v>
      </c>
      <c r="B165" s="46">
        <v>43885</v>
      </c>
      <c r="C165" s="206">
        <f t="shared" si="21"/>
        <v>2020</v>
      </c>
      <c r="D165" s="207" t="s">
        <v>139</v>
      </c>
      <c r="E165" s="199">
        <f>'[1]Weekly capesize'!$I946</f>
        <v>5.95</v>
      </c>
      <c r="F165" s="204">
        <f>[2]input!$B594</f>
        <v>9.9499999999999993</v>
      </c>
      <c r="G165" s="202">
        <f>'[1]Weekly capesize'!$S946</f>
        <v>4.5999999999999996</v>
      </c>
      <c r="H165" s="202">
        <f>'[1]Weekly capesize'!$Z946</f>
        <v>13</v>
      </c>
      <c r="I165" s="1">
        <f>'[1]Weekly capesize'!$B946</f>
        <v>5130</v>
      </c>
      <c r="J165" s="1">
        <f>'[1]Weekly capesize'!$C946</f>
        <v>3437</v>
      </c>
      <c r="K165" s="1">
        <f t="shared" si="22"/>
        <v>1693</v>
      </c>
      <c r="L165" s="124">
        <f>'[1]Baltic Indices'!$D614</f>
        <v>-328</v>
      </c>
      <c r="M165" s="124">
        <f>'[1]Baltic Indices'!$G614</f>
        <v>324</v>
      </c>
      <c r="N165" s="124">
        <f>'[1]Baltic Indices'!$F614</f>
        <v>606</v>
      </c>
      <c r="O165" s="3">
        <f>'[1]Weekly capesize'!$L946</f>
        <v>9.5</v>
      </c>
      <c r="P165" s="3">
        <f>'[1]Weekly capesize'!$N946</f>
        <v>9.25</v>
      </c>
      <c r="Q165" s="3">
        <f>'[1]Weekly capesize'!$J946</f>
        <v>10.050000000000001</v>
      </c>
      <c r="R165" s="3">
        <f>'[1]Weekly capesize'!$Y946</f>
        <v>12.3</v>
      </c>
      <c r="S165" s="3">
        <f>'[1]Weekly capesize'!$V946</f>
        <v>6.25</v>
      </c>
      <c r="T165" s="5">
        <f>'[1]Weekly capesize'!$T946</f>
        <v>5</v>
      </c>
      <c r="U165" s="5">
        <f>'[1]Weekly capesize'!$U946</f>
        <v>7.15</v>
      </c>
      <c r="V165" s="123">
        <f t="shared" si="16"/>
        <v>0.49258073901658422</v>
      </c>
      <c r="W165" s="49">
        <f t="shared" si="17"/>
        <v>1693</v>
      </c>
      <c r="X165" s="107">
        <f t="shared" si="18"/>
        <v>0.49258073901658422</v>
      </c>
      <c r="Y165" s="157">
        <f t="shared" si="19"/>
        <v>7.05</v>
      </c>
      <c r="Z165" s="108">
        <f t="shared" si="25"/>
        <v>3.55</v>
      </c>
      <c r="AA165" s="197">
        <f>'[1]Weekly capesize'!$AD946</f>
        <v>3.95</v>
      </c>
    </row>
    <row r="166" spans="1:27">
      <c r="A166" s="46">
        <f>'[1]Weekly capesize'!$A947</f>
        <v>43892</v>
      </c>
      <c r="B166" s="46">
        <v>43892</v>
      </c>
      <c r="C166" s="206">
        <f t="shared" si="21"/>
        <v>2020</v>
      </c>
      <c r="D166" s="207" t="s">
        <v>139</v>
      </c>
      <c r="E166" s="199">
        <f>'[1]Weekly capesize'!$I947</f>
        <v>5.2</v>
      </c>
      <c r="F166" s="204">
        <f>[2]input!$B595</f>
        <v>10.199999999999999</v>
      </c>
      <c r="G166" s="202">
        <f>'[1]Weekly capesize'!$S947</f>
        <v>4.3</v>
      </c>
      <c r="H166" s="202">
        <f>'[1]Weekly capesize'!$Z947</f>
        <v>12.6</v>
      </c>
      <c r="I166" s="1">
        <f>'[1]Weekly capesize'!$B947</f>
        <v>4890</v>
      </c>
      <c r="J166" s="1">
        <f>'[1]Weekly capesize'!$C947</f>
        <v>3194</v>
      </c>
      <c r="K166" s="1">
        <f t="shared" si="22"/>
        <v>1696</v>
      </c>
      <c r="L166" s="124">
        <f>'[1]Baltic Indices'!$D615</f>
        <v>-312</v>
      </c>
      <c r="M166" s="124">
        <f>'[1]Baltic Indices'!$G615</f>
        <v>350</v>
      </c>
      <c r="N166" s="124">
        <f>'[1]Baltic Indices'!$F615</f>
        <v>688</v>
      </c>
      <c r="O166" s="3">
        <f>'[1]Weekly capesize'!$L947</f>
        <v>8.9499999999999993</v>
      </c>
      <c r="P166" s="3">
        <f>'[1]Weekly capesize'!$N947</f>
        <v>8.8000000000000007</v>
      </c>
      <c r="Q166" s="3">
        <f>'[1]Weekly capesize'!$J947</f>
        <v>9.6</v>
      </c>
      <c r="R166" s="3">
        <f>'[1]Weekly capesize'!$Y947</f>
        <v>11.9</v>
      </c>
      <c r="S166" s="3">
        <f>'[1]Weekly capesize'!$V947</f>
        <v>6.05</v>
      </c>
      <c r="T166" s="5">
        <f>'[1]Weekly capesize'!$T947</f>
        <v>4.5999999999999996</v>
      </c>
      <c r="U166" s="5">
        <f>'[1]Weekly capesize'!$U947</f>
        <v>6.95</v>
      </c>
      <c r="V166" s="123">
        <f t="shared" si="16"/>
        <v>0.53099561678146523</v>
      </c>
      <c r="W166" s="49">
        <f t="shared" si="17"/>
        <v>1696</v>
      </c>
      <c r="X166" s="107">
        <f t="shared" si="18"/>
        <v>0.53099561678146523</v>
      </c>
      <c r="Y166" s="157">
        <f t="shared" si="19"/>
        <v>7.3999999999999995</v>
      </c>
      <c r="Z166" s="108">
        <f t="shared" si="25"/>
        <v>3.7499999999999991</v>
      </c>
      <c r="AA166" s="197">
        <f>'[1]Weekly capesize'!$AD947</f>
        <v>3.55</v>
      </c>
    </row>
    <row r="167" spans="1:27">
      <c r="A167" s="46">
        <f>'[1]Weekly capesize'!$A948</f>
        <v>43899</v>
      </c>
      <c r="B167" s="46">
        <v>43899</v>
      </c>
      <c r="C167" s="206">
        <f t="shared" si="21"/>
        <v>2020</v>
      </c>
      <c r="D167" s="207" t="s">
        <v>139</v>
      </c>
      <c r="E167" s="199">
        <f>'[1]Weekly capesize'!$I948</f>
        <v>4.95</v>
      </c>
      <c r="F167" s="204">
        <f>[2]input!$B596</f>
        <v>11.2</v>
      </c>
      <c r="G167" s="202">
        <f>'[1]Weekly capesize'!$S948</f>
        <v>4</v>
      </c>
      <c r="H167" s="202">
        <f>'[1]Weekly capesize'!$Z948</f>
        <v>11.85</v>
      </c>
      <c r="I167" s="1">
        <f>'[1]Weekly capesize'!$B948</f>
        <v>4801</v>
      </c>
      <c r="J167" s="1">
        <f>'[1]Weekly capesize'!$C948</f>
        <v>3030</v>
      </c>
      <c r="K167" s="1">
        <f t="shared" si="22"/>
        <v>1771</v>
      </c>
      <c r="L167" s="124">
        <f>'[1]Baltic Indices'!$D616</f>
        <v>-311</v>
      </c>
      <c r="M167" s="124">
        <f>'[1]Baltic Indices'!$G616</f>
        <v>395</v>
      </c>
      <c r="N167" s="124">
        <f>'[1]Baltic Indices'!$F616</f>
        <v>750</v>
      </c>
      <c r="O167" s="3">
        <f>'[1]Weekly capesize'!$L948</f>
        <v>8.35</v>
      </c>
      <c r="P167" s="3">
        <f>'[1]Weekly capesize'!$N948</f>
        <v>8.1999999999999993</v>
      </c>
      <c r="Q167" s="3">
        <f>'[1]Weekly capesize'!$J948</f>
        <v>9.0500000000000007</v>
      </c>
      <c r="R167" s="3">
        <f>'[1]Weekly capesize'!$Y948</f>
        <v>11.15</v>
      </c>
      <c r="S167" s="3">
        <f>'[1]Weekly capesize'!$V948</f>
        <v>6.35</v>
      </c>
      <c r="T167" s="5">
        <f>'[1]Weekly capesize'!$T948</f>
        <v>4.1500000000000004</v>
      </c>
      <c r="U167" s="5">
        <f>'[1]Weekly capesize'!$U948</f>
        <v>7.25</v>
      </c>
      <c r="V167" s="123">
        <f t="shared" si="16"/>
        <v>0.58448844884488449</v>
      </c>
      <c r="W167" s="49">
        <f t="shared" si="17"/>
        <v>1771</v>
      </c>
      <c r="X167" s="107">
        <f t="shared" si="18"/>
        <v>0.58448844884488449</v>
      </c>
      <c r="Y167" s="157">
        <f t="shared" si="19"/>
        <v>6.8999999999999995</v>
      </c>
      <c r="Z167" s="108">
        <f t="shared" si="25"/>
        <v>3.3999999999999995</v>
      </c>
      <c r="AA167" s="197">
        <f>'[1]Weekly capesize'!$AD948</f>
        <v>3.1</v>
      </c>
    </row>
    <row r="168" spans="1:27">
      <c r="A168" s="46">
        <f>'[1]Weekly capesize'!$A949</f>
        <v>43906</v>
      </c>
      <c r="B168" s="46">
        <v>43906</v>
      </c>
      <c r="C168" s="206">
        <f t="shared" si="21"/>
        <v>2020</v>
      </c>
      <c r="D168" s="207" t="s">
        <v>139</v>
      </c>
      <c r="E168" s="199">
        <f>'[1]Weekly capesize'!$I949</f>
        <v>4.45</v>
      </c>
      <c r="F168" s="204">
        <f>[2]input!$B597</f>
        <v>10.85</v>
      </c>
      <c r="G168" s="202">
        <f>'[1]Weekly capesize'!$S949</f>
        <v>3.7</v>
      </c>
      <c r="H168" s="202">
        <f>'[1]Weekly capesize'!$Z949</f>
        <v>10.55</v>
      </c>
      <c r="I168" s="1">
        <f>'[1]Weekly capesize'!$B949</f>
        <v>4502</v>
      </c>
      <c r="J168" s="1">
        <f>'[1]Weekly capesize'!$C949</f>
        <v>2710</v>
      </c>
      <c r="K168" s="1">
        <f t="shared" si="22"/>
        <v>1792</v>
      </c>
      <c r="L168" s="124">
        <f>'[1]Baltic Indices'!$D617</f>
        <v>-121</v>
      </c>
      <c r="M168" s="124">
        <f>'[1]Baltic Indices'!$G617</f>
        <v>423</v>
      </c>
      <c r="N168" s="124">
        <f>'[1]Baltic Indices'!$F617</f>
        <v>741</v>
      </c>
      <c r="O168" s="3">
        <f>'[1]Weekly capesize'!$L949</f>
        <v>7.85</v>
      </c>
      <c r="P168" s="3">
        <f>'[1]Weekly capesize'!$N949</f>
        <v>7.7</v>
      </c>
      <c r="Q168" s="3">
        <f>'[1]Weekly capesize'!$J949</f>
        <v>8</v>
      </c>
      <c r="R168" s="3">
        <f>'[1]Weekly capesize'!$Y949</f>
        <v>9.85</v>
      </c>
      <c r="S168" s="3">
        <f>'[1]Weekly capesize'!$V949</f>
        <v>6.2</v>
      </c>
      <c r="T168" s="5">
        <f>'[1]Weekly capesize'!$T949</f>
        <v>3.8</v>
      </c>
      <c r="U168" s="5">
        <f>'[1]Weekly capesize'!$U949</f>
        <v>7.1</v>
      </c>
      <c r="V168" s="123">
        <f t="shared" si="16"/>
        <v>0.6612546125461255</v>
      </c>
      <c r="W168" s="49">
        <f t="shared" si="17"/>
        <v>1792</v>
      </c>
      <c r="X168" s="107">
        <f t="shared" si="18"/>
        <v>0.6612546125461255</v>
      </c>
      <c r="Y168" s="157">
        <f t="shared" si="19"/>
        <v>6.1000000000000005</v>
      </c>
      <c r="Z168" s="108">
        <f t="shared" si="25"/>
        <v>3.3999999999999995</v>
      </c>
      <c r="AA168" s="197">
        <f>'[1]Weekly capesize'!$AD949</f>
        <v>2.85</v>
      </c>
    </row>
    <row r="169" spans="1:27">
      <c r="A169" s="46">
        <f>'[1]Weekly capesize'!$A950</f>
        <v>43913</v>
      </c>
      <c r="B169" s="46">
        <v>43913</v>
      </c>
      <c r="C169" s="206">
        <f t="shared" si="21"/>
        <v>2020</v>
      </c>
      <c r="D169" s="207" t="s">
        <v>139</v>
      </c>
      <c r="E169" s="199">
        <f>'[1]Weekly capesize'!$I950</f>
        <v>4.3</v>
      </c>
      <c r="F169" s="204">
        <f>[2]input!$B598</f>
        <v>10.5</v>
      </c>
      <c r="G169" s="202">
        <f>'[1]Weekly capesize'!$S950</f>
        <v>3.55</v>
      </c>
      <c r="H169" s="202">
        <f>'[1]Weekly capesize'!$Z950</f>
        <v>9.9499999999999993</v>
      </c>
      <c r="I169" s="1">
        <f>'[1]Weekly capesize'!$B950</f>
        <v>4366</v>
      </c>
      <c r="J169" s="1">
        <f>'[1]Weekly capesize'!$C950</f>
        <v>2655</v>
      </c>
      <c r="K169" s="1">
        <f t="shared" si="22"/>
        <v>1711</v>
      </c>
      <c r="L169" s="124">
        <f>'[1]Baltic Indices'!$D618</f>
        <v>-97</v>
      </c>
      <c r="M169" s="124">
        <f>'[1]Baltic Indices'!$G618</f>
        <v>401</v>
      </c>
      <c r="N169" s="124">
        <f>'[1]Baltic Indices'!$F618</f>
        <v>641</v>
      </c>
      <c r="O169" s="3">
        <f>'[1]Weekly capesize'!$L950</f>
        <v>7.6</v>
      </c>
      <c r="P169" s="3">
        <f>'[1]Weekly capesize'!$N950</f>
        <v>7.45</v>
      </c>
      <c r="Q169" s="3">
        <f>'[1]Weekly capesize'!$J950</f>
        <v>7.7</v>
      </c>
      <c r="R169" s="3">
        <f>'[1]Weekly capesize'!$Y950</f>
        <v>9.25</v>
      </c>
      <c r="S169" s="3">
        <f>'[1]Weekly capesize'!$V950</f>
        <v>5.95</v>
      </c>
      <c r="T169" s="5">
        <f>'[1]Weekly capesize'!$T950</f>
        <v>3.6</v>
      </c>
      <c r="U169" s="5">
        <f>'[1]Weekly capesize'!$U950</f>
        <v>6.85</v>
      </c>
      <c r="V169" s="123">
        <f t="shared" si="16"/>
        <v>0.64444444444444449</v>
      </c>
      <c r="W169" s="49">
        <f t="shared" si="17"/>
        <v>1711</v>
      </c>
      <c r="X169" s="107">
        <f t="shared" si="18"/>
        <v>0.64444444444444449</v>
      </c>
      <c r="Y169" s="157">
        <f t="shared" si="19"/>
        <v>5.6499999999999995</v>
      </c>
      <c r="Z169" s="108">
        <f t="shared" si="25"/>
        <v>3.3</v>
      </c>
      <c r="AA169" s="197">
        <f>'[1]Weekly capesize'!$AD950</f>
        <v>2.65</v>
      </c>
    </row>
    <row r="170" spans="1:27">
      <c r="A170" s="46">
        <f>'[1]Weekly capesize'!$A951</f>
        <v>43920</v>
      </c>
      <c r="B170" s="46">
        <v>43920</v>
      </c>
      <c r="C170" s="206">
        <f t="shared" si="21"/>
        <v>2020</v>
      </c>
      <c r="D170" s="207" t="s">
        <v>139</v>
      </c>
      <c r="E170" s="199">
        <f>'[1]Weekly capesize'!$I951</f>
        <v>4.25</v>
      </c>
      <c r="F170" s="204">
        <f>[2]input!$B599</f>
        <v>8.1999999999999993</v>
      </c>
      <c r="G170" s="202">
        <f>'[1]Weekly capesize'!$S951</f>
        <v>3.3</v>
      </c>
      <c r="H170" s="202">
        <f>'[1]Weekly capesize'!$Z951</f>
        <v>9.3000000000000007</v>
      </c>
      <c r="I170" s="1">
        <f>'[1]Weekly capesize'!$B951</f>
        <v>4015</v>
      </c>
      <c r="J170" s="1">
        <f>'[1]Weekly capesize'!$C951</f>
        <v>2539</v>
      </c>
      <c r="K170" s="1">
        <f t="shared" si="22"/>
        <v>1476</v>
      </c>
      <c r="L170" s="124">
        <f>'[1]Baltic Indices'!$D619</f>
        <v>319</v>
      </c>
      <c r="M170" s="124">
        <f>'[1]Baltic Indices'!$G619</f>
        <v>340</v>
      </c>
      <c r="N170" s="124">
        <f>'[1]Baltic Indices'!$F619</f>
        <v>495</v>
      </c>
      <c r="O170" s="3">
        <f>'[1]Weekly capesize'!$L951</f>
        <v>7.35</v>
      </c>
      <c r="P170" s="3">
        <f>'[1]Weekly capesize'!$N951</f>
        <v>7.2</v>
      </c>
      <c r="Q170" s="3">
        <f>'[1]Weekly capesize'!$J951</f>
        <v>7.1</v>
      </c>
      <c r="R170" s="3">
        <f>'[1]Weekly capesize'!$Y951</f>
        <v>8.6</v>
      </c>
      <c r="S170" s="3">
        <f>'[1]Weekly capesize'!$V951</f>
        <v>5.25</v>
      </c>
      <c r="T170" s="5">
        <f>'[1]Weekly capesize'!$T951</f>
        <v>3.4</v>
      </c>
      <c r="U170" s="5">
        <f>'[1]Weekly capesize'!$U951</f>
        <v>6.15</v>
      </c>
      <c r="V170" s="123">
        <f t="shared" si="16"/>
        <v>0.58133123276880661</v>
      </c>
      <c r="W170" s="49">
        <f t="shared" si="17"/>
        <v>1476</v>
      </c>
      <c r="X170" s="107">
        <f t="shared" si="18"/>
        <v>0.58133123276880661</v>
      </c>
      <c r="Y170" s="157">
        <f t="shared" si="19"/>
        <v>5.0500000000000007</v>
      </c>
      <c r="Z170" s="108">
        <f t="shared" si="25"/>
        <v>3.0999999999999996</v>
      </c>
      <c r="AA170" s="197">
        <f>'[1]Weekly capesize'!$AD951</f>
        <v>2.4500000000000002</v>
      </c>
    </row>
    <row r="171" spans="1:27">
      <c r="A171" s="46">
        <f>'[1]Weekly capesize'!$A952</f>
        <v>43927</v>
      </c>
      <c r="B171" s="46">
        <v>43927</v>
      </c>
      <c r="C171" s="206">
        <f t="shared" si="21"/>
        <v>2020</v>
      </c>
      <c r="D171" s="207" t="s">
        <v>140</v>
      </c>
      <c r="E171" s="199">
        <f>'[1]Weekly capesize'!$I952</f>
        <v>4.95</v>
      </c>
      <c r="F171" s="204">
        <f>[2]input!$B600</f>
        <v>6.3</v>
      </c>
      <c r="G171" s="202">
        <f>'[1]Weekly capesize'!$S952</f>
        <v>3.5</v>
      </c>
      <c r="H171" s="202">
        <f>'[1]Weekly capesize'!$Z952</f>
        <v>10.65</v>
      </c>
      <c r="I171" s="1">
        <f>'[1]Weekly capesize'!$B952</f>
        <v>4070</v>
      </c>
      <c r="J171" s="1">
        <f>'[1]Weekly capesize'!$C952</f>
        <v>2974</v>
      </c>
      <c r="K171" s="1">
        <f t="shared" si="22"/>
        <v>1096</v>
      </c>
      <c r="L171" s="124">
        <f>'[1]Baltic Indices'!$D620</f>
        <v>541</v>
      </c>
      <c r="M171" s="124">
        <f>'[1]Baltic Indices'!$G620</f>
        <v>306</v>
      </c>
      <c r="N171" s="124">
        <f>'[1]Baltic Indices'!$F620</f>
        <v>441</v>
      </c>
      <c r="O171" s="3">
        <f>'[1]Weekly capesize'!$L952</f>
        <v>7.5</v>
      </c>
      <c r="P171" s="3">
        <f>'[1]Weekly capesize'!$N952</f>
        <v>7.65</v>
      </c>
      <c r="Q171" s="3">
        <f>'[1]Weekly capesize'!$J952</f>
        <v>7.85</v>
      </c>
      <c r="R171" s="3">
        <f>'[1]Weekly capesize'!$Y952</f>
        <v>8.9499999999999993</v>
      </c>
      <c r="S171" s="3">
        <f>'[1]Weekly capesize'!$V952</f>
        <v>4.8</v>
      </c>
      <c r="T171" s="5">
        <f>'[1]Weekly capesize'!$T952</f>
        <v>3.5</v>
      </c>
      <c r="U171" s="5">
        <f>'[1]Weekly capesize'!$U952</f>
        <v>5.7</v>
      </c>
      <c r="V171" s="123">
        <f t="shared" si="16"/>
        <v>0.36852723604572968</v>
      </c>
      <c r="W171" s="49">
        <f t="shared" si="17"/>
        <v>1096</v>
      </c>
      <c r="X171" s="107">
        <f t="shared" si="18"/>
        <v>0.36852723604572968</v>
      </c>
      <c r="Y171" s="157">
        <f t="shared" si="19"/>
        <v>5.7</v>
      </c>
      <c r="Z171" s="108">
        <f t="shared" si="25"/>
        <v>2.5499999999999998</v>
      </c>
      <c r="AA171" s="197">
        <f>'[1]Weekly capesize'!$AD952</f>
        <v>2.5499999999999998</v>
      </c>
    </row>
    <row r="172" spans="1:27">
      <c r="A172" s="46">
        <f>'[1]Weekly capesize'!$A953</f>
        <v>43935</v>
      </c>
      <c r="B172" s="46">
        <v>43935</v>
      </c>
      <c r="C172" s="206">
        <f t="shared" si="21"/>
        <v>2020</v>
      </c>
      <c r="D172" s="207" t="s">
        <v>140</v>
      </c>
      <c r="E172" s="199">
        <f>'[1]Weekly capesize'!$I953</f>
        <v>4.5999999999999996</v>
      </c>
      <c r="F172" s="204">
        <f>[2]input!$B601</f>
        <v>6</v>
      </c>
      <c r="G172" s="202">
        <f>'[1]Weekly capesize'!$S953</f>
        <v>3.65</v>
      </c>
      <c r="H172" s="202">
        <f>'[1]Weekly capesize'!$Z953</f>
        <v>11</v>
      </c>
      <c r="I172" s="1">
        <f>'[1]Weekly capesize'!$B953</f>
        <v>4368</v>
      </c>
      <c r="J172" s="1">
        <f>'[1]Weekly capesize'!$C953</f>
        <v>3007</v>
      </c>
      <c r="K172" s="1">
        <f t="shared" si="22"/>
        <v>1361</v>
      </c>
      <c r="L172" s="124">
        <f>'[1]Baltic Indices'!$D621</f>
        <v>993</v>
      </c>
      <c r="M172" s="124">
        <f>'[1]Baltic Indices'!$G621</f>
        <v>275</v>
      </c>
      <c r="N172" s="124">
        <f>'[1]Baltic Indices'!$F621</f>
        <v>404</v>
      </c>
      <c r="O172" s="3">
        <f>'[1]Weekly capesize'!$L953</f>
        <v>7.75</v>
      </c>
      <c r="P172" s="3">
        <f>'[1]Weekly capesize'!$N953</f>
        <v>7.9</v>
      </c>
      <c r="Q172" s="3">
        <f>'[1]Weekly capesize'!$J953</f>
        <v>8</v>
      </c>
      <c r="R172" s="3">
        <f>'[1]Weekly capesize'!$Y953</f>
        <v>10.3</v>
      </c>
      <c r="S172" s="3">
        <f>'[1]Weekly capesize'!$V953</f>
        <v>5.25</v>
      </c>
      <c r="T172" s="5">
        <f>'[1]Weekly capesize'!$T953</f>
        <v>3.6</v>
      </c>
      <c r="U172" s="5">
        <f>'[1]Weekly capesize'!$U953</f>
        <v>6.1</v>
      </c>
      <c r="V172" s="123">
        <f t="shared" si="16"/>
        <v>0.45261057532424342</v>
      </c>
      <c r="W172" s="49">
        <f t="shared" si="17"/>
        <v>1361</v>
      </c>
      <c r="X172" s="107">
        <f t="shared" si="18"/>
        <v>0.45261057532424342</v>
      </c>
      <c r="Y172" s="157">
        <f t="shared" si="19"/>
        <v>6.4</v>
      </c>
      <c r="Z172" s="108">
        <f t="shared" si="25"/>
        <v>3.1500000000000004</v>
      </c>
      <c r="AA172" s="197">
        <f>'[1]Weekly capesize'!$AD953</f>
        <v>2.65</v>
      </c>
    </row>
    <row r="173" spans="1:27">
      <c r="A173" s="46">
        <f>'[1]Weekly capesize'!$A954</f>
        <v>43941</v>
      </c>
      <c r="B173" s="46">
        <v>43941</v>
      </c>
      <c r="C173" s="206">
        <f t="shared" si="21"/>
        <v>2020</v>
      </c>
      <c r="D173" s="207" t="s">
        <v>140</v>
      </c>
      <c r="E173" s="199">
        <f>'[1]Weekly capesize'!$I954</f>
        <v>4.9000000000000004</v>
      </c>
      <c r="F173" s="204">
        <f>[2]input!$B602</f>
        <v>5.9</v>
      </c>
      <c r="G173" s="202">
        <f>'[1]Weekly capesize'!$S954</f>
        <v>4.25</v>
      </c>
      <c r="H173" s="202">
        <f>'[1]Weekly capesize'!$Z954</f>
        <v>12.1</v>
      </c>
      <c r="I173" s="1">
        <f>'[1]Weekly capesize'!$B954</f>
        <v>4997</v>
      </c>
      <c r="J173" s="1">
        <f>'[1]Weekly capesize'!$C954</f>
        <v>3413</v>
      </c>
      <c r="K173" s="1">
        <f t="shared" si="22"/>
        <v>1584</v>
      </c>
      <c r="L173" s="124">
        <f>'[1]Baltic Indices'!$D622</f>
        <v>964</v>
      </c>
      <c r="M173" s="124">
        <f>'[1]Baltic Indices'!$G622</f>
        <v>247</v>
      </c>
      <c r="N173" s="124">
        <f>'[1]Baltic Indices'!$F622</f>
        <v>388</v>
      </c>
      <c r="O173" s="3">
        <f>'[1]Weekly capesize'!$L954</f>
        <v>8.4499999999999993</v>
      </c>
      <c r="P173" s="3">
        <f>'[1]Weekly capesize'!$N954</f>
        <v>8.65</v>
      </c>
      <c r="Q173" s="3">
        <f>'[1]Weekly capesize'!$J954</f>
        <v>9.15</v>
      </c>
      <c r="R173" s="3">
        <f>'[1]Weekly capesize'!$Y954</f>
        <v>11.4</v>
      </c>
      <c r="S173" s="3">
        <f>'[1]Weekly capesize'!$V954</f>
        <v>6.25</v>
      </c>
      <c r="T173" s="5">
        <f>'[1]Weekly capesize'!$T954</f>
        <v>4.0999999999999996</v>
      </c>
      <c r="U173" s="5">
        <f>'[1]Weekly capesize'!$U954</f>
        <v>7.05</v>
      </c>
      <c r="V173" s="123">
        <f t="shared" si="16"/>
        <v>0.46410782302959275</v>
      </c>
      <c r="W173" s="49">
        <f t="shared" si="17"/>
        <v>1584</v>
      </c>
      <c r="X173" s="107">
        <f t="shared" si="18"/>
        <v>0.46410782302959275</v>
      </c>
      <c r="Y173" s="157">
        <f t="shared" si="19"/>
        <v>7.1999999999999993</v>
      </c>
      <c r="Z173" s="108">
        <f t="shared" si="25"/>
        <v>3.5499999999999989</v>
      </c>
      <c r="AA173" s="197">
        <f>'[1]Weekly capesize'!$AD954</f>
        <v>3.15</v>
      </c>
    </row>
    <row r="174" spans="1:27">
      <c r="A174" s="46">
        <f>'[1]Weekly capesize'!$A955</f>
        <v>43948</v>
      </c>
      <c r="B174" s="46">
        <v>43948</v>
      </c>
      <c r="C174" s="206">
        <f t="shared" si="21"/>
        <v>2020</v>
      </c>
      <c r="D174" s="207" t="s">
        <v>140</v>
      </c>
      <c r="E174" s="199">
        <f>'[1]Weekly capesize'!$I955</f>
        <v>4.05</v>
      </c>
      <c r="F174" s="204">
        <f>[2]input!$B603</f>
        <v>7.25</v>
      </c>
      <c r="G174" s="202">
        <f>'[1]Weekly capesize'!$S955</f>
        <v>4.4000000000000004</v>
      </c>
      <c r="H174" s="202">
        <f>'[1]Weekly capesize'!$Z955</f>
        <v>10.5</v>
      </c>
      <c r="I174" s="1">
        <f>'[1]Weekly capesize'!$B955</f>
        <v>4508</v>
      </c>
      <c r="J174" s="1">
        <f>'[1]Weekly capesize'!$C955</f>
        <v>3116</v>
      </c>
      <c r="K174" s="1">
        <f t="shared" si="22"/>
        <v>1392</v>
      </c>
      <c r="L174" s="124">
        <f>'[1]Baltic Indices'!$D623</f>
        <v>820</v>
      </c>
      <c r="M174" s="124">
        <f>'[1]Baltic Indices'!$G623</f>
        <v>239</v>
      </c>
      <c r="N174" s="124">
        <f>'[1]Baltic Indices'!$F623</f>
        <v>413</v>
      </c>
      <c r="O174" s="3">
        <f>'[1]Weekly capesize'!$L955</f>
        <v>8.6</v>
      </c>
      <c r="P174" s="3">
        <f>'[1]Weekly capesize'!$N955</f>
        <v>8.9</v>
      </c>
      <c r="Q174" s="3">
        <f>'[1]Weekly capesize'!$J955</f>
        <v>8.15</v>
      </c>
      <c r="R174" s="3">
        <f>'[1]Weekly capesize'!$Y955</f>
        <v>9.9</v>
      </c>
      <c r="S174" s="3">
        <f>'[1]Weekly capesize'!$V955</f>
        <v>5.45</v>
      </c>
      <c r="T174" s="5">
        <f>'[1]Weekly capesize'!$T955</f>
        <v>4.3</v>
      </c>
      <c r="U174" s="5">
        <f>'[1]Weekly capesize'!$U955</f>
        <v>6.25</v>
      </c>
      <c r="V174" s="123">
        <f t="shared" si="16"/>
        <v>0.4467265725288832</v>
      </c>
      <c r="W174" s="49">
        <f t="shared" si="17"/>
        <v>1392</v>
      </c>
      <c r="X174" s="107">
        <f t="shared" si="18"/>
        <v>0.4467265725288832</v>
      </c>
      <c r="Y174" s="157">
        <f t="shared" si="19"/>
        <v>6.45</v>
      </c>
      <c r="Z174" s="108">
        <f t="shared" si="25"/>
        <v>4.55</v>
      </c>
      <c r="AA174" s="197">
        <f>'[1]Weekly capesize'!$AD955</f>
        <v>3.35</v>
      </c>
    </row>
    <row r="175" spans="1:27" ht="21" customHeight="1">
      <c r="A175" s="46">
        <f>'[1]Weekly capesize'!$A956</f>
        <v>43955</v>
      </c>
      <c r="B175" s="46">
        <v>43955</v>
      </c>
      <c r="C175" s="206">
        <f t="shared" si="21"/>
        <v>2020</v>
      </c>
      <c r="D175" s="207" t="s">
        <v>140</v>
      </c>
      <c r="E175" s="199">
        <f>'[1]Weekly capesize'!$I956</f>
        <v>4.3499999999999996</v>
      </c>
      <c r="F175" s="204">
        <f>[2]input!$B604</f>
        <v>7.7</v>
      </c>
      <c r="G175" s="202">
        <f>'[1]Weekly capesize'!$S956</f>
        <v>3.9</v>
      </c>
      <c r="H175" s="202">
        <f>'[1]Weekly capesize'!$Z956</f>
        <v>9.8000000000000007</v>
      </c>
      <c r="I175" s="1">
        <f>'[1]Weekly capesize'!$B956</f>
        <v>4101</v>
      </c>
      <c r="J175" s="1">
        <f>'[1]Weekly capesize'!$C956</f>
        <v>2998</v>
      </c>
      <c r="K175" s="1">
        <f t="shared" si="22"/>
        <v>1103</v>
      </c>
      <c r="L175" s="124">
        <f>'[1]Baltic Indices'!$D624</f>
        <v>292</v>
      </c>
      <c r="M175" s="124">
        <f>'[1]Baltic Indices'!$G624</f>
        <v>230</v>
      </c>
      <c r="N175" s="124">
        <f>'[1]Baltic Indices'!$F624</f>
        <v>431</v>
      </c>
      <c r="O175" s="3">
        <f>'[1]Weekly capesize'!$L956</f>
        <v>7.9</v>
      </c>
      <c r="P175" s="3">
        <f>'[1]Weekly capesize'!$N956</f>
        <v>8.4499999999999993</v>
      </c>
      <c r="Q175" s="3">
        <f>'[1]Weekly capesize'!$J956</f>
        <v>7.6</v>
      </c>
      <c r="R175" s="3">
        <f>'[1]Weekly capesize'!$Y956</f>
        <v>9.1999999999999993</v>
      </c>
      <c r="S175" s="3">
        <f>'[1]Weekly capesize'!$V956</f>
        <v>4.9000000000000004</v>
      </c>
      <c r="T175" s="5">
        <f>'[1]Weekly capesize'!$T956</f>
        <v>4</v>
      </c>
      <c r="U175" s="5">
        <f>'[1]Weekly capesize'!$U956</f>
        <v>5.7</v>
      </c>
      <c r="V175" s="123">
        <f t="shared" si="16"/>
        <v>0.36791194129419613</v>
      </c>
      <c r="W175" s="49">
        <f t="shared" si="17"/>
        <v>1103</v>
      </c>
      <c r="X175" s="107">
        <f t="shared" si="18"/>
        <v>0.36791194129419613</v>
      </c>
      <c r="Y175" s="157">
        <f t="shared" si="19"/>
        <v>5.4500000000000011</v>
      </c>
      <c r="Z175" s="108">
        <f t="shared" si="25"/>
        <v>3.5500000000000007</v>
      </c>
      <c r="AA175" s="197">
        <f>'[1]Weekly capesize'!$AD956</f>
        <v>2.95</v>
      </c>
    </row>
    <row r="176" spans="1:27">
      <c r="A176" s="46">
        <f>'[1]Weekly capesize'!$A957</f>
        <v>43962</v>
      </c>
      <c r="B176" s="46">
        <v>43962</v>
      </c>
      <c r="C176" s="206">
        <f t="shared" si="21"/>
        <v>2020</v>
      </c>
      <c r="D176" s="207" t="s">
        <v>140</v>
      </c>
      <c r="E176" s="199">
        <f>'[1]Weekly capesize'!$I957</f>
        <v>3.95</v>
      </c>
      <c r="F176" s="204">
        <f>[2]input!$B605</f>
        <v>9.0500000000000007</v>
      </c>
      <c r="G176" s="202">
        <f>'[1]Weekly capesize'!$S957</f>
        <v>3.45</v>
      </c>
      <c r="H176" s="202">
        <f>'[1]Weekly capesize'!$Z957</f>
        <v>8.15</v>
      </c>
      <c r="I176" s="1">
        <f>'[1]Weekly capesize'!$B957</f>
        <v>3507</v>
      </c>
      <c r="J176" s="1">
        <f>'[1]Weekly capesize'!$C957</f>
        <v>2602</v>
      </c>
      <c r="K176" s="1">
        <f t="shared" si="22"/>
        <v>905</v>
      </c>
      <c r="L176" s="124">
        <f>'[1]Baltic Indices'!$D625</f>
        <v>26</v>
      </c>
      <c r="M176" s="124">
        <f>'[1]Baltic Indices'!$G625</f>
        <v>230</v>
      </c>
      <c r="N176" s="124">
        <f>'[1]Baltic Indices'!$F625</f>
        <v>450</v>
      </c>
      <c r="O176" s="3">
        <f>'[1]Weekly capesize'!$L957</f>
        <v>7.45</v>
      </c>
      <c r="P176" s="3">
        <f>'[1]Weekly capesize'!$N957</f>
        <v>7.95</v>
      </c>
      <c r="Q176" s="3">
        <f>'[1]Weekly capesize'!$J957</f>
        <v>6.7</v>
      </c>
      <c r="R176" s="3">
        <f>'[1]Weekly capesize'!$Y957</f>
        <v>7.6</v>
      </c>
      <c r="S176" s="3">
        <f>'[1]Weekly capesize'!$V957</f>
        <v>4.3</v>
      </c>
      <c r="T176" s="5">
        <f>'[1]Weekly capesize'!$T957</f>
        <v>3.7</v>
      </c>
      <c r="U176" s="5">
        <f>'[1]Weekly capesize'!$U957</f>
        <v>5.0999999999999996</v>
      </c>
      <c r="V176" s="123">
        <f t="shared" si="16"/>
        <v>0.34780937740199847</v>
      </c>
      <c r="W176" s="49">
        <f t="shared" si="17"/>
        <v>905</v>
      </c>
      <c r="X176" s="107">
        <f t="shared" si="18"/>
        <v>0.34780937740199847</v>
      </c>
      <c r="Y176" s="157">
        <f t="shared" si="19"/>
        <v>4.2</v>
      </c>
      <c r="Z176" s="108">
        <f t="shared" si="25"/>
        <v>3.5</v>
      </c>
      <c r="AA176" s="197">
        <f>'[1]Weekly capesize'!$AD957</f>
        <v>2.6</v>
      </c>
    </row>
    <row r="177" spans="1:27">
      <c r="A177" s="46">
        <f>'[1]Weekly capesize'!$A958</f>
        <v>43969</v>
      </c>
      <c r="B177" s="46">
        <v>43969</v>
      </c>
      <c r="C177" s="206">
        <f t="shared" si="21"/>
        <v>2020</v>
      </c>
      <c r="D177" s="207" t="s">
        <v>140</v>
      </c>
      <c r="E177" s="199">
        <f>'[1]Weekly capesize'!$I958</f>
        <v>3.95</v>
      </c>
      <c r="F177" s="204">
        <f>[2]input!$B606</f>
        <v>10.3</v>
      </c>
      <c r="G177" s="202">
        <f>'[1]Weekly capesize'!$S958</f>
        <v>2.9</v>
      </c>
      <c r="H177" s="202">
        <f>'[1]Weekly capesize'!$Z958</f>
        <v>7</v>
      </c>
      <c r="I177" s="1">
        <f>'[1]Weekly capesize'!$B958</f>
        <v>2971</v>
      </c>
      <c r="J177" s="1">
        <f>'[1]Weekly capesize'!$C958</f>
        <v>2121</v>
      </c>
      <c r="K177" s="1">
        <f t="shared" si="22"/>
        <v>850</v>
      </c>
      <c r="L177" s="124">
        <f>'[1]Baltic Indices'!$D626</f>
        <v>162</v>
      </c>
      <c r="M177" s="124">
        <f>'[1]Baltic Indices'!$G626</f>
        <v>249</v>
      </c>
      <c r="N177" s="124">
        <f>'[1]Baltic Indices'!$F626</f>
        <v>486</v>
      </c>
      <c r="O177" s="3">
        <f>'[1]Weekly capesize'!$L958</f>
        <v>6.5</v>
      </c>
      <c r="P177" s="3">
        <f>'[1]Weekly capesize'!$N958</f>
        <v>7.15</v>
      </c>
      <c r="Q177" s="3">
        <f>'[1]Weekly capesize'!$J958</f>
        <v>5.6</v>
      </c>
      <c r="R177" s="3">
        <f>'[1]Weekly capesize'!$Y958</f>
        <v>6.55</v>
      </c>
      <c r="S177" s="3">
        <f>'[1]Weekly capesize'!$V958</f>
        <v>3.55</v>
      </c>
      <c r="T177" s="5">
        <f>'[1]Weekly capesize'!$T958</f>
        <v>3.1</v>
      </c>
      <c r="U177" s="5">
        <f>'[1]Weekly capesize'!$U958</f>
        <v>4.3499999999999996</v>
      </c>
      <c r="V177" s="123">
        <f t="shared" si="16"/>
        <v>0.40075436115040075</v>
      </c>
      <c r="W177" s="49">
        <f t="shared" si="17"/>
        <v>850</v>
      </c>
      <c r="X177" s="107">
        <f t="shared" si="18"/>
        <v>0.40075436115040075</v>
      </c>
      <c r="Y177" s="157">
        <f t="shared" si="19"/>
        <v>3.05</v>
      </c>
      <c r="Z177" s="108">
        <f t="shared" si="25"/>
        <v>2.5499999999999998</v>
      </c>
      <c r="AA177" s="197">
        <f>'[1]Weekly capesize'!$AD958</f>
        <v>2</v>
      </c>
    </row>
    <row r="178" spans="1:27">
      <c r="A178" s="46">
        <f>'[1]Weekly capesize'!$A959</f>
        <v>43976</v>
      </c>
      <c r="B178" s="46">
        <v>43976</v>
      </c>
      <c r="C178" s="206">
        <f t="shared" si="21"/>
        <v>2020</v>
      </c>
      <c r="D178" s="207" t="s">
        <v>140</v>
      </c>
      <c r="E178" s="199">
        <f>'[1]Weekly capesize'!$I959</f>
        <v>4.55</v>
      </c>
      <c r="F178" s="204">
        <f>[2]input!$B607</f>
        <v>10</v>
      </c>
      <c r="G178" s="202">
        <f>'[1]Weekly capesize'!$S959</f>
        <v>3</v>
      </c>
      <c r="H178" s="202">
        <f>'[1]Weekly capesize'!$Z959</f>
        <v>8.1999999999999993</v>
      </c>
      <c r="I178" s="1">
        <f>'[1]Weekly capesize'!$B959</f>
        <v>3304</v>
      </c>
      <c r="J178" s="1">
        <f>'[1]Weekly capesize'!$C959</f>
        <v>2402</v>
      </c>
      <c r="K178" s="1">
        <f t="shared" si="22"/>
        <v>902</v>
      </c>
      <c r="L178" s="124">
        <f>'[1]Baltic Indices'!$D627</f>
        <v>46</v>
      </c>
      <c r="M178" s="124">
        <f>'[1]Baltic Indices'!$G627</f>
        <v>271</v>
      </c>
      <c r="N178" s="124">
        <f>'[1]Baltic Indices'!$F627</f>
        <v>500</v>
      </c>
      <c r="O178" s="3">
        <f>'[1]Weekly capesize'!$L959</f>
        <v>6.7</v>
      </c>
      <c r="P178" s="3">
        <f>'[1]Weekly capesize'!$N959</f>
        <v>7.35</v>
      </c>
      <c r="Q178" s="3">
        <f>'[1]Weekly capesize'!$J959</f>
        <v>6.35</v>
      </c>
      <c r="R178" s="3">
        <f>'[1]Weekly capesize'!$Y959</f>
        <v>7.75</v>
      </c>
      <c r="S178" s="3">
        <f>'[1]Weekly capesize'!$V959</f>
        <v>3.6</v>
      </c>
      <c r="T178" s="5">
        <f>'[1]Weekly capesize'!$T959</f>
        <v>3.2</v>
      </c>
      <c r="U178" s="5">
        <f>'[1]Weekly capesize'!$U959</f>
        <v>4.4000000000000004</v>
      </c>
      <c r="V178" s="123">
        <f t="shared" si="16"/>
        <v>0.37552039966694423</v>
      </c>
      <c r="W178" s="49">
        <f t="shared" si="17"/>
        <v>902</v>
      </c>
      <c r="X178" s="107">
        <f t="shared" si="18"/>
        <v>0.37552039966694423</v>
      </c>
      <c r="Y178" s="157">
        <f t="shared" si="19"/>
        <v>3.6499999999999995</v>
      </c>
      <c r="Z178" s="108">
        <f t="shared" si="25"/>
        <v>2.1500000000000004</v>
      </c>
      <c r="AA178" s="197">
        <f>'[1]Weekly capesize'!$AD959</f>
        <v>2.15</v>
      </c>
    </row>
    <row r="179" spans="1:27">
      <c r="A179" s="46">
        <f>'[1]Weekly capesize'!$A960</f>
        <v>43983</v>
      </c>
      <c r="B179" s="46">
        <v>43983</v>
      </c>
      <c r="C179" s="206">
        <f t="shared" si="21"/>
        <v>2020</v>
      </c>
      <c r="D179" s="207" t="s">
        <v>140</v>
      </c>
      <c r="E179" s="199">
        <f>'[1]Weekly capesize'!$I960</f>
        <v>4.1500000000000004</v>
      </c>
      <c r="F179" s="204">
        <f>[2]input!$B608</f>
        <v>9.6999999999999993</v>
      </c>
      <c r="G179" s="202">
        <f>'[1]Weekly capesize'!$S960</f>
        <v>3.05</v>
      </c>
      <c r="H179" s="202">
        <f>'[1]Weekly capesize'!$Z960</f>
        <v>8</v>
      </c>
      <c r="I179" s="1">
        <f>'[1]Weekly capesize'!$B960</f>
        <v>3228</v>
      </c>
      <c r="J179" s="1">
        <f>'[1]Weekly capesize'!$C960</f>
        <v>2223</v>
      </c>
      <c r="K179" s="1">
        <f t="shared" si="22"/>
        <v>1005</v>
      </c>
      <c r="L179" s="124">
        <f>'[1]Baltic Indices'!$D628</f>
        <v>736</v>
      </c>
      <c r="M179" s="124">
        <f>'[1]Baltic Indices'!$G628</f>
        <v>292</v>
      </c>
      <c r="N179" s="124">
        <f>'[1]Baltic Indices'!$F628</f>
        <v>507</v>
      </c>
      <c r="O179" s="3">
        <f>'[1]Weekly capesize'!$L960</f>
        <v>6.3</v>
      </c>
      <c r="P179" s="3">
        <f>'[1]Weekly capesize'!$N960</f>
        <v>6.85</v>
      </c>
      <c r="Q179" s="3">
        <f>'[1]Weekly capesize'!$J960</f>
        <v>6.3</v>
      </c>
      <c r="R179" s="3">
        <f>'[1]Weekly capesize'!$Y960</f>
        <v>7.6</v>
      </c>
      <c r="S179" s="3">
        <f>'[1]Weekly capesize'!$V960</f>
        <v>3.6</v>
      </c>
      <c r="T179" s="5">
        <f>'[1]Weekly capesize'!$T960</f>
        <v>3</v>
      </c>
      <c r="U179" s="5">
        <f>'[1]Weekly capesize'!$U960</f>
        <v>4.3</v>
      </c>
      <c r="V179" s="123">
        <f t="shared" si="16"/>
        <v>0.45209176788124156</v>
      </c>
      <c r="W179" s="49">
        <f t="shared" si="17"/>
        <v>1005</v>
      </c>
      <c r="X179" s="107">
        <f t="shared" si="18"/>
        <v>0.45209176788124156</v>
      </c>
      <c r="Y179" s="157">
        <f t="shared" si="19"/>
        <v>3.8499999999999996</v>
      </c>
      <c r="Z179" s="108">
        <f t="shared" si="25"/>
        <v>2.1499999999999995</v>
      </c>
      <c r="AA179" s="197">
        <f>'[1]Weekly capesize'!$AD960</f>
        <v>2.1</v>
      </c>
    </row>
    <row r="180" spans="1:27">
      <c r="A180" s="46">
        <f>'[1]Weekly capesize'!$A961</f>
        <v>43990</v>
      </c>
      <c r="B180" s="46">
        <v>43990</v>
      </c>
      <c r="C180" s="206">
        <f t="shared" si="21"/>
        <v>2020</v>
      </c>
      <c r="D180" s="207" t="s">
        <v>140</v>
      </c>
      <c r="E180" s="199">
        <f>'[1]Weekly capesize'!$I961</f>
        <v>5.5</v>
      </c>
      <c r="F180" s="204">
        <f>[2]input!$B609</f>
        <v>11.1</v>
      </c>
      <c r="G180" s="202">
        <f>'[1]Weekly capesize'!$S961</f>
        <v>3.9</v>
      </c>
      <c r="H180" s="202">
        <f>'[1]Weekly capesize'!$Z961</f>
        <v>11.1</v>
      </c>
      <c r="I180" s="1">
        <f>'[1]Weekly capesize'!$B961</f>
        <v>4269</v>
      </c>
      <c r="J180" s="1">
        <f>'[1]Weekly capesize'!$C961</f>
        <v>3007</v>
      </c>
      <c r="K180" s="1">
        <f t="shared" si="22"/>
        <v>1262</v>
      </c>
      <c r="L180" s="124">
        <f>'[1]Baltic Indices'!$D629</f>
        <v>1523</v>
      </c>
      <c r="M180" s="124">
        <f>'[1]Baltic Indices'!$G629</f>
        <v>321</v>
      </c>
      <c r="N180" s="124">
        <f>'[1]Baltic Indices'!$F629</f>
        <v>597</v>
      </c>
      <c r="O180" s="3">
        <f>'[1]Weekly capesize'!$L961</f>
        <v>7.45</v>
      </c>
      <c r="P180" s="3">
        <f>'[1]Weekly capesize'!$N961</f>
        <v>8.3000000000000007</v>
      </c>
      <c r="Q180" s="3">
        <f>'[1]Weekly capesize'!$J961</f>
        <v>7.85</v>
      </c>
      <c r="R180" s="3">
        <f>'[1]Weekly capesize'!$Y961</f>
        <v>10.7</v>
      </c>
      <c r="S180" s="3">
        <f>'[1]Weekly capesize'!$V961</f>
        <v>4.75</v>
      </c>
      <c r="T180" s="5">
        <f>'[1]Weekly capesize'!$T961</f>
        <v>3.75</v>
      </c>
      <c r="U180" s="5">
        <f>'[1]Weekly capesize'!$U961</f>
        <v>5.25</v>
      </c>
      <c r="V180" s="123">
        <f t="shared" si="16"/>
        <v>0.41968739607582306</v>
      </c>
      <c r="W180" s="49">
        <f t="shared" si="17"/>
        <v>1262</v>
      </c>
      <c r="X180" s="107">
        <f t="shared" si="18"/>
        <v>0.41968739607582306</v>
      </c>
      <c r="Y180" s="157">
        <f t="shared" si="19"/>
        <v>5.6</v>
      </c>
      <c r="Z180" s="108">
        <f t="shared" si="25"/>
        <v>1.9500000000000002</v>
      </c>
      <c r="AA180" s="197">
        <f>'[1]Weekly capesize'!$AD961</f>
        <v>2.8</v>
      </c>
    </row>
    <row r="181" spans="1:27">
      <c r="A181" s="46">
        <f>'[1]Weekly capesize'!$A962</f>
        <v>43997</v>
      </c>
      <c r="B181" s="46">
        <v>43997</v>
      </c>
      <c r="C181" s="206">
        <f t="shared" si="21"/>
        <v>2020</v>
      </c>
      <c r="D181" s="207" t="s">
        <v>140</v>
      </c>
      <c r="E181" s="199">
        <f>'[1]Weekly capesize'!$I962</f>
        <v>6.5</v>
      </c>
      <c r="F181" s="204">
        <f>[2]input!$B610</f>
        <v>11.35</v>
      </c>
      <c r="G181" s="202">
        <f>'[1]Weekly capesize'!$S962</f>
        <v>4.8</v>
      </c>
      <c r="H181" s="202">
        <f>'[1]Weekly capesize'!$Z962</f>
        <v>14.9</v>
      </c>
      <c r="I181" s="1">
        <f>'[1]Weekly capesize'!$B962</f>
        <v>5624</v>
      </c>
      <c r="J181" s="1">
        <f>'[1]Weekly capesize'!$C962</f>
        <v>3986</v>
      </c>
      <c r="K181" s="1">
        <f t="shared" si="22"/>
        <v>1638</v>
      </c>
      <c r="L181" s="124">
        <f>'[1]Baltic Indices'!$D630</f>
        <v>3819</v>
      </c>
      <c r="M181" s="124">
        <f>'[1]Baltic Indices'!$G630</f>
        <v>363</v>
      </c>
      <c r="N181" s="124">
        <f>'[1]Baltic Indices'!$F630</f>
        <v>657</v>
      </c>
      <c r="O181" s="3">
        <f>'[1]Weekly capesize'!$L962</f>
        <v>6.75</v>
      </c>
      <c r="P181" s="3">
        <f>'[1]Weekly capesize'!$N962</f>
        <v>9.15</v>
      </c>
      <c r="Q181" s="3">
        <f>'[1]Weekly capesize'!$J962</f>
        <v>11.35</v>
      </c>
      <c r="R181" s="3">
        <f>'[1]Weekly capesize'!$Y962</f>
        <v>14.5</v>
      </c>
      <c r="S181" s="3">
        <f>'[1]Weekly capesize'!$V962</f>
        <v>6.1</v>
      </c>
      <c r="T181" s="5">
        <f>'[1]Weekly capesize'!$T962</f>
        <v>4.7</v>
      </c>
      <c r="U181" s="5">
        <f>'[1]Weekly capesize'!$U962</f>
        <v>6.95</v>
      </c>
      <c r="V181" s="123">
        <f t="shared" si="16"/>
        <v>0.41093828399397891</v>
      </c>
      <c r="W181" s="49">
        <f t="shared" si="17"/>
        <v>1638</v>
      </c>
      <c r="X181" s="107">
        <f t="shared" si="18"/>
        <v>0.41093828399397891</v>
      </c>
      <c r="Y181" s="157">
        <f t="shared" si="19"/>
        <v>8.4</v>
      </c>
      <c r="Z181" s="108">
        <f t="shared" si="25"/>
        <v>0.25</v>
      </c>
      <c r="AA181" s="197">
        <f>'[1]Weekly capesize'!$AD962</f>
        <v>3.75</v>
      </c>
    </row>
    <row r="182" spans="1:27">
      <c r="A182" s="46">
        <f>'[1]Weekly capesize'!$A963</f>
        <v>44004</v>
      </c>
      <c r="B182" s="46">
        <v>44004</v>
      </c>
      <c r="C182" s="206">
        <f t="shared" si="21"/>
        <v>2020</v>
      </c>
      <c r="D182" s="207" t="s">
        <v>140</v>
      </c>
      <c r="E182" s="199">
        <f>'[1]Weekly capesize'!$I963</f>
        <v>8.85</v>
      </c>
      <c r="F182" s="204">
        <f>[2]input!$B611</f>
        <v>11.25</v>
      </c>
      <c r="G182" s="202">
        <f>'[1]Weekly capesize'!$S963</f>
        <v>10.4</v>
      </c>
      <c r="H182" s="202">
        <f>'[1]Weekly capesize'!$Z963</f>
        <v>20.100000000000001</v>
      </c>
      <c r="I182" s="1">
        <f>'[1]Weekly capesize'!$B963</f>
        <v>8666</v>
      </c>
      <c r="J182" s="1">
        <f>'[1]Weekly capesize'!$C963</f>
        <v>6363</v>
      </c>
      <c r="K182" s="1">
        <f t="shared" si="22"/>
        <v>2303</v>
      </c>
      <c r="L182" s="124">
        <f>'[1]Baltic Indices'!$D631</f>
        <v>4219</v>
      </c>
      <c r="M182" s="124">
        <f>'[1]Baltic Indices'!$G631</f>
        <v>389</v>
      </c>
      <c r="N182" s="124">
        <f>'[1]Baltic Indices'!$F631</f>
        <v>678</v>
      </c>
      <c r="O182" s="3">
        <f>'[1]Weekly capesize'!$L963</f>
        <v>11.95</v>
      </c>
      <c r="P182" s="3">
        <f>'[1]Weekly capesize'!$N963</f>
        <v>15.25</v>
      </c>
      <c r="Q182" s="3">
        <f>'[1]Weekly capesize'!$J963</f>
        <v>15.95</v>
      </c>
      <c r="R182" s="3">
        <f>'[1]Weekly capesize'!$Y963</f>
        <v>19.7</v>
      </c>
      <c r="S182" s="3">
        <f>'[1]Weekly capesize'!$V963</f>
        <v>9.6</v>
      </c>
      <c r="T182" s="5">
        <f>'[1]Weekly capesize'!$T963</f>
        <v>9.5500000000000007</v>
      </c>
      <c r="U182" s="5">
        <f>'[1]Weekly capesize'!$U963</f>
        <v>10.45</v>
      </c>
      <c r="V182" s="123">
        <f t="shared" si="16"/>
        <v>0.36193619361936191</v>
      </c>
      <c r="W182" s="49">
        <f t="shared" si="17"/>
        <v>2303</v>
      </c>
      <c r="X182" s="107">
        <f t="shared" si="18"/>
        <v>0.36193619361936191</v>
      </c>
      <c r="Y182" s="157">
        <f t="shared" si="19"/>
        <v>11.250000000000002</v>
      </c>
      <c r="Z182" s="108">
        <f t="shared" si="25"/>
        <v>3.0999999999999996</v>
      </c>
      <c r="AA182" s="197">
        <f>'[1]Weekly capesize'!$AD963</f>
        <v>9.75</v>
      </c>
    </row>
    <row r="183" spans="1:27">
      <c r="A183" s="46">
        <f>'[1]Weekly capesize'!$A964</f>
        <v>44011</v>
      </c>
      <c r="B183" s="46">
        <v>44011</v>
      </c>
      <c r="C183" s="206">
        <f t="shared" si="21"/>
        <v>2020</v>
      </c>
      <c r="D183" s="207" t="s">
        <v>140</v>
      </c>
      <c r="E183" s="199">
        <f>'[1]Weekly capesize'!$I964</f>
        <v>9.6999999999999993</v>
      </c>
      <c r="F183" s="204">
        <f>[2]input!$B612</f>
        <v>12.5</v>
      </c>
      <c r="G183" s="202">
        <f>'[1]Weekly capesize'!$S964</f>
        <v>11.2</v>
      </c>
      <c r="H183" s="202">
        <f>'[1]Weekly capesize'!$Z964</f>
        <v>21.4</v>
      </c>
      <c r="I183" s="1">
        <f>'[1]Weekly capesize'!$B964</f>
        <v>9696</v>
      </c>
      <c r="J183" s="1">
        <f>'[1]Weekly capesize'!$C964</f>
        <v>6755</v>
      </c>
      <c r="K183" s="1">
        <f t="shared" si="22"/>
        <v>2941</v>
      </c>
      <c r="L183" s="124">
        <f>'[1]Baltic Indices'!$D632</f>
        <v>4440</v>
      </c>
      <c r="M183" s="124">
        <f>'[1]Baltic Indices'!$G632</f>
        <v>412</v>
      </c>
      <c r="N183" s="124">
        <f>'[1]Baltic Indices'!$F632</f>
        <v>701</v>
      </c>
      <c r="O183" s="3">
        <f>'[1]Weekly capesize'!$L964</f>
        <v>12.6</v>
      </c>
      <c r="P183" s="3">
        <f>'[1]Weekly capesize'!$N964</f>
        <v>16.600000000000001</v>
      </c>
      <c r="Q183" s="3">
        <f>'[1]Weekly capesize'!$J964</f>
        <v>15.8</v>
      </c>
      <c r="R183" s="3">
        <f>'[1]Weekly capesize'!$Y964</f>
        <v>21</v>
      </c>
      <c r="S183" s="3">
        <f>'[1]Weekly capesize'!$V964</f>
        <v>11.45</v>
      </c>
      <c r="T183" s="5">
        <f>'[1]Weekly capesize'!$T964</f>
        <v>10.6</v>
      </c>
      <c r="U183" s="5">
        <f>'[1]Weekly capesize'!$U964</f>
        <v>12.25</v>
      </c>
      <c r="V183" s="123">
        <f t="shared" si="16"/>
        <v>0.43538119911176903</v>
      </c>
      <c r="W183" s="49">
        <f t="shared" si="17"/>
        <v>2941</v>
      </c>
      <c r="X183" s="107">
        <f t="shared" si="18"/>
        <v>0.43538119911176903</v>
      </c>
      <c r="Y183" s="157">
        <f t="shared" si="19"/>
        <v>11.7</v>
      </c>
      <c r="Z183" s="108">
        <f t="shared" si="25"/>
        <v>2.9000000000000004</v>
      </c>
      <c r="AA183" s="197">
        <f>'[1]Weekly capesize'!$AD964</f>
        <v>10.8</v>
      </c>
    </row>
    <row r="184" spans="1:27">
      <c r="A184" s="46">
        <f>'[1]Weekly capesize'!$A965</f>
        <v>44018</v>
      </c>
      <c r="B184" s="46">
        <v>44018</v>
      </c>
      <c r="C184" s="206">
        <f t="shared" si="21"/>
        <v>2020</v>
      </c>
      <c r="D184" s="207" t="s">
        <v>141</v>
      </c>
      <c r="E184" s="199">
        <f>'[1]Weekly capesize'!$I965</f>
        <v>10.75</v>
      </c>
      <c r="F184" s="204">
        <f>[2]input!$B613</f>
        <v>11.15</v>
      </c>
      <c r="G184" s="202">
        <f>'[1]Weekly capesize'!$S965</f>
        <v>11.5</v>
      </c>
      <c r="H184" s="202">
        <f>'[1]Weekly capesize'!$Z965</f>
        <v>20.75</v>
      </c>
      <c r="I184" s="1">
        <f>'[1]Weekly capesize'!$B965</f>
        <v>10196</v>
      </c>
      <c r="J184" s="1">
        <f>'[1]Weekly capesize'!$C965</f>
        <v>7083</v>
      </c>
      <c r="K184" s="1">
        <f t="shared" si="22"/>
        <v>3113</v>
      </c>
      <c r="L184" s="124">
        <f>'[1]Baltic Indices'!$D633</f>
        <v>3333</v>
      </c>
      <c r="M184" s="124">
        <f>'[1]Baltic Indices'!$G633</f>
        <v>435</v>
      </c>
      <c r="N184" s="124">
        <f>'[1]Baltic Indices'!$F633</f>
        <v>835</v>
      </c>
      <c r="O184" s="3">
        <f>'[1]Weekly capesize'!$L965</f>
        <v>12.9</v>
      </c>
      <c r="P184" s="3">
        <f>'[1]Weekly capesize'!$N965</f>
        <v>17.05</v>
      </c>
      <c r="Q184" s="3">
        <f>'[1]Weekly capesize'!$J965</f>
        <v>15.95</v>
      </c>
      <c r="R184" s="3">
        <f>'[1]Weekly capesize'!$Y965</f>
        <v>20.350000000000001</v>
      </c>
      <c r="S184" s="3">
        <f>'[1]Weekly capesize'!$V965</f>
        <v>13.2</v>
      </c>
      <c r="T184" s="5">
        <f>'[1]Weekly capesize'!$T965</f>
        <v>10.9</v>
      </c>
      <c r="U184" s="5">
        <f>'[1]Weekly capesize'!$U965</f>
        <v>14.05</v>
      </c>
      <c r="V184" s="123">
        <f t="shared" si="16"/>
        <v>0.43950303543696173</v>
      </c>
      <c r="W184" s="49">
        <f t="shared" si="17"/>
        <v>3113</v>
      </c>
      <c r="X184" s="107">
        <f t="shared" si="18"/>
        <v>0.43950303543696173</v>
      </c>
      <c r="Y184" s="157">
        <f t="shared" si="19"/>
        <v>10</v>
      </c>
      <c r="Z184" s="108">
        <f t="shared" si="25"/>
        <v>2.1500000000000004</v>
      </c>
      <c r="AA184" s="197">
        <f>'[1]Weekly capesize'!$AD965</f>
        <v>11.1</v>
      </c>
    </row>
    <row r="185" spans="1:27">
      <c r="A185" s="46">
        <f>'[1]Weekly capesize'!$A966</f>
        <v>44025</v>
      </c>
      <c r="B185" s="46">
        <v>44025</v>
      </c>
      <c r="C185" s="206">
        <f t="shared" si="21"/>
        <v>2020</v>
      </c>
      <c r="D185" s="207" t="s">
        <v>141</v>
      </c>
      <c r="E185" s="199">
        <f>'[1]Weekly capesize'!$I966</f>
        <v>8.9499999999999993</v>
      </c>
      <c r="F185" s="204">
        <f>[2]input!$B614</f>
        <v>10.25</v>
      </c>
      <c r="G185" s="202">
        <f>'[1]Weekly capesize'!$S966</f>
        <v>10.9</v>
      </c>
      <c r="H185" s="202">
        <f>'[1]Weekly capesize'!$Z966</f>
        <v>19.100000000000001</v>
      </c>
      <c r="I185" s="1">
        <f>'[1]Weekly capesize'!$B966</f>
        <v>9475</v>
      </c>
      <c r="J185" s="1">
        <f>'[1]Weekly capesize'!$C966</f>
        <v>6202</v>
      </c>
      <c r="K185" s="1">
        <f t="shared" si="22"/>
        <v>3273</v>
      </c>
      <c r="L185" s="124">
        <f>'[1]Baltic Indices'!$D634</f>
        <v>3025</v>
      </c>
      <c r="M185" s="124">
        <f>'[1]Baltic Indices'!$G634</f>
        <v>457</v>
      </c>
      <c r="N185" s="124">
        <f>'[1]Baltic Indices'!$F634</f>
        <v>910</v>
      </c>
      <c r="O185" s="3">
        <f>'[1]Weekly capesize'!$L966</f>
        <v>12.25</v>
      </c>
      <c r="P185" s="3">
        <f>'[1]Weekly capesize'!$N966</f>
        <v>14.75</v>
      </c>
      <c r="Q185" s="3">
        <f>'[1]Weekly capesize'!$J966</f>
        <v>15</v>
      </c>
      <c r="R185" s="3">
        <f>'[1]Weekly capesize'!$Y966</f>
        <v>18.7</v>
      </c>
      <c r="S185" s="3">
        <f>'[1]Weekly capesize'!$V966</f>
        <v>12.65</v>
      </c>
      <c r="T185" s="5">
        <f>'[1]Weekly capesize'!$T966</f>
        <v>10.3</v>
      </c>
      <c r="U185" s="5">
        <f>'[1]Weekly capesize'!$U966</f>
        <v>13.5</v>
      </c>
      <c r="V185" s="123">
        <f t="shared" si="16"/>
        <v>0.52773298935827151</v>
      </c>
      <c r="W185" s="49">
        <f t="shared" si="17"/>
        <v>3273</v>
      </c>
      <c r="X185" s="107">
        <f t="shared" si="18"/>
        <v>0.52773298935827151</v>
      </c>
      <c r="Y185" s="157">
        <f t="shared" si="19"/>
        <v>10.150000000000002</v>
      </c>
      <c r="Z185" s="108">
        <f t="shared" si="25"/>
        <v>3.3000000000000007</v>
      </c>
      <c r="AA185" s="197">
        <f>'[1]Weekly capesize'!$AD966</f>
        <v>10.5</v>
      </c>
    </row>
    <row r="186" spans="1:27">
      <c r="A186" s="46">
        <f>'[1]Weekly capesize'!$A967</f>
        <v>44032</v>
      </c>
      <c r="B186" s="46">
        <v>44032</v>
      </c>
      <c r="C186" s="206">
        <f t="shared" si="21"/>
        <v>2020</v>
      </c>
      <c r="D186" s="207" t="s">
        <v>141</v>
      </c>
      <c r="E186" s="199">
        <f>'[1]Weekly capesize'!$I967</f>
        <v>8.15</v>
      </c>
      <c r="F186" s="204">
        <f>[2]input!$B615</f>
        <v>11.95</v>
      </c>
      <c r="G186" s="202">
        <f>'[1]Weekly capesize'!$S967</f>
        <v>10.25</v>
      </c>
      <c r="H186" s="202">
        <f>'[1]Weekly capesize'!$Z967</f>
        <v>18.3</v>
      </c>
      <c r="I186" s="1">
        <f>'[1]Weekly capesize'!$B967</f>
        <v>9068</v>
      </c>
      <c r="J186" s="1">
        <f>'[1]Weekly capesize'!$C967</f>
        <v>5722</v>
      </c>
      <c r="K186" s="1">
        <f t="shared" si="22"/>
        <v>3346</v>
      </c>
      <c r="L186" s="124">
        <f>'[1]Baltic Indices'!$D635</f>
        <v>2084</v>
      </c>
      <c r="M186" s="124">
        <f>'[1]Baltic Indices'!$G635</f>
        <v>471</v>
      </c>
      <c r="N186" s="124">
        <f>'[1]Baltic Indices'!$F635</f>
        <v>915</v>
      </c>
      <c r="O186" s="3">
        <f>'[1]Weekly capesize'!$L967</f>
        <v>11.65</v>
      </c>
      <c r="P186" s="3">
        <f>'[1]Weekly capesize'!$N967</f>
        <v>13.95</v>
      </c>
      <c r="Q186" s="3">
        <f>'[1]Weekly capesize'!$J967</f>
        <v>14.2</v>
      </c>
      <c r="R186" s="3">
        <f>'[1]Weekly capesize'!$Y967</f>
        <v>17.899999999999999</v>
      </c>
      <c r="S186" s="3">
        <f>'[1]Weekly capesize'!$V967</f>
        <v>12.2</v>
      </c>
      <c r="T186" s="5">
        <f>'[1]Weekly capesize'!$T967</f>
        <v>9.65</v>
      </c>
      <c r="U186" s="5">
        <f>'[1]Weekly capesize'!$U967</f>
        <v>13.05</v>
      </c>
      <c r="V186" s="123">
        <f t="shared" si="16"/>
        <v>0.58476057322614472</v>
      </c>
      <c r="W186" s="49">
        <f t="shared" si="17"/>
        <v>3346</v>
      </c>
      <c r="X186" s="107">
        <f t="shared" si="18"/>
        <v>0.58476057322614472</v>
      </c>
      <c r="Y186" s="157">
        <f t="shared" si="19"/>
        <v>10.15</v>
      </c>
      <c r="Z186" s="108">
        <f t="shared" si="25"/>
        <v>3.5</v>
      </c>
      <c r="AA186" s="197">
        <f>'[1]Weekly capesize'!$AD967</f>
        <v>9.85</v>
      </c>
    </row>
    <row r="187" spans="1:27">
      <c r="A187" s="46">
        <f>'[1]Weekly capesize'!$A968</f>
        <v>44039</v>
      </c>
      <c r="B187" s="46">
        <v>44039</v>
      </c>
      <c r="C187" s="206">
        <f t="shared" si="21"/>
        <v>2020</v>
      </c>
      <c r="D187" s="207" t="s">
        <v>141</v>
      </c>
      <c r="E187" s="199">
        <f>'[1]Weekly capesize'!$I968</f>
        <v>6</v>
      </c>
      <c r="F187" s="204">
        <f>[2]input!$B616</f>
        <v>12.35</v>
      </c>
      <c r="G187" s="202">
        <f>'[1]Weekly capesize'!$S968</f>
        <v>8.75</v>
      </c>
      <c r="H187" s="202">
        <f>'[1]Weekly capesize'!$Z968</f>
        <v>15.8</v>
      </c>
      <c r="I187" s="1">
        <f>'[1]Weekly capesize'!$B968</f>
        <v>7407</v>
      </c>
      <c r="J187" s="1">
        <f>'[1]Weekly capesize'!$C968</f>
        <v>4400</v>
      </c>
      <c r="K187" s="1">
        <f t="shared" si="22"/>
        <v>3007</v>
      </c>
      <c r="L187" s="124">
        <f>'[1]Baltic Indices'!$D636</f>
        <v>2206</v>
      </c>
      <c r="M187" s="124">
        <f>'[1]Baltic Indices'!$G636</f>
        <v>474</v>
      </c>
      <c r="N187" s="124">
        <f>'[1]Baltic Indices'!$F636</f>
        <v>870</v>
      </c>
      <c r="O187" s="3">
        <f>'[1]Weekly capesize'!$L968</f>
        <v>8.6999999999999993</v>
      </c>
      <c r="P187" s="3">
        <f>'[1]Weekly capesize'!$N968</f>
        <v>11</v>
      </c>
      <c r="Q187" s="3">
        <f>'[1]Weekly capesize'!$J968</f>
        <v>11.85</v>
      </c>
      <c r="R187" s="3">
        <f>'[1]Weekly capesize'!$Y968</f>
        <v>14.6</v>
      </c>
      <c r="S187" s="3">
        <f>'[1]Weekly capesize'!$V968</f>
        <v>9.65</v>
      </c>
      <c r="T187" s="5">
        <f>'[1]Weekly capesize'!$T968</f>
        <v>7.3</v>
      </c>
      <c r="U187" s="5">
        <f>'[1]Weekly capesize'!$U968</f>
        <v>10.5</v>
      </c>
      <c r="V187" s="123">
        <f t="shared" si="16"/>
        <v>0.68340909090909085</v>
      </c>
      <c r="W187" s="49">
        <f t="shared" si="17"/>
        <v>3007</v>
      </c>
      <c r="X187" s="107">
        <f t="shared" si="18"/>
        <v>0.68340909090909085</v>
      </c>
      <c r="Y187" s="157">
        <f t="shared" si="19"/>
        <v>9.8000000000000007</v>
      </c>
      <c r="Z187" s="108">
        <f t="shared" si="25"/>
        <v>2.6999999999999993</v>
      </c>
      <c r="AA187" s="197">
        <f>'[1]Weekly capesize'!$AD968</f>
        <v>7.85</v>
      </c>
    </row>
    <row r="188" spans="1:27">
      <c r="A188" s="46">
        <f>'[1]Weekly capesize'!$A969</f>
        <v>44046</v>
      </c>
      <c r="B188" s="46">
        <v>44046</v>
      </c>
      <c r="C188" s="206">
        <f t="shared" si="21"/>
        <v>2020</v>
      </c>
      <c r="D188" s="207" t="s">
        <v>141</v>
      </c>
      <c r="E188" s="199">
        <f>'[1]Weekly capesize'!$I969</f>
        <v>7.2</v>
      </c>
      <c r="F188" s="204">
        <f>[2]input!$B617</f>
        <v>10.8</v>
      </c>
      <c r="G188" s="202">
        <f>'[1]Weekly capesize'!$S969</f>
        <v>8.4499999999999993</v>
      </c>
      <c r="H188" s="202">
        <f>'[1]Weekly capesize'!$Z969</f>
        <v>17.5</v>
      </c>
      <c r="I188" s="1">
        <f>'[1]Weekly capesize'!$B969</f>
        <v>7694</v>
      </c>
      <c r="J188" s="1">
        <f>'[1]Weekly capesize'!$C969</f>
        <v>4824</v>
      </c>
      <c r="K188" s="1">
        <f t="shared" si="22"/>
        <v>2870</v>
      </c>
      <c r="L188" s="124">
        <f>'[1]Baltic Indices'!$D637</f>
        <v>2357</v>
      </c>
      <c r="M188" s="124">
        <f>'[1]Baltic Indices'!$G637</f>
        <v>473</v>
      </c>
      <c r="N188" s="124">
        <f>'[1]Baltic Indices'!$F637</f>
        <v>867</v>
      </c>
      <c r="O188" s="3">
        <f>'[1]Weekly capesize'!$L969</f>
        <v>8.9499999999999993</v>
      </c>
      <c r="P188" s="3">
        <f>'[1]Weekly capesize'!$N969</f>
        <v>10.75</v>
      </c>
      <c r="Q188" s="3">
        <f>'[1]Weekly capesize'!$J969</f>
        <v>12.7</v>
      </c>
      <c r="R188" s="3">
        <f>'[1]Weekly capesize'!$Y969</f>
        <v>17.3</v>
      </c>
      <c r="S188" s="3">
        <f>'[1]Weekly capesize'!$V969</f>
        <v>9.65</v>
      </c>
      <c r="T188" s="5">
        <f>'[1]Weekly capesize'!$T969</f>
        <v>8.0500000000000007</v>
      </c>
      <c r="U188" s="5">
        <f>'[1]Weekly capesize'!$U969</f>
        <v>10.199999999999999</v>
      </c>
      <c r="V188" s="123">
        <f t="shared" si="16"/>
        <v>0.59494195688225537</v>
      </c>
      <c r="W188" s="49">
        <f t="shared" si="17"/>
        <v>2870</v>
      </c>
      <c r="X188" s="107">
        <f t="shared" si="18"/>
        <v>0.59494195688225537</v>
      </c>
      <c r="Y188" s="157">
        <f t="shared" si="19"/>
        <v>10.3</v>
      </c>
      <c r="Z188" s="108">
        <f t="shared" si="25"/>
        <v>1.7499999999999991</v>
      </c>
      <c r="AA188" s="197">
        <f>'[1]Weekly capesize'!$AD969</f>
        <v>7.55</v>
      </c>
    </row>
    <row r="189" spans="1:27">
      <c r="A189" s="46">
        <f>'[1]Weekly capesize'!$A970</f>
        <v>44053</v>
      </c>
      <c r="B189" s="46">
        <v>44053</v>
      </c>
      <c r="C189" s="206">
        <f t="shared" si="21"/>
        <v>2020</v>
      </c>
      <c r="D189" s="207" t="s">
        <v>141</v>
      </c>
      <c r="E189" s="199">
        <f>'[1]Weekly capesize'!$I970</f>
        <v>8.5</v>
      </c>
      <c r="F189" s="204">
        <f>[2]input!$B618</f>
        <v>12</v>
      </c>
      <c r="G189" s="202">
        <f>'[1]Weekly capesize'!$S970</f>
        <v>8.5500000000000007</v>
      </c>
      <c r="H189" s="202">
        <f>'[1]Weekly capesize'!$Z970</f>
        <v>16.95</v>
      </c>
      <c r="I189" s="1">
        <f>'[1]Weekly capesize'!$B970</f>
        <v>7637</v>
      </c>
      <c r="J189" s="1">
        <f>'[1]Weekly capesize'!$C970</f>
        <v>5284</v>
      </c>
      <c r="K189" s="1">
        <f t="shared" si="22"/>
        <v>2353</v>
      </c>
      <c r="L189" s="124">
        <f>'[1]Baltic Indices'!$D638</f>
        <v>2402</v>
      </c>
      <c r="M189" s="124">
        <f>'[1]Baltic Indices'!$G638</f>
        <v>491</v>
      </c>
      <c r="N189" s="124">
        <f>'[1]Baltic Indices'!$F638</f>
        <v>927</v>
      </c>
      <c r="O189" s="3">
        <f>'[1]Weekly capesize'!$L970</f>
        <v>9.25</v>
      </c>
      <c r="P189" s="3">
        <f>'[1]Weekly capesize'!$N970</f>
        <v>11.25</v>
      </c>
      <c r="Q189" s="3">
        <f>'[1]Weekly capesize'!$J970</f>
        <v>13.45</v>
      </c>
      <c r="R189" s="3">
        <f>'[1]Weekly capesize'!$Y970</f>
        <v>16.600000000000001</v>
      </c>
      <c r="S189" s="3">
        <f>'[1]Weekly capesize'!$V970</f>
        <v>9.85</v>
      </c>
      <c r="T189" s="5">
        <f>'[1]Weekly capesize'!$T970</f>
        <v>8.15</v>
      </c>
      <c r="U189" s="5">
        <f>'[1]Weekly capesize'!$U970</f>
        <v>10.7</v>
      </c>
      <c r="V189" s="123">
        <f t="shared" si="16"/>
        <v>0.44530658591975775</v>
      </c>
      <c r="W189" s="49">
        <f t="shared" si="17"/>
        <v>2353</v>
      </c>
      <c r="X189" s="107">
        <f t="shared" si="18"/>
        <v>0.44530658591975775</v>
      </c>
      <c r="Y189" s="157">
        <f t="shared" si="19"/>
        <v>8.4499999999999993</v>
      </c>
      <c r="Z189" s="108">
        <f t="shared" si="25"/>
        <v>0.75</v>
      </c>
      <c r="AA189" s="197">
        <f>'[1]Weekly capesize'!$AD970</f>
        <v>7.85</v>
      </c>
    </row>
    <row r="190" spans="1:27" ht="21" customHeight="1">
      <c r="A190" s="46">
        <f>'[1]Weekly capesize'!$A971</f>
        <v>44060</v>
      </c>
      <c r="B190" s="46">
        <v>44060</v>
      </c>
      <c r="C190" s="206">
        <f t="shared" si="21"/>
        <v>2020</v>
      </c>
      <c r="D190" s="207" t="s">
        <v>141</v>
      </c>
      <c r="E190" s="199">
        <f>'[1]Weekly capesize'!$I971</f>
        <v>8.4499999999999993</v>
      </c>
      <c r="F190" s="204">
        <f>[2]input!$B619</f>
        <v>13.05</v>
      </c>
      <c r="G190" s="202">
        <f>'[1]Weekly capesize'!$S971</f>
        <v>8.5</v>
      </c>
      <c r="H190" s="202">
        <f>'[1]Weekly capesize'!$Z971</f>
        <v>18</v>
      </c>
      <c r="I190" s="1">
        <f>'[1]Weekly capesize'!$B971</f>
        <v>7728</v>
      </c>
      <c r="J190" s="1">
        <f>'[1]Weekly capesize'!$C971</f>
        <v>5355</v>
      </c>
      <c r="K190" s="1">
        <f t="shared" si="22"/>
        <v>2373</v>
      </c>
      <c r="L190" s="124">
        <f>'[1]Baltic Indices'!$D639</f>
        <v>2160</v>
      </c>
      <c r="M190" s="124">
        <f>'[1]Baltic Indices'!$G639</f>
        <v>546</v>
      </c>
      <c r="N190" s="124">
        <f>'[1]Baltic Indices'!$F639</f>
        <v>962</v>
      </c>
      <c r="O190" s="3">
        <f>'[1]Weekly capesize'!$L971</f>
        <v>9.1999999999999993</v>
      </c>
      <c r="P190" s="3">
        <f>'[1]Weekly capesize'!$N971</f>
        <v>11.15</v>
      </c>
      <c r="Q190" s="3">
        <f>'[1]Weekly capesize'!$J971</f>
        <v>14.2</v>
      </c>
      <c r="R190" s="3">
        <f>'[1]Weekly capesize'!$Y971</f>
        <v>17.649999999999999</v>
      </c>
      <c r="S190" s="3">
        <f>'[1]Weekly capesize'!$V971</f>
        <v>9.5</v>
      </c>
      <c r="T190" s="5">
        <f>'[1]Weekly capesize'!$T971</f>
        <v>8.1</v>
      </c>
      <c r="U190" s="5">
        <f>'[1]Weekly capesize'!$U971</f>
        <v>10.25</v>
      </c>
      <c r="V190" s="123">
        <f t="shared" si="16"/>
        <v>0.44313725490196076</v>
      </c>
      <c r="W190" s="49">
        <f t="shared" si="17"/>
        <v>2373</v>
      </c>
      <c r="X190" s="107">
        <f t="shared" si="18"/>
        <v>0.44313725490196076</v>
      </c>
      <c r="Y190" s="157">
        <f t="shared" si="19"/>
        <v>9.5500000000000007</v>
      </c>
      <c r="Z190" s="108">
        <f t="shared" ref="Z190:Z221" si="26">O190-E190</f>
        <v>0.75</v>
      </c>
      <c r="AA190" s="197">
        <f>'[1]Weekly capesize'!$AD971</f>
        <v>7.8</v>
      </c>
    </row>
    <row r="191" spans="1:27" ht="21" customHeight="1">
      <c r="A191" s="46">
        <f>'[1]Weekly capesize'!$A972</f>
        <v>44067</v>
      </c>
      <c r="B191" s="46">
        <v>44067</v>
      </c>
      <c r="C191" s="206">
        <f t="shared" si="21"/>
        <v>2020</v>
      </c>
      <c r="D191" s="207" t="s">
        <v>141</v>
      </c>
      <c r="E191" s="199">
        <f>'[1]Weekly capesize'!$I972</f>
        <v>7.25</v>
      </c>
      <c r="F191" s="204">
        <f>[2]input!$B620</f>
        <v>12.9</v>
      </c>
      <c r="G191" s="202">
        <f>'[1]Weekly capesize'!$S972</f>
        <v>7.75</v>
      </c>
      <c r="H191" s="202">
        <f>'[1]Weekly capesize'!$Z972</f>
        <v>17.100000000000001</v>
      </c>
      <c r="I191" s="1">
        <f>'[1]Weekly capesize'!$B972</f>
        <v>7414</v>
      </c>
      <c r="J191" s="1">
        <f>'[1]Weekly capesize'!$C972</f>
        <v>4831</v>
      </c>
      <c r="K191" s="1">
        <f t="shared" si="22"/>
        <v>2583</v>
      </c>
      <c r="L191" s="124">
        <f>'[1]Baltic Indices'!$D640</f>
        <v>2176</v>
      </c>
      <c r="M191" s="124">
        <f>'[1]Baltic Indices'!$G640</f>
        <v>571</v>
      </c>
      <c r="N191" s="124">
        <f>'[1]Baltic Indices'!$F640</f>
        <v>958</v>
      </c>
      <c r="O191" s="3">
        <f>'[1]Weekly capesize'!$L972</f>
        <v>8.4499999999999993</v>
      </c>
      <c r="P191" s="3">
        <f>'[1]Weekly capesize'!$N972</f>
        <v>10.45</v>
      </c>
      <c r="Q191" s="3">
        <f>'[1]Weekly capesize'!$J972</f>
        <v>13.4</v>
      </c>
      <c r="R191" s="3">
        <f>'[1]Weekly capesize'!$Y972</f>
        <v>16.75</v>
      </c>
      <c r="S191" s="3">
        <f>'[1]Weekly capesize'!$V972</f>
        <v>9.35</v>
      </c>
      <c r="T191" s="5">
        <f>'[1]Weekly capesize'!$T972</f>
        <v>7.5</v>
      </c>
      <c r="U191" s="5">
        <f>'[1]Weekly capesize'!$U972</f>
        <v>10.1</v>
      </c>
      <c r="V191" s="123">
        <f t="shared" si="16"/>
        <v>0.53467191057752017</v>
      </c>
      <c r="W191" s="49">
        <f t="shared" si="17"/>
        <v>2583</v>
      </c>
      <c r="X191" s="107">
        <f t="shared" si="18"/>
        <v>0.53467191057752017</v>
      </c>
      <c r="Y191" s="157">
        <f t="shared" si="19"/>
        <v>9.8500000000000014</v>
      </c>
      <c r="Z191" s="108">
        <f t="shared" si="26"/>
        <v>1.1999999999999993</v>
      </c>
      <c r="AA191" s="197">
        <f>'[1]Weekly capesize'!$AD972</f>
        <v>7.1</v>
      </c>
    </row>
    <row r="192" spans="1:27">
      <c r="A192" s="46">
        <f>'[1]Weekly capesize'!$A973</f>
        <v>44074</v>
      </c>
      <c r="B192" s="46">
        <v>44074</v>
      </c>
      <c r="C192" s="206">
        <f t="shared" si="21"/>
        <v>2020</v>
      </c>
      <c r="D192" s="207" t="s">
        <v>141</v>
      </c>
      <c r="E192" s="199">
        <f>'[1]Weekly capesize'!$I973</f>
        <v>8.1</v>
      </c>
      <c r="F192" s="204">
        <f>[2]input!$B621</f>
        <v>12.75</v>
      </c>
      <c r="G192" s="202">
        <f>'[1]Weekly capesize'!$S973</f>
        <v>7.8</v>
      </c>
      <c r="H192" s="202">
        <f>'[1]Weekly capesize'!$Z973</f>
        <v>18.25</v>
      </c>
      <c r="I192" s="1">
        <f>'[1]Weekly capesize'!$B973</f>
        <v>7465</v>
      </c>
      <c r="J192" s="1">
        <f>'[1]Weekly capesize'!$C973</f>
        <v>5125</v>
      </c>
      <c r="K192" s="1">
        <f t="shared" si="22"/>
        <v>2340</v>
      </c>
      <c r="L192" s="124">
        <f>'[1]Baltic Indices'!$D641</f>
        <v>1960</v>
      </c>
      <c r="M192" s="124">
        <f>'[1]Baltic Indices'!$G641</f>
        <v>569</v>
      </c>
      <c r="N192" s="124">
        <f>'[1]Baltic Indices'!$F641</f>
        <v>953</v>
      </c>
      <c r="O192" s="3">
        <f>'[1]Weekly capesize'!$L973</f>
        <v>8.5</v>
      </c>
      <c r="P192" s="3">
        <f>'[1]Weekly capesize'!$N973</f>
        <v>11.05</v>
      </c>
      <c r="Q192" s="3">
        <f>'[1]Weekly capesize'!$J973</f>
        <v>13.9</v>
      </c>
      <c r="R192" s="3">
        <f>'[1]Weekly capesize'!$Y973</f>
        <v>17.899999999999999</v>
      </c>
      <c r="S192" s="3">
        <f>'[1]Weekly capesize'!$V973</f>
        <v>8.5500000000000007</v>
      </c>
      <c r="T192" s="5">
        <f>'[1]Weekly capesize'!$T973</f>
        <v>8.25</v>
      </c>
      <c r="U192" s="5">
        <f>'[1]Weekly capesize'!$U973</f>
        <v>9.4499999999999993</v>
      </c>
      <c r="V192" s="123">
        <f t="shared" si="16"/>
        <v>0.45658536585365855</v>
      </c>
      <c r="W192" s="49">
        <f t="shared" si="17"/>
        <v>2340</v>
      </c>
      <c r="X192" s="107">
        <f t="shared" si="18"/>
        <v>0.45658536585365855</v>
      </c>
      <c r="Y192" s="157">
        <f t="shared" si="19"/>
        <v>10.15</v>
      </c>
      <c r="Z192" s="108">
        <f t="shared" si="26"/>
        <v>0.40000000000000036</v>
      </c>
      <c r="AA192" s="197">
        <f>'[1]Weekly capesize'!$AD973</f>
        <v>7.15</v>
      </c>
    </row>
    <row r="193" spans="1:27">
      <c r="A193" s="46">
        <f>'[1]Weekly capesize'!$A974</f>
        <v>44081</v>
      </c>
      <c r="B193" s="46">
        <v>44081</v>
      </c>
      <c r="C193" s="206">
        <f t="shared" si="21"/>
        <v>2020</v>
      </c>
      <c r="D193" s="207" t="s">
        <v>141</v>
      </c>
      <c r="E193" s="199">
        <f>'[1]Weekly capesize'!$I974</f>
        <v>7.15</v>
      </c>
      <c r="F193" s="204">
        <f>[2]input!$B622</f>
        <v>11.65</v>
      </c>
      <c r="G193" s="202">
        <f>'[1]Weekly capesize'!$S974</f>
        <v>7.2</v>
      </c>
      <c r="H193" s="202">
        <f>'[1]Weekly capesize'!$Z974</f>
        <v>16.5</v>
      </c>
      <c r="I193" s="1">
        <f>'[1]Weekly capesize'!$B974</f>
        <v>7001</v>
      </c>
      <c r="J193" s="1">
        <f>'[1]Weekly capesize'!$C974</f>
        <v>4609</v>
      </c>
      <c r="K193" s="1">
        <f t="shared" si="22"/>
        <v>2392</v>
      </c>
      <c r="L193" s="124">
        <f>'[1]Baltic Indices'!$D642</f>
        <v>1839</v>
      </c>
      <c r="M193" s="124">
        <f>'[1]Baltic Indices'!$G642</f>
        <v>560</v>
      </c>
      <c r="N193" s="124">
        <f>'[1]Baltic Indices'!$F642</f>
        <v>917</v>
      </c>
      <c r="O193" s="3">
        <f>'[1]Weekly capesize'!$L974</f>
        <v>7.95</v>
      </c>
      <c r="P193" s="3">
        <f>'[1]Weekly capesize'!$N974</f>
        <v>10.35</v>
      </c>
      <c r="Q193" s="3">
        <f>'[1]Weekly capesize'!$J974</f>
        <v>12.85</v>
      </c>
      <c r="R193" s="3">
        <f>'[1]Weekly capesize'!$Y974</f>
        <v>16.149999999999999</v>
      </c>
      <c r="S193" s="3">
        <f>'[1]Weekly capesize'!$V974</f>
        <v>8.4</v>
      </c>
      <c r="T193" s="5">
        <f>'[1]Weekly capesize'!$T974</f>
        <v>7.75</v>
      </c>
      <c r="U193" s="5">
        <f>'[1]Weekly capesize'!$U974</f>
        <v>9.3000000000000007</v>
      </c>
      <c r="V193" s="123">
        <f t="shared" si="16"/>
        <v>0.51898459535691044</v>
      </c>
      <c r="W193" s="49">
        <f t="shared" si="17"/>
        <v>2392</v>
      </c>
      <c r="X193" s="107">
        <f t="shared" si="18"/>
        <v>0.51898459535691044</v>
      </c>
      <c r="Y193" s="157">
        <f t="shared" si="19"/>
        <v>9.35</v>
      </c>
      <c r="Z193" s="108">
        <f t="shared" si="26"/>
        <v>0.79999999999999982</v>
      </c>
      <c r="AA193" s="197">
        <f>'[1]Weekly capesize'!$AD974</f>
        <v>6.55</v>
      </c>
    </row>
    <row r="194" spans="1:27">
      <c r="A194" s="46">
        <f>'[1]Weekly capesize'!$A975</f>
        <v>44088</v>
      </c>
      <c r="B194" s="46">
        <v>44088</v>
      </c>
      <c r="C194" s="206">
        <f t="shared" si="21"/>
        <v>2020</v>
      </c>
      <c r="D194" s="207" t="s">
        <v>141</v>
      </c>
      <c r="E194" s="199">
        <f>'[1]Weekly capesize'!$I975</f>
        <v>7</v>
      </c>
      <c r="F194" s="204">
        <f>[2]input!$B623</f>
        <v>11.25</v>
      </c>
      <c r="G194" s="202">
        <f>'[1]Weekly capesize'!$S975</f>
        <v>6.85</v>
      </c>
      <c r="H194" s="202">
        <f>'[1]Weekly capesize'!$Z975</f>
        <v>15.6</v>
      </c>
      <c r="I194" s="1">
        <f>'[1]Weekly capesize'!$B975</f>
        <v>6619</v>
      </c>
      <c r="J194" s="1">
        <f>'[1]Weekly capesize'!$C975</f>
        <v>4428</v>
      </c>
      <c r="K194" s="1">
        <f t="shared" si="22"/>
        <v>2191</v>
      </c>
      <c r="L194" s="124">
        <f>'[1]Baltic Indices'!$D643</f>
        <v>1900</v>
      </c>
      <c r="M194" s="124">
        <f>'[1]Baltic Indices'!$G643</f>
        <v>558</v>
      </c>
      <c r="N194" s="124">
        <f>'[1]Baltic Indices'!$F643</f>
        <v>941</v>
      </c>
      <c r="O194" s="3">
        <f>'[1]Weekly capesize'!$L975</f>
        <v>7.6</v>
      </c>
      <c r="P194" s="3">
        <f>'[1]Weekly capesize'!$N975</f>
        <v>9.9499999999999993</v>
      </c>
      <c r="Q194" s="3">
        <f>'[1]Weekly capesize'!$J975</f>
        <v>12.25</v>
      </c>
      <c r="R194" s="3">
        <f>'[1]Weekly capesize'!$Y975</f>
        <v>15.25</v>
      </c>
      <c r="S194" s="3">
        <f>'[1]Weekly capesize'!$V975</f>
        <v>7.95</v>
      </c>
      <c r="T194" s="5">
        <f>'[1]Weekly capesize'!$T975</f>
        <v>7.5</v>
      </c>
      <c r="U194" s="5">
        <f>'[1]Weekly capesize'!$U975</f>
        <v>8.85</v>
      </c>
      <c r="V194" s="123">
        <f t="shared" ref="V194:V229" si="27">(I194-J194)/J194</f>
        <v>0.49480578139114723</v>
      </c>
      <c r="W194" s="49">
        <f t="shared" ref="W194:W229" si="28">I194-J194</f>
        <v>2191</v>
      </c>
      <c r="X194" s="107">
        <f t="shared" ref="X194:X229" si="29">W194/J194</f>
        <v>0.49480578139114723</v>
      </c>
      <c r="Y194" s="157">
        <f t="shared" ref="Y194:Y229" si="30">H194-E194</f>
        <v>8.6</v>
      </c>
      <c r="Z194" s="108">
        <f t="shared" si="26"/>
        <v>0.59999999999999964</v>
      </c>
      <c r="AA194" s="197">
        <f>'[1]Weekly capesize'!$AD975</f>
        <v>6.2</v>
      </c>
    </row>
    <row r="195" spans="1:27">
      <c r="A195" s="46">
        <f>'[1]Weekly capesize'!$A976</f>
        <v>44095</v>
      </c>
      <c r="B195" s="46">
        <v>44095</v>
      </c>
      <c r="C195" s="206">
        <f t="shared" ref="C195:C229" si="31">YEAR(B195)</f>
        <v>2020</v>
      </c>
      <c r="D195" s="207" t="s">
        <v>141</v>
      </c>
      <c r="E195" s="199">
        <f>'[1]Weekly capesize'!$I976</f>
        <v>7.15</v>
      </c>
      <c r="F195" s="204">
        <f>[2]input!$B624</f>
        <v>10.25</v>
      </c>
      <c r="G195" s="202">
        <f>'[1]Weekly capesize'!$S976</f>
        <v>6.9</v>
      </c>
      <c r="H195" s="202">
        <f>'[1]Weekly capesize'!$Z976</f>
        <v>16.3</v>
      </c>
      <c r="I195" s="1">
        <f>'[1]Weekly capesize'!$B976</f>
        <v>6850</v>
      </c>
      <c r="J195" s="1">
        <f>'[1]Weekly capesize'!$C976</f>
        <v>4504</v>
      </c>
      <c r="K195" s="1">
        <f t="shared" ref="K195:K229" si="32">I195-J195</f>
        <v>2346</v>
      </c>
      <c r="L195" s="124">
        <f>'[1]Baltic Indices'!$D644</f>
        <v>2915</v>
      </c>
      <c r="M195" s="124">
        <f>'[1]Baltic Indices'!$G644</f>
        <v>585</v>
      </c>
      <c r="N195" s="124">
        <f>'[1]Baltic Indices'!$F644</f>
        <v>992</v>
      </c>
      <c r="O195" s="3">
        <f>'[1]Weekly capesize'!$L976</f>
        <v>7.65</v>
      </c>
      <c r="P195" s="3">
        <f>'[1]Weekly capesize'!$N976</f>
        <v>10</v>
      </c>
      <c r="Q195" s="3">
        <f>'[1]Weekly capesize'!$J976</f>
        <v>12.5</v>
      </c>
      <c r="R195" s="3">
        <f>'[1]Weekly capesize'!$Y976</f>
        <v>15.95</v>
      </c>
      <c r="S195" s="3">
        <f>'[1]Weekly capesize'!$V976</f>
        <v>8.3000000000000007</v>
      </c>
      <c r="T195" s="5">
        <f>'[1]Weekly capesize'!$T976</f>
        <v>7.55</v>
      </c>
      <c r="U195" s="5">
        <f>'[1]Weekly capesize'!$U976</f>
        <v>9.1999999999999993</v>
      </c>
      <c r="V195" s="123">
        <f t="shared" si="27"/>
        <v>0.52087033747779754</v>
      </c>
      <c r="W195" s="49">
        <f t="shared" si="28"/>
        <v>2346</v>
      </c>
      <c r="X195" s="107">
        <f t="shared" si="29"/>
        <v>0.52087033747779754</v>
      </c>
      <c r="Y195" s="157">
        <f t="shared" si="30"/>
        <v>9.15</v>
      </c>
      <c r="Z195" s="108">
        <f t="shared" si="26"/>
        <v>0.5</v>
      </c>
      <c r="AA195" s="197">
        <f>'[1]Weekly capesize'!$AD976</f>
        <v>6.25</v>
      </c>
    </row>
    <row r="196" spans="1:27">
      <c r="A196" s="46">
        <f>'[1]Weekly capesize'!$A977</f>
        <v>44102</v>
      </c>
      <c r="B196" s="46">
        <v>44102</v>
      </c>
      <c r="C196" s="206">
        <f t="shared" si="31"/>
        <v>2020</v>
      </c>
      <c r="D196" s="207" t="s">
        <v>141</v>
      </c>
      <c r="E196" s="199">
        <f>'[1]Weekly capesize'!$I977</f>
        <v>8.6999999999999993</v>
      </c>
      <c r="F196" s="204">
        <f>[2]input!$B625</f>
        <v>11.15</v>
      </c>
      <c r="G196" s="202">
        <f>'[1]Weekly capesize'!$S977</f>
        <v>8.35</v>
      </c>
      <c r="H196" s="202">
        <f>'[1]Weekly capesize'!$Z977</f>
        <v>20.6</v>
      </c>
      <c r="I196" s="1">
        <f>'[1]Weekly capesize'!$B977</f>
        <v>8687</v>
      </c>
      <c r="J196" s="1">
        <f>'[1]Weekly capesize'!$C977</f>
        <v>5702</v>
      </c>
      <c r="K196" s="1">
        <f t="shared" si="32"/>
        <v>2985</v>
      </c>
      <c r="L196" s="124">
        <f>'[1]Baltic Indices'!$D645</f>
        <v>3987</v>
      </c>
      <c r="M196" s="124">
        <f>'[1]Baltic Indices'!$G645</f>
        <v>593</v>
      </c>
      <c r="N196" s="124">
        <f>'[1]Baltic Indices'!$F645</f>
        <v>991</v>
      </c>
      <c r="O196" s="3">
        <f>'[1]Weekly capesize'!$L977</f>
        <v>9.1</v>
      </c>
      <c r="P196" s="3">
        <f>'[1]Weekly capesize'!$N977</f>
        <v>11.65</v>
      </c>
      <c r="Q196" s="3">
        <f>'[1]Weekly capesize'!$J977</f>
        <v>15.35</v>
      </c>
      <c r="R196" s="3">
        <f>'[1]Weekly capesize'!$Y977</f>
        <v>20.149999999999999</v>
      </c>
      <c r="S196" s="3">
        <f>'[1]Weekly capesize'!$V977</f>
        <v>9.9</v>
      </c>
      <c r="T196" s="5">
        <f>'[1]Weekly capesize'!$T977</f>
        <v>9.1</v>
      </c>
      <c r="U196" s="5">
        <f>'[1]Weekly capesize'!$U977</f>
        <v>10.8</v>
      </c>
      <c r="V196" s="123">
        <f t="shared" si="27"/>
        <v>0.52350052613118203</v>
      </c>
      <c r="W196" s="49">
        <f t="shared" si="28"/>
        <v>2985</v>
      </c>
      <c r="X196" s="107">
        <f t="shared" si="29"/>
        <v>0.52350052613118203</v>
      </c>
      <c r="Y196" s="157">
        <f t="shared" si="30"/>
        <v>11.900000000000002</v>
      </c>
      <c r="Z196" s="108">
        <f t="shared" si="26"/>
        <v>0.40000000000000036</v>
      </c>
      <c r="AA196" s="197">
        <f>'[1]Weekly capesize'!$AD977</f>
        <v>7.35</v>
      </c>
    </row>
    <row r="197" spans="1:27">
      <c r="A197" s="46">
        <f>'[1]Weekly capesize'!$A978</f>
        <v>44109</v>
      </c>
      <c r="B197" s="46">
        <v>44109</v>
      </c>
      <c r="C197" s="206">
        <f t="shared" si="31"/>
        <v>2020</v>
      </c>
      <c r="D197" s="207" t="s">
        <v>142</v>
      </c>
      <c r="E197" s="199">
        <f>'[1]Weekly capesize'!$I978</f>
        <v>9.8000000000000007</v>
      </c>
      <c r="F197" s="204">
        <f>[2]input!$B626</f>
        <v>10.8</v>
      </c>
      <c r="G197" s="202">
        <f>'[1]Weekly capesize'!$S978</f>
        <v>10.55</v>
      </c>
      <c r="H197" s="202">
        <f>'[1]Weekly capesize'!$Z978</f>
        <v>23.4</v>
      </c>
      <c r="I197" s="1">
        <f>'[1]Weekly capesize'!$B978</f>
        <v>10839</v>
      </c>
      <c r="J197" s="1">
        <f>'[1]Weekly capesize'!$C978</f>
        <v>6818</v>
      </c>
      <c r="K197" s="1">
        <f t="shared" si="32"/>
        <v>4021</v>
      </c>
      <c r="L197" s="124">
        <f>'[1]Baltic Indices'!$D646</f>
        <v>3555</v>
      </c>
      <c r="M197" s="124">
        <f>'[1]Baltic Indices'!$G646</f>
        <v>595</v>
      </c>
      <c r="N197" s="124">
        <f>'[1]Baltic Indices'!$F646</f>
        <v>982</v>
      </c>
      <c r="O197" s="3">
        <f>'[1]Weekly capesize'!$L978</f>
        <v>11.25</v>
      </c>
      <c r="P197" s="3">
        <f>'[1]Weekly capesize'!$N978</f>
        <v>14.15</v>
      </c>
      <c r="Q197" s="3">
        <f>'[1]Weekly capesize'!$J978</f>
        <v>17.399999999999999</v>
      </c>
      <c r="R197" s="3">
        <f>'[1]Weekly capesize'!$Y978</f>
        <v>22.9</v>
      </c>
      <c r="S197" s="3">
        <f>'[1]Weekly capesize'!$V978</f>
        <v>13.7</v>
      </c>
      <c r="T197" s="5">
        <f>'[1]Weekly capesize'!$T978</f>
        <v>11.25</v>
      </c>
      <c r="U197" s="5">
        <f>'[1]Weekly capesize'!$U978</f>
        <v>14.6</v>
      </c>
      <c r="V197" s="123">
        <f t="shared" si="27"/>
        <v>0.58976239366383099</v>
      </c>
      <c r="W197" s="49">
        <f t="shared" si="28"/>
        <v>4021</v>
      </c>
      <c r="X197" s="107">
        <f t="shared" si="29"/>
        <v>0.58976239366383099</v>
      </c>
      <c r="Y197" s="157">
        <f t="shared" si="30"/>
        <v>13.599999999999998</v>
      </c>
      <c r="Z197" s="108">
        <f t="shared" si="26"/>
        <v>1.4499999999999993</v>
      </c>
      <c r="AA197" s="197">
        <f>'[1]Weekly capesize'!$AD978</f>
        <v>9.5500000000000007</v>
      </c>
    </row>
    <row r="198" spans="1:27">
      <c r="A198" s="46">
        <f>'[1]Weekly capesize'!$A979</f>
        <v>44116</v>
      </c>
      <c r="B198" s="46">
        <v>44116</v>
      </c>
      <c r="C198" s="206">
        <f t="shared" si="31"/>
        <v>2020</v>
      </c>
      <c r="D198" s="207" t="s">
        <v>142</v>
      </c>
      <c r="E198" s="199">
        <f>'[1]Weekly capesize'!$I979</f>
        <v>9.6999999999999993</v>
      </c>
      <c r="F198" s="204">
        <f>[2]input!$B627</f>
        <v>11.05</v>
      </c>
      <c r="G198" s="202">
        <f>'[1]Weekly capesize'!$S979</f>
        <v>10.5</v>
      </c>
      <c r="H198" s="202">
        <f>'[1]Weekly capesize'!$Z979</f>
        <v>20.149999999999999</v>
      </c>
      <c r="I198" s="1">
        <f>'[1]Weekly capesize'!$B979</f>
        <v>9728</v>
      </c>
      <c r="J198" s="1">
        <f>'[1]Weekly capesize'!$C979</f>
        <v>6458</v>
      </c>
      <c r="K198" s="1">
        <f t="shared" si="32"/>
        <v>3270</v>
      </c>
      <c r="L198" s="124">
        <f>'[1]Baltic Indices'!$D647</f>
        <v>2406</v>
      </c>
      <c r="M198" s="124">
        <f>'[1]Baltic Indices'!$G647</f>
        <v>599</v>
      </c>
      <c r="N198" s="124">
        <f>'[1]Baltic Indices'!$F647</f>
        <v>976</v>
      </c>
      <c r="O198" s="3">
        <f>'[1]Weekly capesize'!$L979</f>
        <v>11.2</v>
      </c>
      <c r="P198" s="3">
        <f>'[1]Weekly capesize'!$N979</f>
        <v>13.9</v>
      </c>
      <c r="Q198" s="3">
        <f>'[1]Weekly capesize'!$J979</f>
        <v>15.7</v>
      </c>
      <c r="R198" s="3">
        <f>'[1]Weekly capesize'!$Y979</f>
        <v>19.649999999999999</v>
      </c>
      <c r="S198" s="3">
        <f>'[1]Weekly capesize'!$V979</f>
        <v>12.75</v>
      </c>
      <c r="T198" s="5">
        <f>'[1]Weekly capesize'!$T979</f>
        <v>10.55</v>
      </c>
      <c r="U198" s="5">
        <f>'[1]Weekly capesize'!$U979</f>
        <v>13.65</v>
      </c>
      <c r="V198" s="123">
        <f t="shared" si="27"/>
        <v>0.50634871477237531</v>
      </c>
      <c r="W198" s="49">
        <f t="shared" si="28"/>
        <v>3270</v>
      </c>
      <c r="X198" s="107">
        <f t="shared" si="29"/>
        <v>0.50634871477237531</v>
      </c>
      <c r="Y198" s="157">
        <f t="shared" si="30"/>
        <v>10.45</v>
      </c>
      <c r="Z198" s="108">
        <f t="shared" si="26"/>
        <v>1.5</v>
      </c>
      <c r="AA198" s="197">
        <f>'[1]Weekly capesize'!$AD979</f>
        <v>9.5</v>
      </c>
    </row>
    <row r="199" spans="1:27">
      <c r="A199" s="46">
        <f>'[1]Weekly capesize'!$A980</f>
        <v>44123</v>
      </c>
      <c r="B199" s="46">
        <v>44123</v>
      </c>
      <c r="C199" s="206">
        <f t="shared" si="31"/>
        <v>2020</v>
      </c>
      <c r="D199" s="207" t="s">
        <v>142</v>
      </c>
      <c r="E199" s="199">
        <f>'[1]Weekly capesize'!$I980</f>
        <v>7.65</v>
      </c>
      <c r="F199" s="204">
        <f>[2]input!$B628</f>
        <v>10.6</v>
      </c>
      <c r="G199" s="202">
        <f>'[1]Weekly capesize'!$S980</f>
        <v>8.5</v>
      </c>
      <c r="H199" s="202">
        <f>'[1]Weekly capesize'!$Z980</f>
        <v>16.55</v>
      </c>
      <c r="I199" s="1">
        <f>'[1]Weekly capesize'!$B980</f>
        <v>7746</v>
      </c>
      <c r="J199" s="1">
        <f>'[1]Weekly capesize'!$C980</f>
        <v>5007</v>
      </c>
      <c r="K199" s="1">
        <f t="shared" si="32"/>
        <v>2739</v>
      </c>
      <c r="L199" s="124">
        <f>'[1]Baltic Indices'!$D648</f>
        <v>2261</v>
      </c>
      <c r="M199" s="124">
        <f>'[1]Baltic Indices'!$G648</f>
        <v>597</v>
      </c>
      <c r="N199" s="124">
        <f>'[1]Baltic Indices'!$F648</f>
        <v>972</v>
      </c>
      <c r="O199" s="3">
        <f>'[1]Weekly capesize'!$L980</f>
        <v>9.1999999999999993</v>
      </c>
      <c r="P199" s="3">
        <f>'[1]Weekly capesize'!$N980</f>
        <v>11.75</v>
      </c>
      <c r="Q199" s="3">
        <f>'[1]Weekly capesize'!$J980</f>
        <v>12.55</v>
      </c>
      <c r="R199" s="3">
        <f>'[1]Weekly capesize'!$Y980</f>
        <v>16.05</v>
      </c>
      <c r="S199" s="3">
        <f>'[1]Weekly capesize'!$V980</f>
        <v>10.45</v>
      </c>
      <c r="T199" s="5">
        <f>'[1]Weekly capesize'!$T980</f>
        <v>8.4499999999999993</v>
      </c>
      <c r="U199" s="5">
        <f>'[1]Weekly capesize'!$U980</f>
        <v>11.35</v>
      </c>
      <c r="V199" s="123">
        <f t="shared" si="27"/>
        <v>0.54703415218693829</v>
      </c>
      <c r="W199" s="49">
        <f t="shared" si="28"/>
        <v>2739</v>
      </c>
      <c r="X199" s="107">
        <f t="shared" si="29"/>
        <v>0.54703415218693829</v>
      </c>
      <c r="Y199" s="157">
        <f t="shared" si="30"/>
        <v>8.9</v>
      </c>
      <c r="Z199" s="108">
        <f t="shared" si="26"/>
        <v>1.5499999999999989</v>
      </c>
      <c r="AA199" s="197">
        <f>'[1]Weekly capesize'!$AD980</f>
        <v>6.75</v>
      </c>
    </row>
    <row r="200" spans="1:27">
      <c r="A200" s="46">
        <f>'[1]Weekly capesize'!$A981</f>
        <v>44130</v>
      </c>
      <c r="B200" s="46">
        <v>44130</v>
      </c>
      <c r="C200" s="206">
        <f t="shared" si="31"/>
        <v>2020</v>
      </c>
      <c r="D200" s="207" t="s">
        <v>142</v>
      </c>
      <c r="E200" s="199">
        <f>'[1]Weekly capesize'!$I981</f>
        <v>7.85</v>
      </c>
      <c r="F200" s="204">
        <f>[2]input!$B629</f>
        <v>10.75</v>
      </c>
      <c r="G200" s="202">
        <f>'[1]Weekly capesize'!$S981</f>
        <v>8.5</v>
      </c>
      <c r="H200" s="202">
        <f>'[1]Weekly capesize'!$Z981</f>
        <v>17.399999999999999</v>
      </c>
      <c r="I200" s="1">
        <f>'[1]Weekly capesize'!$B981</f>
        <v>7642</v>
      </c>
      <c r="J200" s="1">
        <f>'[1]Weekly capesize'!$C981</f>
        <v>5085</v>
      </c>
      <c r="K200" s="1">
        <f t="shared" si="32"/>
        <v>2557</v>
      </c>
      <c r="L200" s="124">
        <f>'[1]Baltic Indices'!$D649</f>
        <v>1895</v>
      </c>
      <c r="M200" s="124">
        <f>'[1]Baltic Indices'!$G649</f>
        <v>590</v>
      </c>
      <c r="N200" s="124">
        <f>'[1]Baltic Indices'!$F649</f>
        <v>943</v>
      </c>
      <c r="O200" s="3">
        <f>'[1]Weekly capesize'!$L981</f>
        <v>9.1999999999999993</v>
      </c>
      <c r="P200" s="3">
        <f>'[1]Weekly capesize'!$N981</f>
        <v>11.75</v>
      </c>
      <c r="Q200" s="3">
        <f>'[1]Weekly capesize'!$J981</f>
        <v>12.95</v>
      </c>
      <c r="R200" s="3">
        <f>'[1]Weekly capesize'!$Y981</f>
        <v>16.899999999999999</v>
      </c>
      <c r="S200" s="3">
        <f>'[1]Weekly capesize'!$V981</f>
        <v>10</v>
      </c>
      <c r="T200" s="5">
        <f>'[1]Weekly capesize'!$T981</f>
        <v>8.85</v>
      </c>
      <c r="U200" s="5">
        <f>'[1]Weekly capesize'!$U981</f>
        <v>10.9</v>
      </c>
      <c r="V200" s="123">
        <f t="shared" si="27"/>
        <v>0.50285152409046219</v>
      </c>
      <c r="W200" s="49">
        <f t="shared" si="28"/>
        <v>2557</v>
      </c>
      <c r="X200" s="107">
        <f t="shared" si="29"/>
        <v>0.50285152409046219</v>
      </c>
      <c r="Y200" s="157">
        <f t="shared" si="30"/>
        <v>9.5499999999999989</v>
      </c>
      <c r="Z200" s="108">
        <f t="shared" si="26"/>
        <v>1.3499999999999996</v>
      </c>
      <c r="AA200" s="197">
        <f>'[1]Weekly capesize'!$AD981</f>
        <v>6.75</v>
      </c>
    </row>
    <row r="201" spans="1:27">
      <c r="A201" s="46">
        <f>'[1]Weekly capesize'!$A982</f>
        <v>44137</v>
      </c>
      <c r="B201" s="46">
        <v>44137</v>
      </c>
      <c r="C201" s="206">
        <f t="shared" si="31"/>
        <v>2020</v>
      </c>
      <c r="D201" s="207" t="s">
        <v>142</v>
      </c>
      <c r="E201" s="199">
        <f>'[1]Weekly capesize'!$I982</f>
        <v>7.1</v>
      </c>
      <c r="F201" s="204">
        <f>[2]input!$B630</f>
        <v>10.45</v>
      </c>
      <c r="G201" s="202">
        <f>'[1]Weekly capesize'!$S982</f>
        <v>7.55</v>
      </c>
      <c r="H201" s="202">
        <f>'[1]Weekly capesize'!$Z982</f>
        <v>15.1</v>
      </c>
      <c r="I201" s="1">
        <f>'[1]Weekly capesize'!$B982</f>
        <v>6744</v>
      </c>
      <c r="J201" s="1">
        <f>'[1]Weekly capesize'!$C982</f>
        <v>4579</v>
      </c>
      <c r="K201" s="1">
        <f t="shared" si="32"/>
        <v>2165</v>
      </c>
      <c r="L201" s="124">
        <f>'[1]Baltic Indices'!$D650</f>
        <v>1739</v>
      </c>
      <c r="M201" s="124">
        <f>'[1]Baltic Indices'!$G650</f>
        <v>583</v>
      </c>
      <c r="N201" s="124">
        <f>'[1]Baltic Indices'!$F650</f>
        <v>901</v>
      </c>
      <c r="O201" s="3">
        <f>'[1]Weekly capesize'!$L982</f>
        <v>8.5</v>
      </c>
      <c r="P201" s="3">
        <f>'[1]Weekly capesize'!$N982</f>
        <v>10.8</v>
      </c>
      <c r="Q201" s="3">
        <f>'[1]Weekly capesize'!$J982</f>
        <v>11.75</v>
      </c>
      <c r="R201" s="3">
        <f>'[1]Weekly capesize'!$Y982</f>
        <v>14.6</v>
      </c>
      <c r="S201" s="3">
        <f>'[1]Weekly capesize'!$V982</f>
        <v>8.65</v>
      </c>
      <c r="T201" s="5">
        <f>'[1]Weekly capesize'!$T982</f>
        <v>7.5</v>
      </c>
      <c r="U201" s="5">
        <f>'[1]Weekly capesize'!$U982</f>
        <v>8.5500000000000007</v>
      </c>
      <c r="V201" s="123">
        <f t="shared" si="27"/>
        <v>0.47281065734876609</v>
      </c>
      <c r="W201" s="49">
        <f t="shared" si="28"/>
        <v>2165</v>
      </c>
      <c r="X201" s="107">
        <f t="shared" si="29"/>
        <v>0.47281065734876609</v>
      </c>
      <c r="Y201" s="157">
        <f t="shared" si="30"/>
        <v>8</v>
      </c>
      <c r="Z201" s="108">
        <f t="shared" si="26"/>
        <v>1.4000000000000004</v>
      </c>
      <c r="AA201" s="197">
        <f>'[1]Weekly capesize'!$AD982</f>
        <v>6.25</v>
      </c>
    </row>
    <row r="202" spans="1:27">
      <c r="A202" s="46">
        <f>'[1]Weekly capesize'!$A983</f>
        <v>44144</v>
      </c>
      <c r="B202" s="46">
        <v>44144</v>
      </c>
      <c r="C202" s="206">
        <f t="shared" si="31"/>
        <v>2020</v>
      </c>
      <c r="D202" s="207" t="s">
        <v>142</v>
      </c>
      <c r="E202" s="199">
        <f>'[1]Weekly capesize'!$I983</f>
        <v>6.85</v>
      </c>
      <c r="F202" s="204">
        <f>[2]input!$B631</f>
        <v>10.4</v>
      </c>
      <c r="G202" s="202">
        <f>'[1]Weekly capesize'!$S983</f>
        <v>7</v>
      </c>
      <c r="H202" s="202">
        <f>'[1]Weekly capesize'!$Z983</f>
        <v>14.15</v>
      </c>
      <c r="I202" s="1">
        <f>'[1]Weekly capesize'!$B983</f>
        <v>6386</v>
      </c>
      <c r="J202" s="1">
        <f>'[1]Weekly capesize'!$C983</f>
        <v>4336</v>
      </c>
      <c r="K202" s="1">
        <f t="shared" si="32"/>
        <v>2050</v>
      </c>
      <c r="L202" s="124">
        <f>'[1]Baltic Indices'!$D651</f>
        <v>1507</v>
      </c>
      <c r="M202" s="124">
        <f>'[1]Baltic Indices'!$G651</f>
        <v>586</v>
      </c>
      <c r="N202" s="124">
        <f>'[1]Baltic Indices'!$F651</f>
        <v>884</v>
      </c>
      <c r="O202" s="3">
        <f>'[1]Weekly capesize'!$L983</f>
        <v>8.1</v>
      </c>
      <c r="P202" s="3">
        <f>'[1]Weekly capesize'!$N983</f>
        <v>10.65</v>
      </c>
      <c r="Q202" s="3">
        <f>'[1]Weekly capesize'!$J983</f>
        <v>11.1</v>
      </c>
      <c r="R202" s="3">
        <f>'[1]Weekly capesize'!$Y983</f>
        <v>13.65</v>
      </c>
      <c r="S202" s="3">
        <f>'[1]Weekly capesize'!$V983</f>
        <v>8.25</v>
      </c>
      <c r="T202" s="5">
        <f>'[1]Weekly capesize'!$T983</f>
        <v>7.05</v>
      </c>
      <c r="U202" s="5">
        <f>'[1]Weekly capesize'!$U983</f>
        <v>9.15</v>
      </c>
      <c r="V202" s="123">
        <f t="shared" si="27"/>
        <v>0.47278597785977861</v>
      </c>
      <c r="W202" s="49">
        <f t="shared" si="28"/>
        <v>2050</v>
      </c>
      <c r="X202" s="107">
        <f t="shared" si="29"/>
        <v>0.47278597785977861</v>
      </c>
      <c r="Y202" s="157">
        <f t="shared" si="30"/>
        <v>7.3000000000000007</v>
      </c>
      <c r="Z202" s="108">
        <f t="shared" si="26"/>
        <v>1.25</v>
      </c>
      <c r="AA202" s="197">
        <f>'[1]Weekly capesize'!$AD983</f>
        <v>5.85</v>
      </c>
    </row>
    <row r="203" spans="1:27">
      <c r="A203" s="46">
        <f>'[1]Weekly capesize'!$A984</f>
        <v>44151</v>
      </c>
      <c r="B203" s="46">
        <v>44151</v>
      </c>
      <c r="C203" s="206">
        <f t="shared" si="31"/>
        <v>2020</v>
      </c>
      <c r="D203" s="207" t="s">
        <v>142</v>
      </c>
      <c r="E203" s="199">
        <f>'[1]Weekly capesize'!$I984</f>
        <v>6.56</v>
      </c>
      <c r="F203" s="204">
        <f>[2]input!$B632</f>
        <v>9.5500000000000007</v>
      </c>
      <c r="G203" s="202">
        <f>'[1]Weekly capesize'!$S984</f>
        <v>6.7</v>
      </c>
      <c r="H203" s="202">
        <f>'[1]Weekly capesize'!$Z984</f>
        <v>13.7</v>
      </c>
      <c r="I203" s="1">
        <f>'[1]Weekly capesize'!$B984</f>
        <v>6080</v>
      </c>
      <c r="J203" s="1">
        <f>'[1]Weekly capesize'!$C984</f>
        <v>4155</v>
      </c>
      <c r="K203" s="1">
        <f t="shared" si="32"/>
        <v>1925</v>
      </c>
      <c r="L203" s="124">
        <f>'[1]Baltic Indices'!$D652</f>
        <v>1435</v>
      </c>
      <c r="M203" s="124">
        <f>'[1]Baltic Indices'!$G652</f>
        <v>602</v>
      </c>
      <c r="N203" s="124">
        <f>'[1]Baltic Indices'!$F652</f>
        <v>930</v>
      </c>
      <c r="O203" s="3">
        <f>'[1]Weekly capesize'!$L984</f>
        <v>7.8</v>
      </c>
      <c r="P203" s="3">
        <f>'[1]Weekly capesize'!$N984</f>
        <v>10.35</v>
      </c>
      <c r="Q203" s="3">
        <f>'[1]Weekly capesize'!$J984</f>
        <v>10.9</v>
      </c>
      <c r="R203" s="3">
        <f>'[1]Weekly capesize'!$Y984</f>
        <v>13.2</v>
      </c>
      <c r="S203" s="3">
        <f>'[1]Weekly capesize'!$V984</f>
        <v>7.8</v>
      </c>
      <c r="T203" s="5">
        <f>'[1]Weekly capesize'!$T984</f>
        <v>6.9</v>
      </c>
      <c r="U203" s="5">
        <f>'[1]Weekly capesize'!$U984</f>
        <v>8.6999999999999993</v>
      </c>
      <c r="V203" s="123">
        <f t="shared" si="27"/>
        <v>0.46329723225030084</v>
      </c>
      <c r="W203" s="49">
        <f t="shared" si="28"/>
        <v>1925</v>
      </c>
      <c r="X203" s="107">
        <f t="shared" si="29"/>
        <v>0.46329723225030084</v>
      </c>
      <c r="Y203" s="157">
        <f t="shared" si="30"/>
        <v>7.14</v>
      </c>
      <c r="Z203" s="108">
        <f t="shared" si="26"/>
        <v>1.2400000000000002</v>
      </c>
      <c r="AA203" s="197">
        <f>'[1]Weekly capesize'!$AD984</f>
        <v>5.5</v>
      </c>
    </row>
    <row r="204" spans="1:27">
      <c r="A204" s="46">
        <f>'[1]Weekly capesize'!$A985</f>
        <v>44158</v>
      </c>
      <c r="B204" s="46">
        <v>44158</v>
      </c>
      <c r="C204" s="206">
        <f t="shared" si="31"/>
        <v>2020</v>
      </c>
      <c r="D204" s="207" t="s">
        <v>142</v>
      </c>
      <c r="E204" s="199">
        <f>'[1]Weekly capesize'!$I985</f>
        <v>6.95</v>
      </c>
      <c r="F204" s="204">
        <f>[2]input!$B633</f>
        <v>9.85</v>
      </c>
      <c r="G204" s="202">
        <f>'[1]Weekly capesize'!$S985</f>
        <v>6.5</v>
      </c>
      <c r="H204" s="202">
        <f>'[1]Weekly capesize'!$Z985</f>
        <v>13.45</v>
      </c>
      <c r="I204" s="1">
        <f>'[1]Weekly capesize'!$B985</f>
        <v>5856</v>
      </c>
      <c r="J204" s="1">
        <f>'[1]Weekly capesize'!$C985</f>
        <v>4118</v>
      </c>
      <c r="K204" s="1">
        <f t="shared" si="32"/>
        <v>1738</v>
      </c>
      <c r="L204" s="124">
        <f>'[1]Baltic Indices'!$D653</f>
        <v>1533</v>
      </c>
      <c r="M204" s="124">
        <f>'[1]Baltic Indices'!$G653</f>
        <v>649</v>
      </c>
      <c r="N204" s="124">
        <f>'[1]Baltic Indices'!$F653</f>
        <v>1018</v>
      </c>
      <c r="O204" s="3">
        <f>'[1]Weekly capesize'!$L985</f>
        <v>7.6</v>
      </c>
      <c r="P204" s="3">
        <f>'[1]Weekly capesize'!$N985</f>
        <v>10.1</v>
      </c>
      <c r="Q204" s="3">
        <f>'[1]Weekly capesize'!$J985</f>
        <v>10.65</v>
      </c>
      <c r="R204" s="3">
        <f>'[1]Weekly capesize'!$Y985</f>
        <v>12.95</v>
      </c>
      <c r="S204" s="3">
        <f>'[1]Weekly capesize'!$V985</f>
        <v>7.5</v>
      </c>
      <c r="T204" s="5">
        <f>'[1]Weekly capesize'!$T985</f>
        <v>6.7</v>
      </c>
      <c r="U204" s="5">
        <f>'[1]Weekly capesize'!$U985</f>
        <v>8.4</v>
      </c>
      <c r="V204" s="123">
        <f t="shared" si="27"/>
        <v>0.42204953861097622</v>
      </c>
      <c r="W204" s="49">
        <f t="shared" si="28"/>
        <v>1738</v>
      </c>
      <c r="X204" s="107">
        <f t="shared" si="29"/>
        <v>0.42204953861097622</v>
      </c>
      <c r="Y204" s="157">
        <f t="shared" si="30"/>
        <v>6.4999999999999991</v>
      </c>
      <c r="Z204" s="108">
        <f t="shared" si="26"/>
        <v>0.64999999999999947</v>
      </c>
      <c r="AA204" s="197">
        <f>'[1]Weekly capesize'!$AD985</f>
        <v>5.3</v>
      </c>
    </row>
    <row r="205" spans="1:27">
      <c r="A205" s="46">
        <f>'[1]Weekly capesize'!$A986</f>
        <v>44165</v>
      </c>
      <c r="B205" s="46">
        <v>44165</v>
      </c>
      <c r="C205" s="206">
        <f t="shared" si="31"/>
        <v>2020</v>
      </c>
      <c r="D205" s="207" t="s">
        <v>142</v>
      </c>
      <c r="E205" s="199">
        <f>'[1]Weekly capesize'!$I986</f>
        <v>7.1</v>
      </c>
      <c r="F205" s="204">
        <f>[2]input!$B634</f>
        <v>10.95</v>
      </c>
      <c r="G205" s="202">
        <f>'[1]Weekly capesize'!$S986</f>
        <v>6.7</v>
      </c>
      <c r="H205" s="202">
        <f>'[1]Weekly capesize'!$Z986</f>
        <v>13.8</v>
      </c>
      <c r="I205" s="1">
        <f>'[1]Weekly capesize'!$B986</f>
        <v>6099</v>
      </c>
      <c r="J205" s="1">
        <f>'[1]Weekly capesize'!$C986</f>
        <v>4262</v>
      </c>
      <c r="K205" s="1">
        <f t="shared" si="32"/>
        <v>1837</v>
      </c>
      <c r="L205" s="124">
        <f>'[1]Baltic Indices'!$D654</f>
        <v>1520</v>
      </c>
      <c r="M205" s="124">
        <f>'[1]Baltic Indices'!$G654</f>
        <v>664</v>
      </c>
      <c r="N205" s="124">
        <f>'[1]Baltic Indices'!$F654</f>
        <v>1011</v>
      </c>
      <c r="O205" s="3">
        <f>'[1]Weekly capesize'!$L986</f>
        <v>7.85</v>
      </c>
      <c r="P205" s="3">
        <f>'[1]Weekly capesize'!$N986</f>
        <v>10.4</v>
      </c>
      <c r="Q205" s="3">
        <f>'[1]Weekly capesize'!$J986</f>
        <v>10.75</v>
      </c>
      <c r="R205" s="3">
        <f>'[1]Weekly capesize'!$Y986</f>
        <v>13.3</v>
      </c>
      <c r="S205" s="3">
        <f>'[1]Weekly capesize'!$V986</f>
        <v>7.85</v>
      </c>
      <c r="T205" s="5">
        <f>'[1]Weekly capesize'!$T986</f>
        <v>6.9</v>
      </c>
      <c r="U205" s="5">
        <f>'[1]Weekly capesize'!$U986</f>
        <v>8.75</v>
      </c>
      <c r="V205" s="123">
        <f t="shared" si="27"/>
        <v>0.43101830126701079</v>
      </c>
      <c r="W205" s="49">
        <f t="shared" si="28"/>
        <v>1837</v>
      </c>
      <c r="X205" s="107">
        <f t="shared" si="29"/>
        <v>0.43101830126701079</v>
      </c>
      <c r="Y205" s="157">
        <f t="shared" si="30"/>
        <v>6.7000000000000011</v>
      </c>
      <c r="Z205" s="108">
        <f t="shared" si="26"/>
        <v>0.75</v>
      </c>
      <c r="AA205" s="197">
        <f>'[1]Weekly capesize'!$AD986</f>
        <v>5.5</v>
      </c>
    </row>
    <row r="206" spans="1:27">
      <c r="A206" s="46">
        <f>'[1]Weekly capesize'!$A987</f>
        <v>44172</v>
      </c>
      <c r="B206" s="46">
        <v>44172</v>
      </c>
      <c r="C206" s="206">
        <f t="shared" si="31"/>
        <v>2020</v>
      </c>
      <c r="D206" s="207" t="s">
        <v>142</v>
      </c>
      <c r="E206" s="199">
        <f>'[1]Weekly capesize'!$I987</f>
        <v>7.8</v>
      </c>
      <c r="F206" s="204">
        <f>[2]input!$B635</f>
        <v>11.05</v>
      </c>
      <c r="G206" s="202">
        <f>'[1]Weekly capesize'!$S987</f>
        <v>6.4</v>
      </c>
      <c r="H206" s="202">
        <f>'[1]Weekly capesize'!$Z987</f>
        <v>12.35</v>
      </c>
      <c r="I206" s="1">
        <f>'[1]Weekly capesize'!$B987</f>
        <v>5846</v>
      </c>
      <c r="J206" s="1">
        <f>'[1]Weekly capesize'!$C987</f>
        <v>4240</v>
      </c>
      <c r="K206" s="1">
        <f t="shared" si="32"/>
        <v>1606</v>
      </c>
      <c r="L206" s="124">
        <f>'[1]Baltic Indices'!$D655</f>
        <v>1434</v>
      </c>
      <c r="M206" s="124">
        <f>'[1]Baltic Indices'!$G655</f>
        <v>668</v>
      </c>
      <c r="N206" s="124">
        <f>'[1]Baltic Indices'!$F655</f>
        <v>1031</v>
      </c>
      <c r="O206" s="3">
        <f>'[1]Weekly capesize'!$L987</f>
        <v>7.55</v>
      </c>
      <c r="P206" s="3">
        <f>'[1]Weekly capesize'!$N987</f>
        <v>10.1</v>
      </c>
      <c r="Q206" s="3">
        <f>'[1]Weekly capesize'!$J987</f>
        <v>10</v>
      </c>
      <c r="R206" s="3">
        <f>'[1]Weekly capesize'!$Y987</f>
        <v>11.85</v>
      </c>
      <c r="S206" s="3">
        <f>'[1]Weekly capesize'!$V987</f>
        <v>8</v>
      </c>
      <c r="T206" s="5">
        <f>'[1]Weekly capesize'!$T987</f>
        <v>6.6</v>
      </c>
      <c r="U206" s="5">
        <f>'[1]Weekly capesize'!$U987</f>
        <v>8.9</v>
      </c>
      <c r="V206" s="123">
        <f t="shared" si="27"/>
        <v>0.37877358490566038</v>
      </c>
      <c r="W206" s="49">
        <f t="shared" si="28"/>
        <v>1606</v>
      </c>
      <c r="X206" s="107">
        <f t="shared" si="29"/>
        <v>0.37877358490566038</v>
      </c>
      <c r="Y206" s="157">
        <f t="shared" si="30"/>
        <v>4.55</v>
      </c>
      <c r="Z206" s="108">
        <f t="shared" si="26"/>
        <v>-0.25</v>
      </c>
      <c r="AA206" s="197">
        <f>'[1]Weekly capesize'!$AD987</f>
        <v>5.2</v>
      </c>
    </row>
    <row r="207" spans="1:27">
      <c r="A207" s="46">
        <f>'[1]Weekly capesize'!$A988</f>
        <v>44179</v>
      </c>
      <c r="B207" s="46">
        <v>44179</v>
      </c>
      <c r="C207" s="206">
        <f t="shared" si="31"/>
        <v>2020</v>
      </c>
      <c r="D207" s="207" t="s">
        <v>142</v>
      </c>
      <c r="E207" s="199">
        <f>'[1]Weekly capesize'!$I988</f>
        <v>7</v>
      </c>
      <c r="F207" s="204">
        <f>[2]input!$B636</f>
        <v>11.1</v>
      </c>
      <c r="G207" s="202">
        <f>'[1]Weekly capesize'!$S988</f>
        <v>6.2</v>
      </c>
      <c r="H207" s="202">
        <f>'[1]Weekly capesize'!$Z988</f>
        <v>13.05</v>
      </c>
      <c r="I207" s="1">
        <f>'[1]Weekly capesize'!$B988</f>
        <v>5861</v>
      </c>
      <c r="J207" s="1">
        <f>'[1]Weekly capesize'!$C988</f>
        <v>3991</v>
      </c>
      <c r="K207" s="1">
        <f t="shared" si="32"/>
        <v>1870</v>
      </c>
      <c r="L207" s="124">
        <f>'[1]Baltic Indices'!$D656</f>
        <v>1802</v>
      </c>
      <c r="M207" s="124">
        <f>'[1]Baltic Indices'!$G656</f>
        <v>678</v>
      </c>
      <c r="N207" s="124">
        <f>'[1]Baltic Indices'!$F656</f>
        <v>1057</v>
      </c>
      <c r="O207" s="3">
        <f>'[1]Weekly capesize'!$L988</f>
        <v>7.35</v>
      </c>
      <c r="P207" s="3">
        <f>'[1]Weekly capesize'!$N988</f>
        <v>9.9</v>
      </c>
      <c r="Q207" s="3">
        <f>'[1]Weekly capesize'!$J988</f>
        <v>9.85</v>
      </c>
      <c r="R207" s="3">
        <f>'[1]Weekly capesize'!$Y988</f>
        <v>12.55</v>
      </c>
      <c r="S207" s="3">
        <f>'[1]Weekly capesize'!$V988</f>
        <v>8.35</v>
      </c>
      <c r="T207" s="5">
        <f>'[1]Weekly capesize'!$T988</f>
        <v>6.4</v>
      </c>
      <c r="U207" s="5">
        <f>'[1]Weekly capesize'!$U988</f>
        <v>9.25</v>
      </c>
      <c r="V207" s="123">
        <f t="shared" si="27"/>
        <v>0.46855424705587573</v>
      </c>
      <c r="W207" s="49">
        <f t="shared" si="28"/>
        <v>1870</v>
      </c>
      <c r="X207" s="107">
        <f t="shared" si="29"/>
        <v>0.46855424705587573</v>
      </c>
      <c r="Y207" s="157">
        <f t="shared" si="30"/>
        <v>6.0500000000000007</v>
      </c>
      <c r="Z207" s="108">
        <f t="shared" si="26"/>
        <v>0.34999999999999964</v>
      </c>
      <c r="AA207" s="197">
        <f>'[1]Weekly capesize'!$AD988</f>
        <v>6</v>
      </c>
    </row>
    <row r="208" spans="1:27">
      <c r="A208" s="46">
        <f>'[1]Weekly capesize'!$A989</f>
        <v>44186</v>
      </c>
      <c r="B208" s="46">
        <v>44186</v>
      </c>
      <c r="C208" s="206">
        <f t="shared" si="31"/>
        <v>2020</v>
      </c>
      <c r="D208" s="207" t="s">
        <v>142</v>
      </c>
      <c r="E208" s="199">
        <f>'[1]Weekly capesize'!$I989</f>
        <v>7.25</v>
      </c>
      <c r="F208" s="204">
        <f>[2]input!$B637</f>
        <v>10.91</v>
      </c>
      <c r="G208" s="202">
        <f>'[1]Weekly capesize'!$S989</f>
        <v>7.15</v>
      </c>
      <c r="H208" s="202">
        <f>'[1]Weekly capesize'!$Z989</f>
        <v>15.65</v>
      </c>
      <c r="I208" s="1">
        <f>'[1]Weekly capesize'!$B989</f>
        <v>6939</v>
      </c>
      <c r="J208" s="1">
        <f>'[1]Weekly capesize'!$C989</f>
        <v>4446</v>
      </c>
      <c r="K208" s="1">
        <f t="shared" si="32"/>
        <v>2493</v>
      </c>
      <c r="L208" s="124">
        <f>'[1]Baltic Indices'!$D657</f>
        <v>2006</v>
      </c>
      <c r="M208" s="124">
        <f>'[1]Baltic Indices'!$G657</f>
        <v>677</v>
      </c>
      <c r="N208" s="124">
        <f>'[1]Baltic Indices'!$F657</f>
        <v>1039</v>
      </c>
      <c r="O208" s="3">
        <f>'[1]Weekly capesize'!$L989</f>
        <v>8.3000000000000007</v>
      </c>
      <c r="P208" s="3">
        <f>'[1]Weekly capesize'!$N989</f>
        <v>11.05</v>
      </c>
      <c r="Q208" s="3">
        <f>'[1]Weekly capesize'!$J989</f>
        <v>11.45</v>
      </c>
      <c r="R208" s="3">
        <f>'[1]Weekly capesize'!$Y989</f>
        <v>15.15</v>
      </c>
      <c r="S208" s="3">
        <f>'[1]Weekly capesize'!$V989</f>
        <v>9.9</v>
      </c>
      <c r="T208" s="5">
        <f>'[1]Weekly capesize'!$T989</f>
        <v>7.4</v>
      </c>
      <c r="U208" s="5">
        <f>'[1]Weekly capesize'!$U989</f>
        <v>10.8</v>
      </c>
      <c r="V208" s="123">
        <f t="shared" si="27"/>
        <v>0.56072874493927127</v>
      </c>
      <c r="W208" s="49">
        <f t="shared" si="28"/>
        <v>2493</v>
      </c>
      <c r="X208" s="107">
        <f t="shared" si="29"/>
        <v>0.56072874493927127</v>
      </c>
      <c r="Y208" s="157">
        <f t="shared" si="30"/>
        <v>8.4</v>
      </c>
      <c r="Z208" s="108">
        <f t="shared" si="26"/>
        <v>1.0500000000000007</v>
      </c>
      <c r="AA208" s="197">
        <f>'[1]Weekly capesize'!$AD989</f>
        <v>6.95</v>
      </c>
    </row>
    <row r="209" spans="1:27">
      <c r="A209" s="46">
        <f>'[1]Weekly capesize'!$A990</f>
        <v>44194</v>
      </c>
      <c r="B209" s="46">
        <v>44194</v>
      </c>
      <c r="C209" s="206">
        <f t="shared" si="31"/>
        <v>2020</v>
      </c>
      <c r="D209" s="207" t="s">
        <v>142</v>
      </c>
      <c r="E209" s="199">
        <f>'[1]Weekly capesize'!$I990</f>
        <v>8.15</v>
      </c>
      <c r="F209" s="204">
        <f>[2]input!$B638</f>
        <v>10.75</v>
      </c>
      <c r="G209" s="202">
        <f>'[1]Weekly capesize'!$S990</f>
        <v>7.4</v>
      </c>
      <c r="H209" s="202">
        <f>'[1]Weekly capesize'!$Z990</f>
        <v>16.100000000000001</v>
      </c>
      <c r="I209" s="1">
        <f>'[1]Weekly capesize'!$B990</f>
        <v>7157</v>
      </c>
      <c r="J209" s="1">
        <f>'[1]Weekly capesize'!$C990</f>
        <v>4783</v>
      </c>
      <c r="K209" s="1">
        <f t="shared" si="32"/>
        <v>2374</v>
      </c>
      <c r="L209" s="124">
        <f>'[1]Baltic Indices'!$D658</f>
        <v>2008</v>
      </c>
      <c r="M209" s="124">
        <f>'[1]Baltic Indices'!$G658</f>
        <v>669</v>
      </c>
      <c r="N209" s="124">
        <f>'[1]Baltic Indices'!$F658</f>
        <v>1028</v>
      </c>
      <c r="O209" s="3">
        <f>'[1]Weekly capesize'!$L990</f>
        <v>8.5500000000000007</v>
      </c>
      <c r="P209" s="3">
        <f>'[1]Weekly capesize'!$N990</f>
        <v>11.65</v>
      </c>
      <c r="Q209" s="3">
        <f>'[1]Weekly capesize'!$J990</f>
        <v>11.8</v>
      </c>
      <c r="R209" s="3">
        <f>'[1]Weekly capesize'!$Y990</f>
        <v>15.7</v>
      </c>
      <c r="S209" s="3">
        <f>'[1]Weekly capesize'!$V990</f>
        <v>10.199999999999999</v>
      </c>
      <c r="T209" s="5">
        <f>'[1]Weekly capesize'!$T990</f>
        <v>7.75</v>
      </c>
      <c r="U209" s="5">
        <f>'[1]Weekly capesize'!$U990</f>
        <v>11.1</v>
      </c>
      <c r="V209" s="123">
        <f t="shared" si="27"/>
        <v>0.49634120844658164</v>
      </c>
      <c r="W209" s="49">
        <f t="shared" si="28"/>
        <v>2374</v>
      </c>
      <c r="X209" s="107">
        <f t="shared" si="29"/>
        <v>0.49634120844658164</v>
      </c>
      <c r="Y209" s="157">
        <f t="shared" si="30"/>
        <v>7.9500000000000011</v>
      </c>
      <c r="Z209" s="108">
        <f t="shared" si="26"/>
        <v>0.40000000000000036</v>
      </c>
      <c r="AA209" s="197">
        <f>'[1]Weekly capesize'!$AD990</f>
        <v>7.2</v>
      </c>
    </row>
    <row r="210" spans="1:27">
      <c r="A210" s="46">
        <f>'[1]Weekly capesize'!$A991</f>
        <v>44207</v>
      </c>
      <c r="B210" s="46">
        <v>44207</v>
      </c>
      <c r="C210" s="206">
        <f t="shared" si="31"/>
        <v>2021</v>
      </c>
      <c r="D210" s="207" t="s">
        <v>139</v>
      </c>
      <c r="E210" s="199">
        <f>'[1]Weekly capesize'!$I991</f>
        <v>9.35</v>
      </c>
      <c r="F210" s="204">
        <f>[2]input!$B639</f>
        <v>11.2</v>
      </c>
      <c r="G210" s="202">
        <f>'[1]Weekly capesize'!$S991</f>
        <v>9</v>
      </c>
      <c r="H210" s="202">
        <f>'[1]Weekly capesize'!$Z991</f>
        <v>17.350000000000001</v>
      </c>
      <c r="I210" s="1">
        <f>'[1]Weekly capesize'!$B991</f>
        <v>8216</v>
      </c>
      <c r="J210" s="1">
        <f>'[1]Weekly capesize'!$C991</f>
        <v>5532</v>
      </c>
      <c r="K210" s="1">
        <f t="shared" si="32"/>
        <v>2684</v>
      </c>
      <c r="L210" s="124">
        <f>'[1]Baltic Indices'!$D659</f>
        <v>2548</v>
      </c>
      <c r="M210" s="124">
        <f>'[1]Baltic Indices'!$G659</f>
        <v>656</v>
      </c>
      <c r="N210" s="124">
        <f>'[1]Baltic Indices'!$F659</f>
        <v>1029</v>
      </c>
      <c r="O210" s="3">
        <f>'[1]Weekly capesize'!$L991</f>
        <v>10.15</v>
      </c>
      <c r="P210" s="3">
        <f>'[1]Weekly capesize'!$N991</f>
        <v>13.45</v>
      </c>
      <c r="Q210" s="3">
        <f>'[1]Weekly capesize'!$J991</f>
        <v>12.95</v>
      </c>
      <c r="R210" s="3">
        <f>'[1]Weekly capesize'!$Y991</f>
        <v>16.95</v>
      </c>
      <c r="S210" s="3">
        <f>'[1]Weekly capesize'!$V991</f>
        <v>11.35</v>
      </c>
      <c r="T210" s="5">
        <f>'[1]Weekly capesize'!$T991</f>
        <v>9.25</v>
      </c>
      <c r="U210" s="5">
        <f>'[1]Weekly capesize'!$U991</f>
        <v>12.25</v>
      </c>
      <c r="V210" s="123">
        <f t="shared" si="27"/>
        <v>0.48517715112075199</v>
      </c>
      <c r="W210" s="49">
        <f t="shared" si="28"/>
        <v>2684</v>
      </c>
      <c r="X210" s="107">
        <f t="shared" si="29"/>
        <v>0.48517715112075199</v>
      </c>
      <c r="Y210" s="157">
        <f t="shared" si="30"/>
        <v>8.0000000000000018</v>
      </c>
      <c r="Z210" s="108">
        <f t="shared" si="26"/>
        <v>0.80000000000000071</v>
      </c>
      <c r="AA210" s="197">
        <f>'[1]Weekly capesize'!$AD991</f>
        <v>8.75</v>
      </c>
    </row>
    <row r="211" spans="1:27">
      <c r="A211" s="46">
        <f>'[1]Weekly capesize'!$A992</f>
        <v>44214</v>
      </c>
      <c r="B211" s="46">
        <v>44214</v>
      </c>
      <c r="C211" s="206">
        <f t="shared" si="31"/>
        <v>2021</v>
      </c>
      <c r="D211" s="207" t="s">
        <v>139</v>
      </c>
      <c r="E211" s="199">
        <f>'[1]Weekly capesize'!$I992</f>
        <v>8.8000000000000007</v>
      </c>
      <c r="F211" s="204">
        <f>[2]input!$B640</f>
        <v>12.9</v>
      </c>
      <c r="G211" s="202">
        <f>'[1]Weekly capesize'!$S992</f>
        <v>10.45</v>
      </c>
      <c r="H211" s="202">
        <f>'[1]Weekly capesize'!$Z992</f>
        <v>19.55</v>
      </c>
      <c r="I211" s="1">
        <f>'[1]Weekly capesize'!$B992</f>
        <v>9277</v>
      </c>
      <c r="J211" s="1">
        <f>'[1]Weekly capesize'!$C992</f>
        <v>5940</v>
      </c>
      <c r="K211" s="1">
        <f t="shared" si="32"/>
        <v>3337</v>
      </c>
      <c r="L211" s="124">
        <f>'[1]Baltic Indices'!$D660</f>
        <v>2893</v>
      </c>
      <c r="M211" s="124">
        <f>'[1]Baltic Indices'!$G660</f>
        <v>653</v>
      </c>
      <c r="N211" s="124">
        <f>'[1]Baltic Indices'!$F660</f>
        <v>1086</v>
      </c>
      <c r="O211" s="3">
        <f>'[1]Weekly capesize'!$L992</f>
        <v>11.6</v>
      </c>
      <c r="P211" s="3">
        <f>'[1]Weekly capesize'!$N992</f>
        <v>13.95</v>
      </c>
      <c r="Q211" s="3">
        <f>'[1]Weekly capesize'!$J992</f>
        <v>15.15</v>
      </c>
      <c r="R211" s="3">
        <f>'[1]Weekly capesize'!$Y992</f>
        <v>19.149999999999999</v>
      </c>
      <c r="S211" s="3">
        <f>'[1]Weekly capesize'!$V992</f>
        <v>12.75</v>
      </c>
      <c r="T211" s="5">
        <f>'[1]Weekly capesize'!$T992</f>
        <v>10.65</v>
      </c>
      <c r="U211" s="5">
        <f>'[1]Weekly capesize'!$U992</f>
        <v>13.65</v>
      </c>
      <c r="V211" s="123">
        <f t="shared" si="27"/>
        <v>0.56178451178451183</v>
      </c>
      <c r="W211" s="49">
        <f t="shared" si="28"/>
        <v>3337</v>
      </c>
      <c r="X211" s="107">
        <f t="shared" si="29"/>
        <v>0.56178451178451183</v>
      </c>
      <c r="Y211" s="157">
        <f t="shared" si="30"/>
        <v>10.75</v>
      </c>
      <c r="Z211" s="108">
        <f t="shared" si="26"/>
        <v>2.7999999999999989</v>
      </c>
      <c r="AA211" s="197">
        <f>'[1]Weekly capesize'!$AD992</f>
        <v>9.75</v>
      </c>
    </row>
    <row r="212" spans="1:27">
      <c r="A212" s="46">
        <f>'[1]Weekly capesize'!$A993</f>
        <v>44221</v>
      </c>
      <c r="B212" s="46">
        <v>44221</v>
      </c>
      <c r="C212" s="206">
        <f t="shared" si="31"/>
        <v>2021</v>
      </c>
      <c r="D212" s="207" t="s">
        <v>139</v>
      </c>
      <c r="E212" s="199">
        <f>'[1]Weekly capesize'!$I993</f>
        <v>7.9</v>
      </c>
      <c r="F212" s="204">
        <f>[2]input!$B641</f>
        <v>14.2</v>
      </c>
      <c r="G212" s="202">
        <f>'[1]Weekly capesize'!$S993</f>
        <v>10.6</v>
      </c>
      <c r="H212" s="202">
        <f>'[1]Weekly capesize'!$Z993</f>
        <v>19.25</v>
      </c>
      <c r="I212" s="1">
        <f>'[1]Weekly capesize'!$B993</f>
        <v>9721</v>
      </c>
      <c r="J212" s="1">
        <f>'[1]Weekly capesize'!$C993</f>
        <v>5594</v>
      </c>
      <c r="K212" s="1">
        <f t="shared" si="32"/>
        <v>4127</v>
      </c>
      <c r="L212" s="124">
        <f>'[1]Baltic Indices'!$D661</f>
        <v>2970</v>
      </c>
      <c r="M212" s="124">
        <f>'[1]Baltic Indices'!$G661</f>
        <v>670</v>
      </c>
      <c r="N212" s="124">
        <f>'[1]Baltic Indices'!$F661</f>
        <v>1142</v>
      </c>
      <c r="O212" s="3">
        <f>'[1]Weekly capesize'!$L993</f>
        <v>11.75</v>
      </c>
      <c r="P212" s="3">
        <f>'[1]Weekly capesize'!$N993</f>
        <v>14.25</v>
      </c>
      <c r="Q212" s="3">
        <f>'[1]Weekly capesize'!$J993</f>
        <v>14.45</v>
      </c>
      <c r="R212" s="3">
        <f>'[1]Weekly capesize'!$Y993</f>
        <v>18.850000000000001</v>
      </c>
      <c r="S212" s="3">
        <f>'[1]Weekly capesize'!$V993</f>
        <v>14.15</v>
      </c>
      <c r="T212" s="5">
        <f>'[1]Weekly capesize'!$T993</f>
        <v>10.8</v>
      </c>
      <c r="U212" s="5">
        <f>'[1]Weekly capesize'!$U993</f>
        <v>15.05</v>
      </c>
      <c r="V212" s="123">
        <f t="shared" si="27"/>
        <v>0.73775473721844831</v>
      </c>
      <c r="W212" s="49">
        <f t="shared" si="28"/>
        <v>4127</v>
      </c>
      <c r="X212" s="107">
        <f t="shared" si="29"/>
        <v>0.73775473721844831</v>
      </c>
      <c r="Y212" s="157">
        <f t="shared" si="30"/>
        <v>11.35</v>
      </c>
      <c r="Z212" s="108">
        <f t="shared" si="26"/>
        <v>3.8499999999999996</v>
      </c>
      <c r="AA212" s="197">
        <f>'[1]Weekly capesize'!$AD993</f>
        <v>9.9</v>
      </c>
    </row>
    <row r="213" spans="1:27">
      <c r="A213" s="46">
        <f>'[1]Weekly capesize'!$A994</f>
        <v>44228</v>
      </c>
      <c r="B213" s="46">
        <v>44228</v>
      </c>
      <c r="C213" s="206">
        <f t="shared" si="31"/>
        <v>2021</v>
      </c>
      <c r="D213" s="207" t="s">
        <v>139</v>
      </c>
      <c r="E213" s="199">
        <f>'[1]Weekly capesize'!$I994</f>
        <v>6.15</v>
      </c>
      <c r="F213" s="204">
        <f>[2]input!$B642</f>
        <v>14</v>
      </c>
      <c r="G213" s="202">
        <f>'[1]Weekly capesize'!$S994</f>
        <v>8.35</v>
      </c>
      <c r="H213" s="202">
        <f>'[1]Weekly capesize'!$Z994</f>
        <v>17.25</v>
      </c>
      <c r="I213" s="1">
        <f>'[1]Weekly capesize'!$B994</f>
        <v>7949</v>
      </c>
      <c r="J213" s="1">
        <f>'[1]Weekly capesize'!$C994</f>
        <v>4420</v>
      </c>
      <c r="K213" s="1">
        <f t="shared" si="32"/>
        <v>3529</v>
      </c>
      <c r="L213" s="124">
        <f>'[1]Baltic Indices'!$D662</f>
        <v>1890</v>
      </c>
      <c r="M213" s="124">
        <f>'[1]Baltic Indices'!$G662</f>
        <v>701</v>
      </c>
      <c r="N213" s="124">
        <f>'[1]Baltic Indices'!$F662</f>
        <v>1165</v>
      </c>
      <c r="O213" s="3">
        <f>'[1]Weekly capesize'!$L994</f>
        <v>9.3000000000000007</v>
      </c>
      <c r="P213" s="3">
        <f>'[1]Weekly capesize'!$N994</f>
        <v>11.9</v>
      </c>
      <c r="Q213" s="3">
        <f>'[1]Weekly capesize'!$J994</f>
        <v>12.9</v>
      </c>
      <c r="R213" s="3">
        <f>'[1]Weekly capesize'!$Y994</f>
        <v>16.850000000000001</v>
      </c>
      <c r="S213" s="3">
        <f>'[1]Weekly capesize'!$V994</f>
        <v>11.5</v>
      </c>
      <c r="T213" s="5">
        <f>'[1]Weekly capesize'!$T994</f>
        <v>8.5500000000000007</v>
      </c>
      <c r="U213" s="5">
        <f>'[1]Weekly capesize'!$U994</f>
        <v>12.9</v>
      </c>
      <c r="V213" s="123">
        <f t="shared" si="27"/>
        <v>0.79841628959276023</v>
      </c>
      <c r="W213" s="49">
        <f t="shared" si="28"/>
        <v>3529</v>
      </c>
      <c r="X213" s="107">
        <f t="shared" si="29"/>
        <v>0.79841628959276023</v>
      </c>
      <c r="Y213" s="157">
        <f t="shared" si="30"/>
        <v>11.1</v>
      </c>
      <c r="Z213" s="108">
        <f t="shared" si="26"/>
        <v>3.1500000000000004</v>
      </c>
      <c r="AA213" s="197">
        <f>'[1]Weekly capesize'!$AD994</f>
        <v>7.25</v>
      </c>
    </row>
    <row r="214" spans="1:27">
      <c r="A214" s="46">
        <f>'[1]Weekly capesize'!$A995</f>
        <v>44235</v>
      </c>
      <c r="B214" s="46">
        <v>44235</v>
      </c>
      <c r="C214" s="206">
        <f t="shared" si="31"/>
        <v>2021</v>
      </c>
      <c r="D214" s="207" t="s">
        <v>139</v>
      </c>
      <c r="E214" s="199">
        <f>'[1]Weekly capesize'!$I995</f>
        <v>6</v>
      </c>
      <c r="F214" s="204">
        <f>[2]input!$B643</f>
        <v>14.8</v>
      </c>
      <c r="G214" s="202">
        <f>'[1]Weekly capesize'!$S995</f>
        <v>7.7</v>
      </c>
      <c r="H214" s="202">
        <f>'[1]Weekly capesize'!$Z995</f>
        <v>16.5</v>
      </c>
      <c r="I214" s="1">
        <f>'[1]Weekly capesize'!$B995</f>
        <v>7198</v>
      </c>
      <c r="J214" s="1">
        <f>'[1]Weekly capesize'!$C995</f>
        <v>3918</v>
      </c>
      <c r="K214" s="1">
        <f t="shared" si="32"/>
        <v>3280</v>
      </c>
      <c r="L214" s="124">
        <f>'[1]Baltic Indices'!$D663</f>
        <v>1527</v>
      </c>
      <c r="M214" s="124">
        <f>'[1]Baltic Indices'!$G663</f>
        <v>719</v>
      </c>
      <c r="N214" s="124">
        <f>'[1]Baltic Indices'!$F663</f>
        <v>1144</v>
      </c>
      <c r="O214" s="3">
        <f>'[1]Weekly capesize'!$L995</f>
        <v>8.65</v>
      </c>
      <c r="P214" s="3">
        <f>'[1]Weekly capesize'!$N995</f>
        <v>10.65</v>
      </c>
      <c r="Q214" s="3">
        <f>'[1]Weekly capesize'!$J995</f>
        <v>11.05</v>
      </c>
      <c r="R214" s="3">
        <f>'[1]Weekly capesize'!$Y995</f>
        <v>16.100000000000001</v>
      </c>
      <c r="S214" s="3">
        <f>'[1]Weekly capesize'!$V995</f>
        <v>9.85</v>
      </c>
      <c r="T214" s="5">
        <f>'[1]Weekly capesize'!$T995</f>
        <v>7.9</v>
      </c>
      <c r="U214" s="5">
        <f>'[1]Weekly capesize'!$U995</f>
        <v>11.25</v>
      </c>
      <c r="V214" s="123">
        <f t="shared" si="27"/>
        <v>0.83716181725370087</v>
      </c>
      <c r="W214" s="49">
        <f t="shared" si="28"/>
        <v>3280</v>
      </c>
      <c r="X214" s="107">
        <f t="shared" si="29"/>
        <v>0.83716181725370087</v>
      </c>
      <c r="Y214" s="157">
        <f t="shared" si="30"/>
        <v>10.5</v>
      </c>
      <c r="Z214" s="108">
        <f t="shared" si="26"/>
        <v>2.6500000000000004</v>
      </c>
      <c r="AA214" s="197">
        <f>'[1]Weekly capesize'!$AD995</f>
        <v>6.65</v>
      </c>
    </row>
    <row r="215" spans="1:27">
      <c r="A215" s="46">
        <f>'[1]Weekly capesize'!$A996</f>
        <v>44242</v>
      </c>
      <c r="B215" s="46">
        <v>44242</v>
      </c>
      <c r="C215" s="206">
        <f t="shared" si="31"/>
        <v>2021</v>
      </c>
      <c r="D215" s="207" t="s">
        <v>139</v>
      </c>
      <c r="E215" s="199">
        <f>'[1]Weekly capesize'!$I996</f>
        <v>5.8</v>
      </c>
      <c r="F215" s="204">
        <f>[2]input!$B644</f>
        <v>15.4</v>
      </c>
      <c r="G215" s="202">
        <f>'[1]Weekly capesize'!$S996</f>
        <v>7.1</v>
      </c>
      <c r="H215" s="202">
        <f>'[1]Weekly capesize'!$Z996</f>
        <v>14.9</v>
      </c>
      <c r="I215" s="1">
        <f>'[1]Weekly capesize'!$B996</f>
        <v>6620</v>
      </c>
      <c r="J215" s="1">
        <f>'[1]Weekly capesize'!$C996</f>
        <v>3565</v>
      </c>
      <c r="K215" s="1">
        <f t="shared" si="32"/>
        <v>3055</v>
      </c>
      <c r="L215" s="124">
        <f>'[1]Baltic Indices'!$D664</f>
        <v>1242</v>
      </c>
      <c r="M215" s="124">
        <f>'[1]Baltic Indices'!$G664</f>
        <v>751</v>
      </c>
      <c r="N215" s="124">
        <f>'[1]Baltic Indices'!$F664</f>
        <v>1217</v>
      </c>
      <c r="O215" s="3">
        <f>'[1]Weekly capesize'!$L996</f>
        <v>8.0500000000000007</v>
      </c>
      <c r="P215" s="3">
        <f>'[1]Weekly capesize'!$N996</f>
        <v>9.9</v>
      </c>
      <c r="Q215" s="3">
        <f>'[1]Weekly capesize'!$J996</f>
        <v>10.35</v>
      </c>
      <c r="R215" s="3">
        <f>'[1]Weekly capesize'!$Y996</f>
        <v>14.5</v>
      </c>
      <c r="S215" s="3">
        <f>'[1]Weekly capesize'!$V996</f>
        <v>9.15</v>
      </c>
      <c r="T215" s="5">
        <f>'[1]Weekly capesize'!$T996</f>
        <v>7.3</v>
      </c>
      <c r="U215" s="5">
        <f>'[1]Weekly capesize'!$U996</f>
        <v>10.55</v>
      </c>
      <c r="V215" s="123">
        <f t="shared" si="27"/>
        <v>0.85694249649368859</v>
      </c>
      <c r="W215" s="49">
        <f t="shared" si="28"/>
        <v>3055</v>
      </c>
      <c r="X215" s="107">
        <f t="shared" si="29"/>
        <v>0.85694249649368859</v>
      </c>
      <c r="Y215" s="157">
        <f t="shared" si="30"/>
        <v>9.1000000000000014</v>
      </c>
      <c r="Z215" s="108">
        <f t="shared" si="26"/>
        <v>2.2500000000000009</v>
      </c>
      <c r="AA215" s="197">
        <f>'[1]Weekly capesize'!$AD996</f>
        <v>6.05</v>
      </c>
    </row>
    <row r="216" spans="1:27">
      <c r="A216" s="46">
        <f>'[1]Weekly capesize'!$A997</f>
        <v>44249</v>
      </c>
      <c r="B216" s="46">
        <v>44249</v>
      </c>
      <c r="C216" s="206">
        <f t="shared" si="31"/>
        <v>2021</v>
      </c>
      <c r="D216" s="207" t="s">
        <v>139</v>
      </c>
      <c r="E216" s="199">
        <f>'[1]Weekly capesize'!$I997</f>
        <v>7.05</v>
      </c>
      <c r="F216" s="204">
        <f>[2]input!$B645</f>
        <v>16.149999999999999</v>
      </c>
      <c r="G216" s="202">
        <f>'[1]Weekly capesize'!$S997</f>
        <v>8.5</v>
      </c>
      <c r="H216" s="202">
        <f>'[1]Weekly capesize'!$Z997</f>
        <v>17.399999999999999</v>
      </c>
      <c r="I216" s="1">
        <f>'[1]Weekly capesize'!$B997</f>
        <v>7617</v>
      </c>
      <c r="J216" s="1">
        <f>'[1]Weekly capesize'!$C997</f>
        <v>4533</v>
      </c>
      <c r="K216" s="1">
        <f t="shared" si="32"/>
        <v>3084</v>
      </c>
      <c r="L216" s="124">
        <f>'[1]Baltic Indices'!$D665</f>
        <v>1715</v>
      </c>
      <c r="M216" s="124">
        <f>'[1]Baltic Indices'!$G665</f>
        <v>901</v>
      </c>
      <c r="N216" s="124">
        <f>'[1]Baltic Indices'!$F665</f>
        <v>1513</v>
      </c>
      <c r="O216" s="3">
        <f>'[1]Weekly capesize'!$L997</f>
        <v>9.4499999999999993</v>
      </c>
      <c r="P216" s="3">
        <f>'[1]Weekly capesize'!$N997</f>
        <v>11.7</v>
      </c>
      <c r="Q216" s="3">
        <f>'[1]Weekly capesize'!$J997</f>
        <v>12.95</v>
      </c>
      <c r="R216" s="3">
        <f>'[1]Weekly capesize'!$Y997</f>
        <v>17</v>
      </c>
      <c r="S216" s="3">
        <f>'[1]Weekly capesize'!$V997</f>
        <v>10.050000000000001</v>
      </c>
      <c r="T216" s="5">
        <f>'[1]Weekly capesize'!$T997</f>
        <v>9</v>
      </c>
      <c r="U216" s="5">
        <f>'[1]Weekly capesize'!$U997</f>
        <v>11.45</v>
      </c>
      <c r="V216" s="123">
        <f t="shared" si="27"/>
        <v>0.68034414295168766</v>
      </c>
      <c r="W216" s="49">
        <f t="shared" si="28"/>
        <v>3084</v>
      </c>
      <c r="X216" s="107">
        <f t="shared" si="29"/>
        <v>0.68034414295168766</v>
      </c>
      <c r="Y216" s="157">
        <f t="shared" si="30"/>
        <v>10.349999999999998</v>
      </c>
      <c r="Z216" s="108">
        <f t="shared" si="26"/>
        <v>2.3999999999999995</v>
      </c>
      <c r="AA216" s="197">
        <f>'[1]Weekly capesize'!$AD997</f>
        <v>7.45</v>
      </c>
    </row>
    <row r="217" spans="1:27">
      <c r="A217" s="46">
        <f>'[1]Weekly capesize'!$A998</f>
        <v>44256</v>
      </c>
      <c r="B217" s="46">
        <v>44256</v>
      </c>
      <c r="C217" s="206">
        <f t="shared" si="31"/>
        <v>2021</v>
      </c>
      <c r="D217" s="207" t="s">
        <v>139</v>
      </c>
      <c r="E217" s="199">
        <f>'[1]Weekly capesize'!$I998</f>
        <v>7.15</v>
      </c>
      <c r="F217" s="204">
        <f>[2]input!$B646</f>
        <v>18</v>
      </c>
      <c r="G217" s="202">
        <f>'[1]Weekly capesize'!$S998</f>
        <v>7.95</v>
      </c>
      <c r="H217" s="202">
        <f>'[1]Weekly capesize'!$Z998</f>
        <v>15.5</v>
      </c>
      <c r="I217" s="1">
        <f>'[1]Weekly capesize'!$B998</f>
        <v>6934</v>
      </c>
      <c r="J217" s="1">
        <f>'[1]Weekly capesize'!$C998</f>
        <v>4239</v>
      </c>
      <c r="K217" s="1">
        <f t="shared" si="32"/>
        <v>2695</v>
      </c>
      <c r="L217" s="124">
        <f>'[1]Baltic Indices'!$D666</f>
        <v>1439</v>
      </c>
      <c r="M217" s="124">
        <f>'[1]Baltic Indices'!$G666</f>
        <v>1070</v>
      </c>
      <c r="N217" s="124">
        <f>'[1]Baltic Indices'!$F666</f>
        <v>1878</v>
      </c>
      <c r="O217" s="3">
        <f>'[1]Weekly capesize'!$L998</f>
        <v>8.9</v>
      </c>
      <c r="P217" s="3">
        <f>'[1]Weekly capesize'!$N998</f>
        <v>11.4</v>
      </c>
      <c r="Q217" s="3">
        <f>'[1]Weekly capesize'!$J998</f>
        <v>11.7</v>
      </c>
      <c r="R217" s="3">
        <f>'[1]Weekly capesize'!$Y998</f>
        <v>15.1</v>
      </c>
      <c r="S217" s="3">
        <f>'[1]Weekly capesize'!$V998</f>
        <v>9.5</v>
      </c>
      <c r="T217" s="5">
        <f>'[1]Weekly capesize'!$T998</f>
        <v>8.4499999999999993</v>
      </c>
      <c r="U217" s="5">
        <f>'[1]Weekly capesize'!$U998</f>
        <v>10.9</v>
      </c>
      <c r="V217" s="123">
        <f t="shared" si="27"/>
        <v>0.6357631516867186</v>
      </c>
      <c r="W217" s="49">
        <f t="shared" si="28"/>
        <v>2695</v>
      </c>
      <c r="X217" s="107">
        <f t="shared" si="29"/>
        <v>0.6357631516867186</v>
      </c>
      <c r="Y217" s="157">
        <f t="shared" si="30"/>
        <v>8.35</v>
      </c>
      <c r="Z217" s="108">
        <f t="shared" si="26"/>
        <v>1.75</v>
      </c>
      <c r="AA217" s="197">
        <f>'[1]Weekly capesize'!$AD998</f>
        <v>6.9</v>
      </c>
    </row>
    <row r="218" spans="1:27">
      <c r="A218" s="46">
        <f>'[1]Weekly capesize'!$A999</f>
        <v>44263</v>
      </c>
      <c r="B218" s="46">
        <v>44263</v>
      </c>
      <c r="C218" s="206">
        <f t="shared" si="31"/>
        <v>2021</v>
      </c>
      <c r="D218" s="207" t="s">
        <v>139</v>
      </c>
      <c r="E218" s="199">
        <f>'[1]Weekly capesize'!$I999</f>
        <v>8.9499999999999993</v>
      </c>
      <c r="F218" s="204">
        <f>[2]input!$B647</f>
        <v>21.9</v>
      </c>
      <c r="G218" s="202">
        <f>'[1]Weekly capesize'!$S999</f>
        <v>8.4499999999999993</v>
      </c>
      <c r="H218" s="202">
        <f>'[1]Weekly capesize'!$Z999</f>
        <v>16.8</v>
      </c>
      <c r="I218" s="1">
        <f>'[1]Weekly capesize'!$B999</f>
        <v>7340</v>
      </c>
      <c r="J218" s="1">
        <f>'[1]Weekly capesize'!$C999</f>
        <v>5109</v>
      </c>
      <c r="K218" s="1">
        <f t="shared" si="32"/>
        <v>2231</v>
      </c>
      <c r="L218" s="124">
        <f>'[1]Baltic Indices'!$D667</f>
        <v>1784</v>
      </c>
      <c r="M218" s="124">
        <f>'[1]Baltic Indices'!$G667</f>
        <v>1131</v>
      </c>
      <c r="N218" s="124">
        <f>'[1]Baltic Indices'!$F667</f>
        <v>1917</v>
      </c>
      <c r="O218" s="3">
        <f>'[1]Weekly capesize'!$L999</f>
        <v>9.4499999999999993</v>
      </c>
      <c r="P218" s="3">
        <f>'[1]Weekly capesize'!$N999</f>
        <v>12.15</v>
      </c>
      <c r="Q218" s="3">
        <f>'[1]Weekly capesize'!$J999</f>
        <v>13.6</v>
      </c>
      <c r="R218" s="3">
        <f>'[1]Weekly capesize'!$Y999</f>
        <v>16.399999999999999</v>
      </c>
      <c r="S218" s="3">
        <f>'[1]Weekly capesize'!$V999</f>
        <v>9.6999999999999993</v>
      </c>
      <c r="T218" s="5">
        <f>'[1]Weekly capesize'!$T999</f>
        <v>9.1</v>
      </c>
      <c r="U218" s="5">
        <f>'[1]Weekly capesize'!$U999</f>
        <v>11.1</v>
      </c>
      <c r="V218" s="123">
        <f t="shared" si="27"/>
        <v>0.43668036797807791</v>
      </c>
      <c r="W218" s="49">
        <f t="shared" si="28"/>
        <v>2231</v>
      </c>
      <c r="X218" s="107">
        <f t="shared" si="29"/>
        <v>0.43668036797807791</v>
      </c>
      <c r="Y218" s="157">
        <f t="shared" si="30"/>
        <v>7.8500000000000014</v>
      </c>
      <c r="Z218" s="108">
        <f t="shared" si="26"/>
        <v>0.5</v>
      </c>
      <c r="AA218" s="197">
        <f>'[1]Weekly capesize'!$AD999</f>
        <v>7.4</v>
      </c>
    </row>
    <row r="219" spans="1:27">
      <c r="A219" s="46">
        <f>'[1]Weekly capesize'!$A1000</f>
        <v>44270</v>
      </c>
      <c r="B219" s="46">
        <v>44270</v>
      </c>
      <c r="C219" s="206">
        <f t="shared" si="31"/>
        <v>2021</v>
      </c>
      <c r="D219" s="207" t="s">
        <v>139</v>
      </c>
      <c r="E219" s="199">
        <f>'[1]Weekly capesize'!$I1000</f>
        <v>9.15</v>
      </c>
      <c r="F219" s="204">
        <f>[2]input!$B648</f>
        <v>25.25</v>
      </c>
      <c r="G219" s="202">
        <f>'[1]Weekly capesize'!$S1000</f>
        <v>9.5500000000000007</v>
      </c>
      <c r="H219" s="202">
        <f>'[1]Weekly capesize'!$Z1000</f>
        <v>18.55</v>
      </c>
      <c r="I219" s="1">
        <f>'[1]Weekly capesize'!$B1000</f>
        <v>8015</v>
      </c>
      <c r="J219" s="1">
        <f>'[1]Weekly capesize'!$C1000</f>
        <v>5484</v>
      </c>
      <c r="K219" s="1">
        <f t="shared" si="32"/>
        <v>2531</v>
      </c>
      <c r="L219" s="124">
        <f>'[1]Baltic Indices'!$D668</f>
        <v>2019</v>
      </c>
      <c r="M219" s="124">
        <f>'[1]Baltic Indices'!$G668</f>
        <v>1283</v>
      </c>
      <c r="N219" s="124">
        <f>'[1]Baltic Indices'!$F668</f>
        <v>2077</v>
      </c>
      <c r="O219" s="3">
        <f>'[1]Weekly capesize'!$L1000</f>
        <v>10.55</v>
      </c>
      <c r="P219" s="3">
        <f>'[1]Weekly capesize'!$N1000</f>
        <v>13.25</v>
      </c>
      <c r="Q219" s="3">
        <f>'[1]Weekly capesize'!$J1000</f>
        <v>14.45</v>
      </c>
      <c r="R219" s="3">
        <f>'[1]Weekly capesize'!$Y1000</f>
        <v>18.149999999999999</v>
      </c>
      <c r="S219" s="3">
        <f>'[1]Weekly capesize'!$V1000</f>
        <v>10.199999999999999</v>
      </c>
      <c r="T219" s="5">
        <f>'[1]Weekly capesize'!$T1000</f>
        <v>10.199999999999999</v>
      </c>
      <c r="U219" s="5">
        <f>'[1]Weekly capesize'!$U1000</f>
        <v>11.6</v>
      </c>
      <c r="V219" s="123">
        <f t="shared" si="27"/>
        <v>0.46152443471918309</v>
      </c>
      <c r="W219" s="49">
        <f t="shared" si="28"/>
        <v>2531</v>
      </c>
      <c r="X219" s="107">
        <f t="shared" si="29"/>
        <v>0.46152443471918309</v>
      </c>
      <c r="Y219" s="157">
        <f t="shared" si="30"/>
        <v>9.4</v>
      </c>
      <c r="Z219" s="108">
        <f t="shared" si="26"/>
        <v>1.4000000000000004</v>
      </c>
      <c r="AA219" s="197">
        <f>'[1]Weekly capesize'!$AD1000</f>
        <v>8.5500000000000007</v>
      </c>
    </row>
    <row r="220" spans="1:27">
      <c r="A220" s="46">
        <f>'[1]Weekly capesize'!$A1001</f>
        <v>44277</v>
      </c>
      <c r="B220" s="46">
        <v>44277</v>
      </c>
      <c r="C220" s="206">
        <f t="shared" si="31"/>
        <v>2021</v>
      </c>
      <c r="D220" s="207" t="s">
        <v>139</v>
      </c>
      <c r="E220" s="199">
        <f>'[1]Weekly capesize'!$I1001</f>
        <v>9.35</v>
      </c>
      <c r="F220" s="204">
        <f>[2]input!$B649</f>
        <v>22.9</v>
      </c>
      <c r="G220" s="202">
        <f>'[1]Weekly capesize'!$S1001</f>
        <v>10.3</v>
      </c>
      <c r="H220" s="202">
        <f>'[1]Weekly capesize'!$Z1001</f>
        <v>21.75</v>
      </c>
      <c r="I220" s="1">
        <f>'[1]Weekly capesize'!$B1001</f>
        <v>8871</v>
      </c>
      <c r="J220" s="1">
        <f>'[1]Weekly capesize'!$C1001</f>
        <v>6097</v>
      </c>
      <c r="K220" s="1">
        <f t="shared" si="32"/>
        <v>2774</v>
      </c>
      <c r="L220" s="124">
        <f>'[1]Baltic Indices'!$D669</f>
        <v>2344</v>
      </c>
      <c r="M220" s="124">
        <f>'[1]Baltic Indices'!$G669</f>
        <v>1360</v>
      </c>
      <c r="N220" s="124">
        <f>'[1]Baltic Indices'!$F669</f>
        <v>2122</v>
      </c>
      <c r="O220" s="3">
        <f>'[1]Weekly capesize'!$L1001</f>
        <v>11.3</v>
      </c>
      <c r="P220" s="3">
        <f>'[1]Weekly capesize'!$N1001</f>
        <v>14.75</v>
      </c>
      <c r="Q220" s="3">
        <f>'[1]Weekly capesize'!$J1001</f>
        <v>16.649999999999999</v>
      </c>
      <c r="R220" s="3">
        <f>'[1]Weekly capesize'!$Y1001</f>
        <v>21.35</v>
      </c>
      <c r="S220" s="3">
        <f>'[1]Weekly capesize'!$V1001</f>
        <v>10.45</v>
      </c>
      <c r="T220" s="5">
        <f>'[1]Weekly capesize'!$T1001</f>
        <v>11.1</v>
      </c>
      <c r="U220" s="5">
        <f>'[1]Weekly capesize'!$U1001</f>
        <v>11.85</v>
      </c>
      <c r="V220" s="123">
        <f t="shared" si="27"/>
        <v>0.45497785796293261</v>
      </c>
      <c r="W220" s="49">
        <f t="shared" si="28"/>
        <v>2774</v>
      </c>
      <c r="X220" s="107">
        <f t="shared" si="29"/>
        <v>0.45497785796293261</v>
      </c>
      <c r="Y220" s="157">
        <f t="shared" si="30"/>
        <v>12.4</v>
      </c>
      <c r="Z220" s="108">
        <f t="shared" si="26"/>
        <v>1.9500000000000011</v>
      </c>
      <c r="AA220" s="197">
        <f>'[1]Weekly capesize'!$AD1001</f>
        <v>9.35</v>
      </c>
    </row>
    <row r="221" spans="1:27">
      <c r="A221" s="46">
        <f>'[1]Weekly capesize'!$A1002</f>
        <v>44284</v>
      </c>
      <c r="B221" s="46">
        <v>44284</v>
      </c>
      <c r="C221" s="206">
        <f t="shared" si="31"/>
        <v>2021</v>
      </c>
      <c r="D221" s="207" t="s">
        <v>139</v>
      </c>
      <c r="E221" s="199">
        <f>'[1]Weekly capesize'!$I1002</f>
        <v>9.25</v>
      </c>
      <c r="F221" s="204">
        <f>[2]input!$B650</f>
        <v>19.3</v>
      </c>
      <c r="G221" s="202">
        <f>'[1]Weekly capesize'!$S1002</f>
        <v>10.199999999999999</v>
      </c>
      <c r="H221" s="202">
        <f>'[1]Weekly capesize'!$Z1002</f>
        <v>21.05</v>
      </c>
      <c r="I221" s="1">
        <f>'[1]Weekly capesize'!$B1002</f>
        <v>8614</v>
      </c>
      <c r="J221" s="1">
        <f>'[1]Weekly capesize'!$C1002</f>
        <v>6001</v>
      </c>
      <c r="K221" s="1">
        <f t="shared" si="32"/>
        <v>2613</v>
      </c>
      <c r="L221" s="124">
        <f>'[1]Baltic Indices'!$D670</f>
        <v>2293</v>
      </c>
      <c r="M221" s="124">
        <f>'[1]Baltic Indices'!$G670</f>
        <v>1272</v>
      </c>
      <c r="N221" s="124">
        <f>'[1]Baltic Indices'!$F670</f>
        <v>1983</v>
      </c>
      <c r="O221" s="3">
        <f>'[1]Weekly capesize'!$L1002</f>
        <v>11.2</v>
      </c>
      <c r="P221" s="3">
        <f>'[1]Weekly capesize'!$N1002</f>
        <v>14.95</v>
      </c>
      <c r="Q221" s="3">
        <f>'[1]Weekly capesize'!$J1002</f>
        <v>16.25</v>
      </c>
      <c r="R221" s="3">
        <f>'[1]Weekly capesize'!$Y1002</f>
        <v>20.65</v>
      </c>
      <c r="S221" s="3">
        <f>'[1]Weekly capesize'!$V1002</f>
        <v>10.1</v>
      </c>
      <c r="T221" s="5">
        <f>'[1]Weekly capesize'!$T1002</f>
        <v>11</v>
      </c>
      <c r="U221" s="5">
        <f>'[1]Weekly capesize'!$U1002</f>
        <v>11.5</v>
      </c>
      <c r="V221" s="123">
        <f t="shared" si="27"/>
        <v>0.43542742876187301</v>
      </c>
      <c r="W221" s="49">
        <f t="shared" si="28"/>
        <v>2613</v>
      </c>
      <c r="X221" s="107">
        <f t="shared" si="29"/>
        <v>0.43542742876187301</v>
      </c>
      <c r="Y221" s="157">
        <f t="shared" si="30"/>
        <v>11.8</v>
      </c>
      <c r="Z221" s="108">
        <f t="shared" si="26"/>
        <v>1.9499999999999993</v>
      </c>
      <c r="AA221" s="197">
        <f>'[1]Weekly capesize'!$AD1002</f>
        <v>9.25</v>
      </c>
    </row>
    <row r="222" spans="1:27">
      <c r="A222" s="46">
        <f>'[1]Weekly capesize'!$A1003</f>
        <v>44288</v>
      </c>
      <c r="B222" s="46">
        <v>44288</v>
      </c>
      <c r="C222" s="206">
        <f t="shared" si="31"/>
        <v>2021</v>
      </c>
      <c r="D222" s="207" t="s">
        <v>140</v>
      </c>
      <c r="E222" s="199">
        <f>'[1]Weekly capesize'!$I1003</f>
        <v>9.9</v>
      </c>
      <c r="F222" s="204">
        <f>[2]input!$B651</f>
        <v>15.3</v>
      </c>
      <c r="G222" s="202">
        <f>'[1]Weekly capesize'!$S1003</f>
        <v>10.15</v>
      </c>
      <c r="H222" s="202">
        <f>'[1]Weekly capesize'!$Z1003</f>
        <v>21.35</v>
      </c>
      <c r="I222" s="1">
        <f>'[1]Weekly capesize'!$B1003</f>
        <v>8576</v>
      </c>
      <c r="J222" s="1">
        <f>'[1]Weekly capesize'!$C1003</f>
        <v>6366</v>
      </c>
      <c r="K222" s="1">
        <f t="shared" si="32"/>
        <v>2210</v>
      </c>
      <c r="L222" s="124">
        <f>'[1]Baltic Indices'!$D671</f>
        <v>2394</v>
      </c>
      <c r="M222" s="124">
        <f>'[1]Baltic Indices'!$G671</f>
        <v>1137</v>
      </c>
      <c r="N222" s="124">
        <f>'[1]Baltic Indices'!$F671</f>
        <v>1840</v>
      </c>
      <c r="O222" s="3">
        <f>'[1]Weekly capesize'!$L1003</f>
        <v>11.15</v>
      </c>
      <c r="P222" s="3">
        <f>'[1]Weekly capesize'!$N1003</f>
        <v>15.9</v>
      </c>
      <c r="Q222" s="3">
        <f>'[1]Weekly capesize'!$J1003</f>
        <v>17.2</v>
      </c>
      <c r="R222" s="3">
        <f>'[1]Weekly capesize'!$Y1003</f>
        <v>20.95</v>
      </c>
      <c r="S222" s="3">
        <f>'[1]Weekly capesize'!$V1003</f>
        <v>9.8000000000000007</v>
      </c>
      <c r="T222" s="5">
        <f>'[1]Weekly capesize'!$T1003</f>
        <v>10.95</v>
      </c>
      <c r="U222" s="5">
        <f>'[1]Weekly capesize'!$U1003</f>
        <v>11.2</v>
      </c>
      <c r="V222" s="123">
        <f t="shared" si="27"/>
        <v>0.34715677034244424</v>
      </c>
      <c r="W222" s="49">
        <f t="shared" si="28"/>
        <v>2210</v>
      </c>
      <c r="X222" s="107">
        <f t="shared" si="29"/>
        <v>0.34715677034244424</v>
      </c>
      <c r="Y222" s="157">
        <f t="shared" si="30"/>
        <v>11.450000000000001</v>
      </c>
      <c r="Z222" s="108">
        <f t="shared" ref="Z222:Z229" si="33">O222-E222</f>
        <v>1.25</v>
      </c>
      <c r="AA222" s="197">
        <f>'[1]Weekly capesize'!$AD1003</f>
        <v>9.1999999999999993</v>
      </c>
    </row>
    <row r="223" spans="1:27">
      <c r="A223" s="46">
        <f>'[1]Weekly capesize'!$A1004</f>
        <v>44295</v>
      </c>
      <c r="B223" s="46">
        <v>44295</v>
      </c>
      <c r="C223" s="206">
        <f t="shared" si="31"/>
        <v>2021</v>
      </c>
      <c r="D223" s="207" t="s">
        <v>140</v>
      </c>
      <c r="E223" s="199">
        <f>'[1]Weekly capesize'!$I1004</f>
        <v>10.35</v>
      </c>
      <c r="F223" s="204">
        <f>[2]input!$B652</f>
        <v>15.02</v>
      </c>
      <c r="G223" s="202">
        <f>'[1]Weekly capesize'!$S1004</f>
        <v>11.15</v>
      </c>
      <c r="H223" s="202">
        <f>'[1]Weekly capesize'!$Z1004</f>
        <v>22.5</v>
      </c>
      <c r="I223" s="1">
        <f>'[1]Weekly capesize'!$B1004</f>
        <v>9967</v>
      </c>
      <c r="J223" s="1">
        <f>'[1]Weekly capesize'!$C1004</f>
        <v>7017</v>
      </c>
      <c r="K223" s="1">
        <f t="shared" si="32"/>
        <v>2950</v>
      </c>
      <c r="L223" s="124">
        <f>'[1]Baltic Indices'!$D672</f>
        <v>2883</v>
      </c>
      <c r="M223" s="124">
        <f>'[1]Baltic Indices'!$G672</f>
        <v>1049</v>
      </c>
      <c r="N223" s="124">
        <f>'[1]Baltic Indices'!$F672</f>
        <v>1780</v>
      </c>
      <c r="O223" s="3">
        <f>'[1]Weekly capesize'!$L1004</f>
        <v>12</v>
      </c>
      <c r="P223" s="3">
        <f>'[1]Weekly capesize'!$N1004</f>
        <v>17.95</v>
      </c>
      <c r="Q223" s="3">
        <f>'[1]Weekly capesize'!$J1004</f>
        <v>17.850000000000001</v>
      </c>
      <c r="R223" s="3">
        <f>'[1]Weekly capesize'!$Y1004</f>
        <v>22.1</v>
      </c>
      <c r="S223" s="3">
        <f>'[1]Weekly capesize'!$V1004</f>
        <v>11.5</v>
      </c>
      <c r="T223" s="5">
        <f>'[1]Weekly capesize'!$T1004</f>
        <v>11.95</v>
      </c>
      <c r="U223" s="5">
        <f>'[1]Weekly capesize'!$U1004</f>
        <v>13</v>
      </c>
      <c r="V223" s="123">
        <f t="shared" si="27"/>
        <v>0.42040758158757302</v>
      </c>
      <c r="W223" s="49">
        <f t="shared" si="28"/>
        <v>2950</v>
      </c>
      <c r="X223" s="107">
        <f t="shared" si="29"/>
        <v>0.42040758158757302</v>
      </c>
      <c r="Y223" s="157">
        <f t="shared" si="30"/>
        <v>12.15</v>
      </c>
      <c r="Z223" s="108">
        <f t="shared" si="33"/>
        <v>1.6500000000000004</v>
      </c>
      <c r="AA223" s="197">
        <f>'[1]Weekly capesize'!$AD1004</f>
        <v>10</v>
      </c>
    </row>
    <row r="224" spans="1:27">
      <c r="A224" s="46">
        <f>'[1]Weekly capesize'!$A1005</f>
        <v>44302</v>
      </c>
      <c r="B224" s="46">
        <v>44302</v>
      </c>
      <c r="C224" s="206">
        <f t="shared" si="31"/>
        <v>2021</v>
      </c>
      <c r="D224" s="207" t="s">
        <v>140</v>
      </c>
      <c r="E224" s="199">
        <f>'[1]Weekly capesize'!$I1005</f>
        <v>11.4</v>
      </c>
      <c r="F224" s="204">
        <f>[2]input!$B653</f>
        <v>18.66</v>
      </c>
      <c r="G224" s="202">
        <f>'[1]Weekly capesize'!$S1005</f>
        <v>12.3</v>
      </c>
      <c r="H224" s="202">
        <f>'[1]Weekly capesize'!$Z1005</f>
        <v>25.2</v>
      </c>
      <c r="I224" s="1">
        <f>'[1]Weekly capesize'!$B1005</f>
        <v>10838</v>
      </c>
      <c r="J224" s="1">
        <f>'[1]Weekly capesize'!$C1005</f>
        <v>7743</v>
      </c>
      <c r="K224" s="1">
        <f t="shared" si="32"/>
        <v>3095</v>
      </c>
      <c r="L224" s="124">
        <f>'[1]Baltic Indices'!$D673</f>
        <v>3439</v>
      </c>
      <c r="M224" s="124">
        <f>'[1]Baltic Indices'!$G673</f>
        <v>1006</v>
      </c>
      <c r="N224" s="124">
        <f>'[1]Baltic Indices'!$F673</f>
        <v>1849</v>
      </c>
      <c r="O224" s="3">
        <f>'[1]Weekly capesize'!$L1005</f>
        <v>13.3</v>
      </c>
      <c r="P224" s="3">
        <f>'[1]Weekly capesize'!$N1005</f>
        <v>19.5</v>
      </c>
      <c r="Q224" s="3">
        <f>'[1]Weekly capesize'!$J1005</f>
        <v>19.05</v>
      </c>
      <c r="R224" s="3">
        <f>'[1]Weekly capesize'!$Y1005</f>
        <v>23.8</v>
      </c>
      <c r="S224" s="3">
        <f>'[1]Weekly capesize'!$V1005</f>
        <v>12</v>
      </c>
      <c r="T224" s="5">
        <f>'[1]Weekly capesize'!$T1005</f>
        <v>13.2</v>
      </c>
      <c r="U224" s="5">
        <f>'[1]Weekly capesize'!$U1005</f>
        <v>13.5</v>
      </c>
      <c r="V224" s="123">
        <f t="shared" si="27"/>
        <v>0.39971587240087819</v>
      </c>
      <c r="W224" s="49">
        <f t="shared" si="28"/>
        <v>3095</v>
      </c>
      <c r="X224" s="107">
        <f t="shared" si="29"/>
        <v>0.39971587240087819</v>
      </c>
      <c r="Y224" s="157">
        <f t="shared" si="30"/>
        <v>13.799999999999999</v>
      </c>
      <c r="Z224" s="108">
        <f t="shared" si="33"/>
        <v>1.9000000000000004</v>
      </c>
      <c r="AA224" s="197">
        <f>'[1]Weekly capesize'!$AD1005</f>
        <v>11.35</v>
      </c>
    </row>
    <row r="225" spans="1:27">
      <c r="A225" s="46">
        <f>'[1]Weekly capesize'!$A1006</f>
        <v>44309</v>
      </c>
      <c r="B225" s="46">
        <v>44309</v>
      </c>
      <c r="C225" s="206">
        <f t="shared" si="31"/>
        <v>2021</v>
      </c>
      <c r="D225" s="207" t="s">
        <v>140</v>
      </c>
      <c r="E225" s="199">
        <f>'[1]Weekly capesize'!$I1006</f>
        <v>11.5</v>
      </c>
      <c r="F225" s="204">
        <f>[2]input!$B654</f>
        <v>20.37</v>
      </c>
      <c r="G225" s="202">
        <f>'[1]Weekly capesize'!$S1006</f>
        <v>14.6</v>
      </c>
      <c r="H225" s="202">
        <f>'[1]Weekly capesize'!$Z1006</f>
        <v>27.3</v>
      </c>
      <c r="I225" s="1">
        <f>'[1]Weekly capesize'!$B1006</f>
        <v>12652</v>
      </c>
      <c r="J225" s="1">
        <f>'[1]Weekly capesize'!$C1006</f>
        <v>8404</v>
      </c>
      <c r="K225" s="1">
        <f t="shared" si="32"/>
        <v>4248</v>
      </c>
      <c r="L225" s="124">
        <f>'[1]Baltic Indices'!$D674</f>
        <v>4192</v>
      </c>
      <c r="M225" s="124">
        <f>'[1]Baltic Indices'!$G674</f>
        <v>1092</v>
      </c>
      <c r="N225" s="124">
        <f>'[1]Baltic Indices'!$F674</f>
        <v>2085</v>
      </c>
      <c r="O225" s="3">
        <f>'[1]Weekly capesize'!$L1006</f>
        <v>15.5</v>
      </c>
      <c r="P225" s="3">
        <f>'[1]Weekly capesize'!$N1006</f>
        <v>21.9</v>
      </c>
      <c r="Q225" s="3">
        <f>'[1]Weekly capesize'!$J1006</f>
        <v>20.6</v>
      </c>
      <c r="R225" s="3">
        <f>'[1]Weekly capesize'!$Y1006</f>
        <v>25.9</v>
      </c>
      <c r="S225" s="3">
        <f>'[1]Weekly capesize'!$V1006</f>
        <v>14.75</v>
      </c>
      <c r="T225" s="5">
        <f>'[1]Weekly capesize'!$T1006</f>
        <v>15.45</v>
      </c>
      <c r="U225" s="5">
        <f>'[1]Weekly capesize'!$U1006</f>
        <v>16.350000000000001</v>
      </c>
      <c r="V225" s="123">
        <f t="shared" si="27"/>
        <v>0.50547358400761544</v>
      </c>
      <c r="W225" s="49">
        <f t="shared" si="28"/>
        <v>4248</v>
      </c>
      <c r="X225" s="107">
        <f t="shared" si="29"/>
        <v>0.50547358400761544</v>
      </c>
      <c r="Y225" s="157">
        <f t="shared" si="30"/>
        <v>15.8</v>
      </c>
      <c r="Z225" s="108">
        <f t="shared" si="33"/>
        <v>4</v>
      </c>
      <c r="AA225" s="197">
        <f>'[1]Weekly capesize'!$AD1006</f>
        <v>12.75</v>
      </c>
    </row>
    <row r="226" spans="1:27">
      <c r="A226" s="46">
        <f>'[1]Weekly capesize'!$A1007</f>
        <v>44316</v>
      </c>
      <c r="B226" s="46">
        <v>44316</v>
      </c>
      <c r="C226" s="206">
        <f t="shared" si="31"/>
        <v>2021</v>
      </c>
      <c r="D226" s="207" t="s">
        <v>140</v>
      </c>
      <c r="E226" s="199">
        <f>'[1]Weekly capesize'!$I1007</f>
        <v>13.25</v>
      </c>
      <c r="F226" s="204">
        <f>[2]input!$B655</f>
        <v>19.010000000000002</v>
      </c>
      <c r="G226" s="202">
        <f>'[1]Weekly capesize'!$S1007</f>
        <v>16.25</v>
      </c>
      <c r="H226" s="202">
        <f>'[1]Weekly capesize'!$Z1007</f>
        <v>29.7</v>
      </c>
      <c r="I226" s="1">
        <f>'[1]Weekly capesize'!$B1007</f>
        <v>13864</v>
      </c>
      <c r="J226" s="1">
        <f>'[1]Weekly capesize'!$C1007</f>
        <v>9400</v>
      </c>
      <c r="K226" s="1">
        <f t="shared" si="32"/>
        <v>4464</v>
      </c>
      <c r="L226" s="124">
        <f>'[1]Baltic Indices'!$D675</f>
        <v>4896</v>
      </c>
      <c r="M226" s="124">
        <f>'[1]Baltic Indices'!$G675</f>
        <v>1145</v>
      </c>
      <c r="N226" s="124">
        <f>'[1]Baltic Indices'!$F675</f>
        <v>2144</v>
      </c>
      <c r="O226" s="3">
        <f>'[1]Weekly capesize'!$L1007</f>
        <v>17.149999999999999</v>
      </c>
      <c r="P226" s="3">
        <f>'[1]Weekly capesize'!$N1007</f>
        <v>23.75</v>
      </c>
      <c r="Q226" s="3">
        <f>'[1]Weekly capesize'!$J1007</f>
        <v>22.1</v>
      </c>
      <c r="R226" s="3">
        <f>'[1]Weekly capesize'!$Y1007</f>
        <v>28.3</v>
      </c>
      <c r="S226" s="3">
        <f>'[1]Weekly capesize'!$V1007</f>
        <v>16.25</v>
      </c>
      <c r="T226" s="5">
        <f>'[1]Weekly capesize'!$T1007</f>
        <v>17.100000000000001</v>
      </c>
      <c r="U226" s="5">
        <f>'[1]Weekly capesize'!$U1007</f>
        <v>17.95</v>
      </c>
      <c r="V226" s="123">
        <f t="shared" si="27"/>
        <v>0.47489361702127658</v>
      </c>
      <c r="W226" s="49">
        <f t="shared" si="28"/>
        <v>4464</v>
      </c>
      <c r="X226" s="107">
        <f t="shared" si="29"/>
        <v>0.47489361702127658</v>
      </c>
      <c r="Y226" s="157">
        <f t="shared" si="30"/>
        <v>16.45</v>
      </c>
      <c r="Z226" s="108">
        <f t="shared" si="33"/>
        <v>3.8999999999999986</v>
      </c>
      <c r="AA226" s="197">
        <f>'[1]Weekly capesize'!$AD1007</f>
        <v>14.55</v>
      </c>
    </row>
    <row r="227" spans="1:27">
      <c r="A227" s="46">
        <f>'[1]Weekly capesize'!$A1008</f>
        <v>44323</v>
      </c>
      <c r="B227" s="46">
        <v>44323</v>
      </c>
      <c r="C227" s="206">
        <f t="shared" si="31"/>
        <v>2021</v>
      </c>
      <c r="D227" s="207" t="s">
        <v>140</v>
      </c>
      <c r="E227" s="199">
        <f>'[1]Weekly capesize'!$I1008</f>
        <v>14.45</v>
      </c>
      <c r="F227" s="204">
        <f>[2]input!$B656</f>
        <v>19.510000000000002</v>
      </c>
      <c r="G227" s="202">
        <f>'[1]Weekly capesize'!$S1008</f>
        <v>16.850000000000001</v>
      </c>
      <c r="H227" s="202">
        <f>'[1]Weekly capesize'!$Z1008</f>
        <v>30.35</v>
      </c>
      <c r="I227" s="1">
        <f>'[1]Weekly capesize'!$B1008</f>
        <v>14007</v>
      </c>
      <c r="J227" s="1">
        <f>'[1]Weekly capesize'!$C1008</f>
        <v>9933</v>
      </c>
      <c r="K227" s="1">
        <f t="shared" si="32"/>
        <v>4074</v>
      </c>
      <c r="L227" s="124">
        <f>'[1]Baltic Indices'!$D676</f>
        <v>5006</v>
      </c>
      <c r="M227" s="124">
        <f>'[1]Baltic Indices'!$G676</f>
        <v>1189</v>
      </c>
      <c r="N227" s="124">
        <f>'[1]Baltic Indices'!$F676</f>
        <v>2196</v>
      </c>
      <c r="O227" s="3">
        <f>'[1]Weekly capesize'!$L1008</f>
        <v>17.75</v>
      </c>
      <c r="P227" s="3">
        <f>'[1]Weekly capesize'!$N1008</f>
        <v>24.5</v>
      </c>
      <c r="Q227" s="3">
        <f>'[1]Weekly capesize'!$J1008</f>
        <v>23.1</v>
      </c>
      <c r="R227" s="3">
        <f>'[1]Weekly capesize'!$Y1008</f>
        <v>28.95</v>
      </c>
      <c r="S227" s="3">
        <f>'[1]Weekly capesize'!$V1008</f>
        <v>16.600000000000001</v>
      </c>
      <c r="T227" s="5">
        <f>'[1]Weekly capesize'!$T1008</f>
        <v>17.7</v>
      </c>
      <c r="U227" s="5">
        <f>'[1]Weekly capesize'!$U1008</f>
        <v>18.3</v>
      </c>
      <c r="V227" s="123">
        <f t="shared" si="27"/>
        <v>0.41014799154334036</v>
      </c>
      <c r="W227" s="49">
        <f t="shared" si="28"/>
        <v>4074</v>
      </c>
      <c r="X227" s="107">
        <f t="shared" si="29"/>
        <v>0.41014799154334036</v>
      </c>
      <c r="Y227" s="157">
        <f t="shared" si="30"/>
        <v>15.900000000000002</v>
      </c>
      <c r="Z227" s="108">
        <f t="shared" si="33"/>
        <v>3.3000000000000007</v>
      </c>
      <c r="AA227" s="197">
        <f>'[1]Weekly capesize'!$AD1008</f>
        <v>15.15</v>
      </c>
    </row>
    <row r="228" spans="1:27">
      <c r="A228" s="46">
        <f>'[1]Weekly capesize'!$A1009</f>
        <v>44330</v>
      </c>
      <c r="B228" s="46">
        <v>44330</v>
      </c>
      <c r="C228" s="206">
        <f t="shared" si="31"/>
        <v>2021</v>
      </c>
      <c r="D228" s="207" t="s">
        <v>140</v>
      </c>
      <c r="E228" s="199">
        <f>'[1]Weekly capesize'!$I1009</f>
        <v>12.15</v>
      </c>
      <c r="F228" s="204">
        <f>[2]input!$B657</f>
        <v>21.8</v>
      </c>
      <c r="G228" s="202">
        <f>'[1]Weekly capesize'!$S1009</f>
        <v>14.75</v>
      </c>
      <c r="H228" s="202">
        <f>'[1]Weekly capesize'!$Z1009</f>
        <v>26.9</v>
      </c>
      <c r="I228" s="1">
        <f>'[1]Weekly capesize'!$B1009</f>
        <v>12614</v>
      </c>
      <c r="J228" s="1">
        <f>'[1]Weekly capesize'!$C1009</f>
        <v>8458</v>
      </c>
      <c r="K228" s="1">
        <f t="shared" si="32"/>
        <v>4156</v>
      </c>
      <c r="L228" s="124">
        <f>'[1]Baltic Indices'!$D677</f>
        <v>4165</v>
      </c>
      <c r="M228" s="124">
        <f>'[1]Baltic Indices'!$G677</f>
        <v>1269</v>
      </c>
      <c r="N228" s="124">
        <f>'[1]Baltic Indices'!$F677</f>
        <v>2297</v>
      </c>
      <c r="O228" s="3">
        <f>'[1]Weekly capesize'!$L1009</f>
        <v>15.65</v>
      </c>
      <c r="P228" s="3">
        <f>'[1]Weekly capesize'!$N1009</f>
        <v>22</v>
      </c>
      <c r="Q228" s="3">
        <f>'[1]Weekly capesize'!$J1009</f>
        <v>20</v>
      </c>
      <c r="R228" s="3">
        <f>'[1]Weekly capesize'!$Y1009</f>
        <v>26.5</v>
      </c>
      <c r="S228" s="3">
        <f>'[1]Weekly capesize'!$V1009</f>
        <v>15</v>
      </c>
      <c r="T228" s="5">
        <f>'[1]Weekly capesize'!$T1009</f>
        <v>15.6</v>
      </c>
      <c r="U228" s="5">
        <f>'[1]Weekly capesize'!$U1009</f>
        <v>16.649999999999999</v>
      </c>
      <c r="V228" s="123">
        <f t="shared" si="27"/>
        <v>0.49136911799479782</v>
      </c>
      <c r="W228" s="49">
        <f t="shared" si="28"/>
        <v>4156</v>
      </c>
      <c r="X228" s="107">
        <f t="shared" si="29"/>
        <v>0.49136911799479782</v>
      </c>
      <c r="Y228" s="157">
        <f t="shared" si="30"/>
        <v>14.749999999999998</v>
      </c>
      <c r="Z228" s="108">
        <f t="shared" si="33"/>
        <v>3.5</v>
      </c>
      <c r="AA228" s="197">
        <f>'[1]Weekly capesize'!$AD1009</f>
        <v>13.05</v>
      </c>
    </row>
    <row r="229" spans="1:27">
      <c r="A229" s="46">
        <f>'[1]Weekly capesize'!$A1010</f>
        <v>44337</v>
      </c>
      <c r="B229" s="46">
        <v>44337</v>
      </c>
      <c r="C229" s="206">
        <f t="shared" si="31"/>
        <v>2021</v>
      </c>
      <c r="D229" s="207" t="s">
        <v>140</v>
      </c>
      <c r="E229" s="199">
        <f>ChartData!H229</f>
        <v>13.4</v>
      </c>
      <c r="F229" s="204">
        <f>ChartData!R229</f>
        <v>22.99</v>
      </c>
      <c r="G229" s="202">
        <f>ChartData!N229</f>
        <v>14</v>
      </c>
      <c r="H229" s="202">
        <f>ChartData!O229</f>
        <v>26.2</v>
      </c>
      <c r="I229" s="1">
        <f>'[1]Weekly capesize'!$B1010</f>
        <v>11823</v>
      </c>
      <c r="J229" s="1">
        <f>'[1]Weekly capesize'!$C1010</f>
        <v>8521</v>
      </c>
      <c r="K229" s="1">
        <f t="shared" si="32"/>
        <v>3302</v>
      </c>
      <c r="L229" s="124">
        <f>'[1]Baltic Indices'!$D678</f>
        <v>3930</v>
      </c>
      <c r="M229" s="124">
        <f>'[1]Baltic Indices'!$G678</f>
        <v>1317</v>
      </c>
      <c r="N229" s="124">
        <f>'[1]Baltic Indices'!$F678</f>
        <v>2408</v>
      </c>
      <c r="O229" s="3">
        <f>'[1]Weekly capesize'!$L1010</f>
        <v>14.9</v>
      </c>
      <c r="P229" s="3">
        <f>'[1]Weekly capesize'!$N1010</f>
        <v>21.25</v>
      </c>
      <c r="Q229" s="3">
        <f>'[1]Weekly capesize'!$J1010</f>
        <v>19.2</v>
      </c>
      <c r="R229" s="3">
        <f>'[1]Weekly capesize'!$Y1010</f>
        <v>25.8</v>
      </c>
      <c r="S229" s="3">
        <f>'[1]Weekly capesize'!$V1010</f>
        <v>13.7</v>
      </c>
      <c r="T229" s="5">
        <f>'[1]Weekly capesize'!$T1010</f>
        <v>14.85</v>
      </c>
      <c r="U229" s="5">
        <f>'[1]Weekly capesize'!$U1010</f>
        <v>15.35</v>
      </c>
      <c r="V229" s="123">
        <f t="shared" si="27"/>
        <v>0.3875132026757423</v>
      </c>
      <c r="W229" s="49">
        <f t="shared" si="28"/>
        <v>3302</v>
      </c>
      <c r="X229" s="107">
        <f t="shared" si="29"/>
        <v>0.3875132026757423</v>
      </c>
      <c r="Y229" s="157">
        <f t="shared" si="30"/>
        <v>12.799999999999999</v>
      </c>
      <c r="Z229" s="108">
        <f t="shared" si="33"/>
        <v>1.5</v>
      </c>
      <c r="AA229" s="197">
        <f>'[1]Weekly capesize'!$AD1010</f>
        <v>12.3</v>
      </c>
    </row>
    <row r="230" spans="1:27">
      <c r="A230" s="46">
        <f>'[1]Weekly capesize'!$A1011</f>
        <v>44344</v>
      </c>
      <c r="B230" s="46">
        <v>44338</v>
      </c>
      <c r="C230" s="206">
        <f t="shared" ref="C230" si="34">YEAR(B230)</f>
        <v>2021</v>
      </c>
      <c r="D230" s="207" t="s">
        <v>141</v>
      </c>
      <c r="E230" s="199">
        <f>ChartData!H230</f>
        <v>11.15</v>
      </c>
      <c r="F230" s="204">
        <f>ChartData!R230</f>
        <v>22.8</v>
      </c>
      <c r="G230" s="202">
        <f>ChartData!N230</f>
        <v>12.6</v>
      </c>
      <c r="H230" s="202">
        <f>ChartData!O230</f>
        <v>24.25</v>
      </c>
      <c r="I230" s="1">
        <f>'[1]Weekly capesize'!$B1011</f>
        <v>10430</v>
      </c>
      <c r="J230" s="1">
        <f>'[1]Weekly capesize'!$C1011</f>
        <v>7562</v>
      </c>
      <c r="K230" s="1">
        <f t="shared" ref="K230" si="35">I230-J230</f>
        <v>2868</v>
      </c>
      <c r="L230" s="124">
        <f>'[1]Baltic Indices'!$D679</f>
        <v>3089</v>
      </c>
      <c r="M230" s="124">
        <f>'[1]Baltic Indices'!$G679</f>
        <v>1343</v>
      </c>
      <c r="N230" s="124">
        <f>'[1]Baltic Indices'!$F679</f>
        <v>2504</v>
      </c>
      <c r="O230" s="3">
        <f>'[1]Weekly capesize'!$L1011</f>
        <v>13.5</v>
      </c>
      <c r="P230" s="3">
        <f>'[1]Weekly capesize'!$N1011</f>
        <v>20.45</v>
      </c>
      <c r="Q230" s="3">
        <f>'[1]Weekly capesize'!$J1011</f>
        <v>18.25</v>
      </c>
      <c r="R230" s="3">
        <f>'[1]Weekly capesize'!$Y1011</f>
        <v>23.85</v>
      </c>
      <c r="S230" s="3">
        <f>'[1]Weekly capesize'!$V1011</f>
        <v>11.45</v>
      </c>
      <c r="T230" s="5">
        <f>'[1]Weekly capesize'!$T1011</f>
        <v>13.45</v>
      </c>
      <c r="U230" s="5">
        <f>'[1]Weekly capesize'!$U1011</f>
        <v>13.1</v>
      </c>
      <c r="V230" s="123">
        <f t="shared" ref="V230" si="36">(I230-J230)/J230</f>
        <v>0.37926474477651417</v>
      </c>
      <c r="W230" s="49">
        <f t="shared" ref="W230" si="37">I230-J230</f>
        <v>2868</v>
      </c>
      <c r="X230" s="107">
        <f t="shared" ref="X230" si="38">W230/J230</f>
        <v>0.37926474477651417</v>
      </c>
      <c r="Y230" s="157">
        <f t="shared" ref="Y230" si="39">H230-E230</f>
        <v>13.1</v>
      </c>
      <c r="Z230" s="108">
        <f t="shared" ref="Z230" si="40">O230-E230</f>
        <v>2.3499999999999996</v>
      </c>
      <c r="AA230" s="197">
        <f>'[1]Weekly capesize'!$AD1011</f>
        <v>10.9</v>
      </c>
    </row>
  </sheetData>
  <conditionalFormatting sqref="F2:F156 F158:F230">
    <cfRule type="top10" dxfId="26" priority="9" rank="1"/>
  </conditionalFormatting>
  <conditionalFormatting sqref="J2:N230">
    <cfRule type="top10" dxfId="25" priority="10" rank="1"/>
  </conditionalFormatting>
  <conditionalFormatting sqref="I2:I230">
    <cfRule type="top10" dxfId="24" priority="11" rank="1"/>
  </conditionalFormatting>
  <conditionalFormatting sqref="X2:Y230">
    <cfRule type="top10" dxfId="23" priority="12" percent="1" rank="10"/>
  </conditionalFormatting>
  <conditionalFormatting sqref="X67:Y23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7:Y2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56 G158:G230">
    <cfRule type="top10" dxfId="22" priority="14" rank="1"/>
  </conditionalFormatting>
  <conditionalFormatting sqref="Q2:S156 Q158:S230">
    <cfRule type="top10" dxfId="21" priority="15" rank="1"/>
  </conditionalFormatting>
  <conditionalFormatting sqref="P2:P156 P158:P230">
    <cfRule type="top10" dxfId="20" priority="16" rank="1"/>
  </conditionalFormatting>
  <conditionalFormatting sqref="O2:O156 E2:E156 E158:E230 O158:O230">
    <cfRule type="top10" dxfId="19" priority="17" rank="1"/>
  </conditionalFormatting>
  <conditionalFormatting sqref="T158:T197 H2:H156 T2:U2 T3:T156 U3:U197 T198:U230 H158:H230">
    <cfRule type="top10" dxfId="18" priority="84" rank="1"/>
  </conditionalFormatting>
  <conditionalFormatting sqref="AB58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{35D3A633-B88C-4CAA-B1E5-7FC1EEE171EA}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D3A633-B88C-4CAA-B1E5-7FC1EEE171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AB58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Q63"/>
  <sheetViews>
    <sheetView tabSelected="1" topLeftCell="G8" zoomScale="145" zoomScaleNormal="145" workbookViewId="0">
      <selection activeCell="I20" sqref="I20"/>
    </sheetView>
  </sheetViews>
  <sheetFormatPr defaultRowHeight="14.5"/>
  <cols>
    <col min="1" max="1" width="14" customWidth="1"/>
    <col min="2" max="2" width="16.54296875" customWidth="1"/>
    <col min="4" max="4" width="15" customWidth="1"/>
    <col min="5" max="5" width="14.54296875" customWidth="1"/>
    <col min="12" max="12" width="65.1796875" customWidth="1"/>
  </cols>
  <sheetData>
    <row r="1" spans="1:12" ht="15" thickBot="1"/>
    <row r="2" spans="1:12" ht="27.65" customHeight="1">
      <c r="A2" s="128" t="s">
        <v>54</v>
      </c>
      <c r="B2" s="129"/>
      <c r="C2" s="129"/>
      <c r="D2" s="130"/>
      <c r="E2" s="152"/>
      <c r="F2" s="158"/>
      <c r="G2" s="176"/>
      <c r="H2" s="170"/>
      <c r="I2" s="170"/>
      <c r="J2" s="170"/>
      <c r="K2" s="170"/>
      <c r="L2" s="168"/>
    </row>
    <row r="3" spans="1:12">
      <c r="A3" s="235" t="s">
        <v>55</v>
      </c>
      <c r="B3" s="236"/>
      <c r="C3" s="243" t="s">
        <v>56</v>
      </c>
      <c r="D3" s="243"/>
      <c r="F3" s="175"/>
      <c r="G3" s="171"/>
      <c r="H3" s="156"/>
      <c r="I3" s="156"/>
      <c r="J3" s="156"/>
      <c r="K3" s="156"/>
      <c r="L3" s="169"/>
    </row>
    <row r="4" spans="1:12">
      <c r="A4" s="237" t="s">
        <v>57</v>
      </c>
      <c r="B4" s="238"/>
      <c r="C4" s="244" t="s">
        <v>58</v>
      </c>
      <c r="D4" s="245"/>
      <c r="E4" s="153"/>
      <c r="F4" s="160"/>
      <c r="G4" s="156"/>
      <c r="H4" s="156"/>
      <c r="I4" s="156"/>
      <c r="J4" s="156"/>
      <c r="K4" s="9"/>
      <c r="L4" s="159"/>
    </row>
    <row r="5" spans="1:12">
      <c r="A5" s="237" t="s">
        <v>59</v>
      </c>
      <c r="B5" s="238"/>
      <c r="C5" s="246" t="s">
        <v>60</v>
      </c>
      <c r="D5" s="247"/>
      <c r="E5" s="154"/>
      <c r="F5" s="160"/>
      <c r="G5" s="156"/>
      <c r="H5" s="156"/>
      <c r="I5" s="156"/>
      <c r="J5" s="156"/>
      <c r="K5" s="9"/>
      <c r="L5" s="159"/>
    </row>
    <row r="6" spans="1:12">
      <c r="A6" s="239" t="s">
        <v>61</v>
      </c>
      <c r="B6" s="240"/>
      <c r="C6" s="248" t="s">
        <v>62</v>
      </c>
      <c r="D6" s="248"/>
      <c r="E6" s="153"/>
      <c r="F6" s="187"/>
      <c r="G6" s="184"/>
      <c r="H6" s="185" t="s">
        <v>124</v>
      </c>
      <c r="I6" s="184"/>
      <c r="J6" s="184"/>
      <c r="K6" s="184"/>
      <c r="L6" s="186" t="s">
        <v>143</v>
      </c>
    </row>
    <row r="7" spans="1:12">
      <c r="A7" s="128" t="s">
        <v>63</v>
      </c>
      <c r="B7" s="241"/>
      <c r="C7" s="242"/>
      <c r="D7" s="242"/>
      <c r="E7" s="153"/>
      <c r="F7" s="187"/>
      <c r="G7" s="9"/>
      <c r="H7" s="9"/>
      <c r="I7" s="9"/>
      <c r="J7" s="9"/>
      <c r="K7" s="9"/>
      <c r="L7" s="188"/>
    </row>
    <row r="8" spans="1:12">
      <c r="A8" s="208" t="s">
        <v>64</v>
      </c>
      <c r="B8" s="131" t="s">
        <v>65</v>
      </c>
      <c r="C8" s="249" t="s">
        <v>66</v>
      </c>
      <c r="D8" s="249"/>
      <c r="E8" s="153"/>
      <c r="F8" s="187"/>
      <c r="G8" s="9"/>
      <c r="H8" s="9"/>
      <c r="I8" s="9"/>
      <c r="J8" s="9"/>
      <c r="K8" s="9"/>
      <c r="L8" s="188"/>
    </row>
    <row r="9" spans="1:12">
      <c r="A9" s="209"/>
      <c r="B9" s="132" t="s">
        <v>67</v>
      </c>
      <c r="C9" s="233" t="s">
        <v>68</v>
      </c>
      <c r="D9" s="234"/>
      <c r="E9" s="153"/>
      <c r="F9" s="187"/>
      <c r="G9" s="9"/>
      <c r="H9" s="9"/>
      <c r="I9" s="9"/>
      <c r="J9" s="9"/>
      <c r="K9" s="9"/>
      <c r="L9" s="188"/>
    </row>
    <row r="10" spans="1:12">
      <c r="A10" s="210"/>
      <c r="B10" s="133" t="s">
        <v>69</v>
      </c>
      <c r="C10" s="211" t="s">
        <v>70</v>
      </c>
      <c r="D10" s="211"/>
      <c r="E10" s="153"/>
      <c r="F10" s="187"/>
      <c r="G10" s="9"/>
      <c r="H10" s="9"/>
      <c r="I10" s="9"/>
      <c r="J10" s="9"/>
      <c r="K10" s="9"/>
      <c r="L10" s="188"/>
    </row>
    <row r="11" spans="1:12">
      <c r="A11" s="208" t="s">
        <v>71</v>
      </c>
      <c r="B11" s="132" t="s">
        <v>72</v>
      </c>
      <c r="C11" s="212" t="s">
        <v>73</v>
      </c>
      <c r="D11" s="212"/>
      <c r="E11" s="153"/>
      <c r="F11" s="152"/>
      <c r="G11" s="9"/>
      <c r="H11" s="9"/>
      <c r="I11" s="9"/>
      <c r="J11" s="9"/>
      <c r="K11" s="9"/>
      <c r="L11" s="188"/>
    </row>
    <row r="12" spans="1:12">
      <c r="A12" s="209"/>
      <c r="B12" s="132" t="s">
        <v>74</v>
      </c>
      <c r="C12" s="213" t="s">
        <v>75</v>
      </c>
      <c r="D12" s="214"/>
      <c r="E12" s="153"/>
      <c r="F12" s="152"/>
      <c r="G12" s="9"/>
      <c r="H12" s="9"/>
      <c r="I12" s="9"/>
      <c r="J12" s="9"/>
      <c r="K12" s="9"/>
      <c r="L12" s="188"/>
    </row>
    <row r="13" spans="1:12">
      <c r="A13" s="210"/>
      <c r="B13" s="132" t="s">
        <v>76</v>
      </c>
      <c r="C13" s="215" t="s">
        <v>77</v>
      </c>
      <c r="D13" s="215"/>
      <c r="E13" s="152"/>
      <c r="F13" s="152"/>
      <c r="G13" s="9"/>
      <c r="H13" s="9"/>
      <c r="I13" s="9"/>
      <c r="J13" s="9"/>
      <c r="K13" s="9"/>
      <c r="L13" s="188"/>
    </row>
    <row r="14" spans="1:12">
      <c r="A14" s="208" t="s">
        <v>78</v>
      </c>
      <c r="B14" s="131" t="s">
        <v>79</v>
      </c>
      <c r="C14" s="222" t="s">
        <v>80</v>
      </c>
      <c r="D14" s="222"/>
      <c r="E14" s="152"/>
      <c r="F14" s="152"/>
      <c r="G14" s="9"/>
      <c r="H14" s="9"/>
      <c r="I14" s="9"/>
      <c r="J14" s="9"/>
      <c r="K14" s="9"/>
      <c r="L14" s="188"/>
    </row>
    <row r="15" spans="1:12">
      <c r="A15" s="209"/>
      <c r="B15" s="132" t="s">
        <v>81</v>
      </c>
      <c r="C15" s="223" t="s">
        <v>82</v>
      </c>
      <c r="D15" s="224"/>
      <c r="E15" s="152"/>
      <c r="F15" s="152"/>
      <c r="G15" s="9"/>
      <c r="H15" s="9"/>
      <c r="I15" s="9"/>
      <c r="J15" s="9"/>
      <c r="K15" s="9"/>
      <c r="L15" s="188"/>
    </row>
    <row r="16" spans="1:12">
      <c r="A16" s="210"/>
      <c r="B16" s="133" t="s">
        <v>83</v>
      </c>
      <c r="C16" s="225" t="s">
        <v>84</v>
      </c>
      <c r="D16" s="225"/>
      <c r="E16" s="155"/>
      <c r="F16" s="152"/>
      <c r="G16" s="9"/>
      <c r="H16" s="9"/>
      <c r="I16" s="9"/>
      <c r="J16" s="9"/>
      <c r="K16" s="9"/>
      <c r="L16" s="188"/>
    </row>
    <row r="17" spans="1:17">
      <c r="A17" s="232" t="s">
        <v>85</v>
      </c>
      <c r="B17" s="132" t="s">
        <v>86</v>
      </c>
      <c r="C17" s="226" t="s">
        <v>87</v>
      </c>
      <c r="D17" s="227"/>
      <c r="E17" s="41"/>
      <c r="F17" s="152"/>
      <c r="G17" s="9"/>
      <c r="H17" s="9"/>
      <c r="I17" s="9"/>
      <c r="J17" s="9"/>
      <c r="K17" s="9"/>
      <c r="L17" s="188"/>
    </row>
    <row r="18" spans="1:17" ht="15" thickBot="1">
      <c r="A18" s="232"/>
      <c r="B18" s="132" t="s">
        <v>88</v>
      </c>
      <c r="C18" s="228" t="s">
        <v>89</v>
      </c>
      <c r="D18" s="229"/>
      <c r="E18" s="41"/>
      <c r="F18" s="189"/>
      <c r="G18" s="161"/>
      <c r="H18" s="161" t="s">
        <v>122</v>
      </c>
      <c r="I18" s="161"/>
      <c r="J18" s="161"/>
      <c r="K18" s="161"/>
      <c r="L18" t="s">
        <v>122</v>
      </c>
      <c r="M18" s="40"/>
    </row>
    <row r="19" spans="1:17">
      <c r="A19" s="232"/>
      <c r="B19" s="132" t="s">
        <v>90</v>
      </c>
      <c r="C19" s="230" t="s">
        <v>91</v>
      </c>
      <c r="D19" s="231"/>
      <c r="E19" s="41"/>
      <c r="F19" s="153"/>
      <c r="G19" s="9"/>
      <c r="H19" s="9"/>
      <c r="I19" s="9"/>
      <c r="J19" s="9"/>
      <c r="K19" s="9"/>
      <c r="L19" s="188"/>
      <c r="M19" s="40"/>
    </row>
    <row r="20" spans="1:17" ht="15" thickBot="1">
      <c r="A20" s="208" t="s">
        <v>92</v>
      </c>
      <c r="B20" s="131" t="s">
        <v>93</v>
      </c>
      <c r="C20" s="216" t="s">
        <v>94</v>
      </c>
      <c r="D20" s="217"/>
      <c r="E20" s="41"/>
      <c r="F20" s="191"/>
      <c r="G20" s="9"/>
      <c r="H20" s="177" t="s">
        <v>135</v>
      </c>
      <c r="I20" s="177"/>
      <c r="J20" s="177"/>
      <c r="K20" s="177"/>
      <c r="L20" s="192" t="s">
        <v>136</v>
      </c>
      <c r="M20" s="40"/>
      <c r="Q20" s="190" t="s">
        <v>123</v>
      </c>
    </row>
    <row r="21" spans="1:17">
      <c r="A21" s="209"/>
      <c r="B21" s="132" t="s">
        <v>95</v>
      </c>
      <c r="C21" s="218" t="s">
        <v>96</v>
      </c>
      <c r="D21" s="219"/>
      <c r="E21" s="41"/>
      <c r="F21" s="153"/>
      <c r="G21" s="9"/>
      <c r="H21" s="9"/>
      <c r="I21" s="9"/>
      <c r="J21" s="9"/>
      <c r="K21" s="9"/>
      <c r="L21" s="188"/>
      <c r="M21" s="40"/>
    </row>
    <row r="22" spans="1:17">
      <c r="A22" s="210"/>
      <c r="B22" s="133" t="s">
        <v>97</v>
      </c>
      <c r="C22" s="220" t="s">
        <v>98</v>
      </c>
      <c r="D22" s="221"/>
      <c r="E22" s="41"/>
      <c r="F22" s="153"/>
      <c r="G22" s="9"/>
      <c r="H22" s="9"/>
      <c r="I22" s="9"/>
      <c r="J22" s="9"/>
      <c r="K22" s="9"/>
      <c r="L22" s="188"/>
      <c r="M22" s="40"/>
    </row>
    <row r="23" spans="1:17" ht="28">
      <c r="A23" s="149" t="s">
        <v>99</v>
      </c>
      <c r="B23" s="134" t="s">
        <v>100</v>
      </c>
      <c r="C23" s="135" t="s">
        <v>60</v>
      </c>
      <c r="D23" s="136" t="s">
        <v>101</v>
      </c>
      <c r="E23" s="41"/>
      <c r="F23" s="153"/>
      <c r="G23" s="9"/>
      <c r="H23" s="9"/>
      <c r="I23" s="9"/>
      <c r="J23" s="9"/>
      <c r="K23" s="9"/>
      <c r="L23" s="188"/>
      <c r="M23" s="40"/>
    </row>
    <row r="24" spans="1:17" ht="16">
      <c r="A24" s="150"/>
      <c r="B24" s="137" t="s">
        <v>102</v>
      </c>
      <c r="C24" s="138" t="s">
        <v>103</v>
      </c>
      <c r="D24" s="139" t="s">
        <v>104</v>
      </c>
      <c r="E24" s="41"/>
      <c r="F24" s="153"/>
      <c r="G24" s="9"/>
      <c r="H24" s="9"/>
      <c r="I24" s="9"/>
      <c r="J24" s="9"/>
      <c r="K24" s="9"/>
      <c r="L24" s="188"/>
      <c r="M24" s="40"/>
    </row>
    <row r="25" spans="1:17">
      <c r="A25" s="150"/>
      <c r="B25" s="140" t="s">
        <v>105</v>
      </c>
      <c r="C25" s="141"/>
      <c r="D25" s="142" t="s">
        <v>58</v>
      </c>
      <c r="E25" s="41"/>
      <c r="F25" s="153"/>
      <c r="G25" s="9"/>
      <c r="H25" s="9"/>
      <c r="I25" s="9"/>
      <c r="J25" s="9"/>
      <c r="K25" s="9"/>
      <c r="L25" s="188"/>
      <c r="M25" s="40"/>
    </row>
    <row r="26" spans="1:17">
      <c r="A26" s="150"/>
      <c r="B26" s="143" t="s">
        <v>106</v>
      </c>
      <c r="C26" s="144"/>
      <c r="D26" s="145" t="s">
        <v>107</v>
      </c>
      <c r="E26" s="41"/>
      <c r="F26" s="153"/>
      <c r="G26" s="9"/>
      <c r="H26" s="9"/>
      <c r="I26" s="9"/>
      <c r="J26" s="9"/>
      <c r="K26" s="9"/>
      <c r="L26" s="188"/>
      <c r="M26" s="40"/>
    </row>
    <row r="27" spans="1:17">
      <c r="A27" s="151"/>
      <c r="B27" s="146" t="s">
        <v>108</v>
      </c>
      <c r="C27" s="147"/>
      <c r="D27" s="148" t="s">
        <v>109</v>
      </c>
      <c r="E27" s="41"/>
      <c r="F27" s="153"/>
      <c r="G27" s="9"/>
      <c r="H27" s="9"/>
      <c r="I27" s="9"/>
      <c r="J27" s="9"/>
      <c r="K27" s="9"/>
      <c r="L27" s="188"/>
      <c r="M27" s="40"/>
    </row>
    <row r="28" spans="1:17">
      <c r="E28" s="41"/>
      <c r="F28" s="153"/>
      <c r="G28" s="9"/>
      <c r="H28" s="9"/>
      <c r="I28" s="9"/>
      <c r="J28" s="9"/>
      <c r="K28" s="9"/>
      <c r="L28" s="188"/>
      <c r="M28" s="40"/>
    </row>
    <row r="29" spans="1:17">
      <c r="E29" s="41"/>
      <c r="F29" s="153"/>
      <c r="G29" s="9"/>
      <c r="H29" s="9"/>
      <c r="I29" s="9"/>
      <c r="J29" s="9"/>
      <c r="K29" s="9"/>
      <c r="L29" s="188"/>
      <c r="M29" s="40"/>
    </row>
    <row r="30" spans="1:17">
      <c r="F30" s="153"/>
      <c r="G30" s="9"/>
      <c r="H30" s="9"/>
      <c r="I30" s="9"/>
      <c r="J30" s="9"/>
      <c r="K30" s="9"/>
      <c r="L30" s="188"/>
      <c r="M30" s="40"/>
    </row>
    <row r="31" spans="1:17">
      <c r="F31" s="153"/>
      <c r="G31" s="9"/>
      <c r="H31" s="9"/>
      <c r="I31" s="9"/>
      <c r="J31" s="9"/>
      <c r="K31" s="9"/>
      <c r="L31" s="188"/>
      <c r="M31" s="40"/>
    </row>
    <row r="32" spans="1:17">
      <c r="F32" s="152"/>
      <c r="G32" s="9"/>
      <c r="H32" s="9" t="s">
        <v>122</v>
      </c>
      <c r="I32" s="9"/>
      <c r="J32" s="9"/>
      <c r="K32" s="9"/>
      <c r="L32" s="188" t="s">
        <v>122</v>
      </c>
      <c r="M32" s="40"/>
    </row>
    <row r="33" spans="6:13">
      <c r="F33" s="152"/>
      <c r="G33" s="9"/>
      <c r="H33" s="9"/>
      <c r="I33" s="9"/>
      <c r="J33" s="9"/>
      <c r="K33" s="9"/>
      <c r="L33" s="188"/>
      <c r="M33" s="40"/>
    </row>
    <row r="34" spans="6:13">
      <c r="F34" s="193"/>
      <c r="G34" s="194"/>
      <c r="H34" s="195"/>
      <c r="I34" s="195"/>
      <c r="J34" s="195"/>
      <c r="K34" s="195"/>
      <c r="L34" s="196"/>
      <c r="M34" s="40"/>
    </row>
    <row r="35" spans="6:13">
      <c r="M35" s="40"/>
    </row>
    <row r="36" spans="6:13">
      <c r="M36" s="40"/>
    </row>
    <row r="37" spans="6:13">
      <c r="M37" s="40"/>
    </row>
    <row r="38" spans="6:13">
      <c r="M38" s="40"/>
    </row>
    <row r="39" spans="6:13">
      <c r="M39" s="40"/>
    </row>
    <row r="40" spans="6:13">
      <c r="M40" s="40"/>
    </row>
    <row r="41" spans="6:13">
      <c r="M41" s="40"/>
    </row>
    <row r="42" spans="6:13">
      <c r="M42" s="40"/>
    </row>
    <row r="43" spans="6:13">
      <c r="M43" s="40"/>
    </row>
    <row r="44" spans="6:13">
      <c r="M44" s="40"/>
    </row>
    <row r="45" spans="6:13">
      <c r="M45" s="40"/>
    </row>
    <row r="46" spans="6:13">
      <c r="M46" s="40"/>
    </row>
    <row r="47" spans="6:13">
      <c r="M47" s="40"/>
    </row>
    <row r="48" spans="6:13">
      <c r="M48" s="40"/>
    </row>
    <row r="49" spans="13:13">
      <c r="M49" s="40"/>
    </row>
    <row r="50" spans="13:13">
      <c r="M50" s="40"/>
    </row>
    <row r="51" spans="13:13">
      <c r="M51" s="40"/>
    </row>
    <row r="52" spans="13:13">
      <c r="M52" s="40"/>
    </row>
    <row r="53" spans="13:13">
      <c r="M53" s="40"/>
    </row>
    <row r="54" spans="13:13">
      <c r="M54" s="40"/>
    </row>
    <row r="55" spans="13:13">
      <c r="M55" s="40"/>
    </row>
    <row r="56" spans="13:13">
      <c r="M56" s="40"/>
    </row>
    <row r="57" spans="13:13">
      <c r="M57" s="40"/>
    </row>
    <row r="58" spans="13:13">
      <c r="M58" s="40"/>
    </row>
    <row r="59" spans="13:13">
      <c r="M59" s="40"/>
    </row>
    <row r="60" spans="13:13">
      <c r="M60" s="40"/>
    </row>
    <row r="61" spans="13:13">
      <c r="M61" s="40"/>
    </row>
    <row r="62" spans="13:13">
      <c r="M62" s="40"/>
    </row>
    <row r="63" spans="13:13">
      <c r="M63" s="40"/>
    </row>
  </sheetData>
  <mergeCells count="29">
    <mergeCell ref="A17:A19"/>
    <mergeCell ref="C9:D9"/>
    <mergeCell ref="A3:B3"/>
    <mergeCell ref="A4:B4"/>
    <mergeCell ref="A5:B5"/>
    <mergeCell ref="A6:B6"/>
    <mergeCell ref="B7:D7"/>
    <mergeCell ref="A8:A10"/>
    <mergeCell ref="C3:D3"/>
    <mergeCell ref="C4:D4"/>
    <mergeCell ref="C5:D5"/>
    <mergeCell ref="C6:D6"/>
    <mergeCell ref="C8:D8"/>
    <mergeCell ref="A20:A22"/>
    <mergeCell ref="C10:D10"/>
    <mergeCell ref="C11:D11"/>
    <mergeCell ref="C12:D12"/>
    <mergeCell ref="C13:D13"/>
    <mergeCell ref="C20:D20"/>
    <mergeCell ref="C21:D21"/>
    <mergeCell ref="C22:D22"/>
    <mergeCell ref="C14:D14"/>
    <mergeCell ref="C15:D15"/>
    <mergeCell ref="C16:D16"/>
    <mergeCell ref="C17:D17"/>
    <mergeCell ref="C18:D18"/>
    <mergeCell ref="C19:D19"/>
    <mergeCell ref="A11:A13"/>
    <mergeCell ref="A14:A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P256"/>
  <sheetViews>
    <sheetView zoomScale="53" zoomScaleNormal="53" workbookViewId="0">
      <pane xSplit="1" ySplit="1" topLeftCell="C229" activePane="bottomRight" state="frozen"/>
      <selection pane="topRight" activeCell="B1" sqref="B1"/>
      <selection pane="bottomLeft" activeCell="A2" sqref="A2"/>
      <selection pane="bottomRight" activeCell="W244" sqref="W244"/>
    </sheetView>
  </sheetViews>
  <sheetFormatPr defaultRowHeight="21"/>
  <cols>
    <col min="1" max="1" width="19.81640625" style="47" customWidth="1"/>
    <col min="2" max="2" width="33" style="178" bestFit="1" customWidth="1"/>
    <col min="3" max="3" width="17.54296875" style="6" bestFit="1" customWidth="1"/>
    <col min="4" max="5" width="12.453125" style="4" bestFit="1" customWidth="1"/>
    <col min="6" max="6" width="12.453125" style="2" bestFit="1" customWidth="1"/>
    <col min="7" max="9" width="24.453125" style="2" hidden="1" customWidth="1"/>
    <col min="10" max="10" width="27.54296875" style="2" hidden="1" customWidth="1"/>
    <col min="11" max="11" width="22.81640625" style="2" hidden="1" customWidth="1"/>
    <col min="12" max="12" width="17.453125" style="2" hidden="1" customWidth="1"/>
    <col min="13" max="14" width="22.1796875" style="2" hidden="1" customWidth="1"/>
    <col min="15" max="19" width="18.1796875" style="4" hidden="1" customWidth="1"/>
    <col min="20" max="20" width="19.1796875" style="122" customWidth="1"/>
    <col min="21" max="21" width="10.1796875" bestFit="1" customWidth="1"/>
    <col min="22" max="22" width="6.1796875" bestFit="1" customWidth="1"/>
    <col min="23" max="23" width="24.453125" customWidth="1"/>
    <col min="24" max="24" width="14.81640625" customWidth="1"/>
    <col min="25" max="25" width="11" bestFit="1" customWidth="1"/>
    <col min="30" max="32" width="6" customWidth="1"/>
    <col min="33" max="33" width="10.453125" style="1" bestFit="1" customWidth="1"/>
    <col min="34" max="34" width="20.1796875" style="1" customWidth="1"/>
    <col min="35" max="35" width="11.81640625" style="1" customWidth="1"/>
    <col min="36" max="38" width="10.453125" style="124" customWidth="1"/>
    <col min="39" max="39" width="17.54296875" style="56" customWidth="1"/>
    <col min="40" max="40" width="17.54296875" style="57" customWidth="1"/>
    <col min="41" max="41" width="27.453125" style="58" bestFit="1" customWidth="1"/>
    <col min="42" max="42" width="17.54296875" style="58" customWidth="1"/>
    <col min="43" max="43" width="17.54296875" style="59" customWidth="1"/>
    <col min="44" max="44" width="28.81640625" style="60" bestFit="1" customWidth="1"/>
    <col min="45" max="45" width="25.81640625" style="61" bestFit="1" customWidth="1"/>
    <col min="46" max="46" width="27.81640625" style="59" bestFit="1" customWidth="1"/>
    <col min="57" max="57" width="8.81640625" style="8"/>
    <col min="66" max="66" width="32.81640625" bestFit="1" customWidth="1"/>
  </cols>
  <sheetData>
    <row r="1" spans="1:55" ht="45.5" thickBot="1">
      <c r="A1" s="45" t="s">
        <v>0</v>
      </c>
      <c r="B1" s="179" t="s">
        <v>125</v>
      </c>
      <c r="C1" s="115" t="s">
        <v>30</v>
      </c>
      <c r="D1" s="116" t="s">
        <v>114</v>
      </c>
      <c r="E1" s="6" t="s">
        <v>34</v>
      </c>
      <c r="F1" s="4" t="s">
        <v>33</v>
      </c>
      <c r="G1" s="115"/>
      <c r="H1" s="115" t="s">
        <v>112</v>
      </c>
      <c r="I1" s="115"/>
      <c r="J1" s="126" t="s">
        <v>31</v>
      </c>
      <c r="K1" s="2" t="s">
        <v>111</v>
      </c>
      <c r="L1" s="4" t="s">
        <v>52</v>
      </c>
      <c r="M1" s="4" t="s">
        <v>53</v>
      </c>
      <c r="N1" s="4"/>
      <c r="O1" s="116"/>
      <c r="P1" s="116" t="s">
        <v>118</v>
      </c>
      <c r="Q1" s="116"/>
      <c r="R1" s="116" t="s">
        <v>121</v>
      </c>
      <c r="S1" s="116"/>
      <c r="T1" s="166" t="s">
        <v>120</v>
      </c>
      <c r="U1" t="s">
        <v>35</v>
      </c>
      <c r="V1" t="s">
        <v>36</v>
      </c>
      <c r="W1" s="116" t="s">
        <v>119</v>
      </c>
      <c r="X1" t="s">
        <v>113</v>
      </c>
      <c r="Y1" s="120"/>
      <c r="Z1" s="120"/>
      <c r="AA1" s="120"/>
      <c r="AB1" s="120"/>
      <c r="AC1" s="120"/>
      <c r="AD1" s="8"/>
      <c r="AG1" s="1" t="s">
        <v>15</v>
      </c>
      <c r="AH1" s="1" t="s">
        <v>16</v>
      </c>
      <c r="AI1" s="163" t="s">
        <v>115</v>
      </c>
      <c r="AJ1" s="124" t="s">
        <v>47</v>
      </c>
      <c r="AK1" s="124" t="s">
        <v>48</v>
      </c>
      <c r="AL1" s="124" t="s">
        <v>49</v>
      </c>
      <c r="AM1" s="52" t="s">
        <v>15</v>
      </c>
      <c r="AN1" s="53" t="s">
        <v>16</v>
      </c>
      <c r="AO1" s="117" t="s">
        <v>30</v>
      </c>
      <c r="AP1" s="127" t="s">
        <v>31</v>
      </c>
      <c r="AQ1" s="54" t="s">
        <v>32</v>
      </c>
      <c r="AR1" s="55" t="s">
        <v>33</v>
      </c>
      <c r="AS1" s="118" t="s">
        <v>114</v>
      </c>
      <c r="AT1" s="54" t="s">
        <v>34</v>
      </c>
      <c r="AW1" s="110"/>
      <c r="AX1" s="110" t="s">
        <v>116</v>
      </c>
      <c r="AY1" s="110" t="s">
        <v>117</v>
      </c>
      <c r="AZ1" s="110" t="s">
        <v>42</v>
      </c>
      <c r="BA1" s="110" t="s">
        <v>24</v>
      </c>
      <c r="BB1" s="110" t="s">
        <v>43</v>
      </c>
      <c r="BC1" s="110" t="s">
        <v>44</v>
      </c>
    </row>
    <row r="2" spans="1:55">
      <c r="A2" s="46">
        <f>'[1]Weekly capesize'!$A784</f>
        <v>42738</v>
      </c>
      <c r="B2" s="178">
        <v>2017</v>
      </c>
      <c r="C2" s="3">
        <f>'[1]Weekly capesize'!$I784</f>
        <v>6.15</v>
      </c>
      <c r="D2" s="5">
        <f>'[1]Weekly capesize'!$Z784</f>
        <v>13.25</v>
      </c>
      <c r="E2" s="7">
        <f>[2]input!$B432</f>
        <v>7.05</v>
      </c>
      <c r="F2" s="5">
        <f>'[1]Weekly capesize'!$S784</f>
        <v>7.45</v>
      </c>
      <c r="G2" s="3"/>
      <c r="H2" s="3">
        <f>'[1]Weekly capesize'!$L784</f>
        <v>8.75</v>
      </c>
      <c r="I2" s="3"/>
      <c r="J2" s="3">
        <f>'[1]Weekly capesize'!$N784</f>
        <v>9.25</v>
      </c>
      <c r="K2" s="3">
        <f>'[1]Weekly capesize'!$J784</f>
        <v>9.6999999999999993</v>
      </c>
      <c r="L2" s="3">
        <f>'[1]Weekly capesize'!$Y784</f>
        <v>13.65</v>
      </c>
      <c r="M2" s="3">
        <f>'[1]Weekly capesize'!$V784</f>
        <v>8.25</v>
      </c>
      <c r="N2" s="3"/>
      <c r="O2" s="5"/>
      <c r="P2" s="5">
        <f>'[1]Weekly capesize'!$T784</f>
        <v>6.9</v>
      </c>
      <c r="Q2" s="5"/>
      <c r="R2" s="5">
        <f>'[1]Weekly capesize'!$U784</f>
        <v>9.5500000000000007</v>
      </c>
      <c r="S2" s="5"/>
      <c r="T2" s="123">
        <f t="shared" ref="T2:T65" si="0">(AG2-AH2)/AH2</f>
        <v>0.57954840384116268</v>
      </c>
      <c r="U2" s="49">
        <f t="shared" ref="U2:U65" si="1">AG2-AH2</f>
        <v>2233</v>
      </c>
      <c r="V2" s="44">
        <f t="shared" ref="V2:V65" si="2">U2/AH2</f>
        <v>0.57954840384116268</v>
      </c>
      <c r="W2" s="157">
        <f t="shared" ref="W2:W65" si="3">D2-C2</f>
        <v>7.1</v>
      </c>
      <c r="X2" s="108">
        <f t="shared" ref="X2:X33" si="4">H2-C2</f>
        <v>2.5999999999999996</v>
      </c>
      <c r="AD2" s="8"/>
      <c r="AG2" s="1">
        <f>'[1]Weekly capesize'!$B784</f>
        <v>6086</v>
      </c>
      <c r="AH2" s="1">
        <f>'[1]Weekly capesize'!$C784</f>
        <v>3853</v>
      </c>
      <c r="AI2" s="1">
        <f>AG2-AH2</f>
        <v>2233</v>
      </c>
      <c r="AJ2" s="124">
        <f>'[1]Baltic Indices'!$D$564</f>
        <v>383</v>
      </c>
      <c r="AK2" s="124">
        <f>'[1]Baltic Indices'!$G453</f>
        <v>459</v>
      </c>
      <c r="AL2" s="124">
        <f>'[1]Baltic Indices'!$F453</f>
        <v>739</v>
      </c>
      <c r="AM2" s="266" t="s">
        <v>21</v>
      </c>
      <c r="AN2" s="266"/>
      <c r="AO2" s="266"/>
      <c r="AP2" s="266"/>
      <c r="AQ2" s="266"/>
      <c r="AR2" s="266"/>
      <c r="AS2" s="266"/>
      <c r="AT2" s="266"/>
      <c r="AX2" s="108">
        <f>[3]spot_w_average!Q325</f>
        <v>71.535000000000011</v>
      </c>
      <c r="AY2" s="108">
        <f>[3]spot_w_average!R325</f>
        <v>77.309999999999988</v>
      </c>
      <c r="AZ2" s="108">
        <f t="shared" ref="AZ2:AZ65" si="5">AY2-AX2</f>
        <v>5.7749999999999773</v>
      </c>
      <c r="BA2" s="108">
        <f t="shared" ref="BA2:BA65" si="6">BA3</f>
        <v>9.1712895622895605</v>
      </c>
    </row>
    <row r="3" spans="1:55">
      <c r="A3" s="46">
        <f>'[1]Weekly capesize'!$A785</f>
        <v>42744</v>
      </c>
      <c r="B3" s="178">
        <v>2017</v>
      </c>
      <c r="C3" s="3">
        <f>'[1]Weekly capesize'!$I785</f>
        <v>6.05</v>
      </c>
      <c r="D3" s="5">
        <f>'[1]Weekly capesize'!$Z785</f>
        <v>13.6</v>
      </c>
      <c r="E3" s="7">
        <f>[2]input!$B433</f>
        <v>7.05</v>
      </c>
      <c r="F3" s="5">
        <f>'[1]Weekly capesize'!$S785</f>
        <v>7.75</v>
      </c>
      <c r="G3" s="3"/>
      <c r="H3" s="3">
        <f>'[1]Weekly capesize'!$L785</f>
        <v>9.1999999999999993</v>
      </c>
      <c r="I3" s="3"/>
      <c r="J3" s="3">
        <f>'[1]Weekly capesize'!$N785</f>
        <v>9.75</v>
      </c>
      <c r="K3" s="3">
        <f>'[1]Weekly capesize'!$J785</f>
        <v>10.050000000000001</v>
      </c>
      <c r="L3" s="3">
        <f>'[1]Weekly capesize'!$Y785</f>
        <v>14</v>
      </c>
      <c r="M3" s="3">
        <f>'[1]Weekly capesize'!$V785</f>
        <v>7.85</v>
      </c>
      <c r="N3" s="3"/>
      <c r="O3" s="5"/>
      <c r="P3" s="5">
        <f>'[1]Weekly capesize'!$T785</f>
        <v>7.25</v>
      </c>
      <c r="Q3" s="5"/>
      <c r="R3" s="5">
        <f>'[1]Weekly capesize'!$U784</f>
        <v>9.5500000000000007</v>
      </c>
      <c r="S3" s="5"/>
      <c r="T3" s="123">
        <f t="shared" si="0"/>
        <v>0.55734812200655404</v>
      </c>
      <c r="U3" s="49">
        <f t="shared" si="1"/>
        <v>2211</v>
      </c>
      <c r="V3" s="44">
        <f t="shared" si="2"/>
        <v>0.55734812200655404</v>
      </c>
      <c r="W3" s="157">
        <f t="shared" si="3"/>
        <v>7.55</v>
      </c>
      <c r="X3" s="108">
        <f t="shared" si="4"/>
        <v>3.1499999999999995</v>
      </c>
      <c r="AD3" s="8"/>
      <c r="AG3" s="1">
        <f>'[1]Weekly capesize'!$B785</f>
        <v>6178</v>
      </c>
      <c r="AH3" s="1">
        <f>'[1]Weekly capesize'!$C785</f>
        <v>3967</v>
      </c>
      <c r="AI3" s="1">
        <f t="shared" ref="AI3:AI66" si="7">AG3-AH3</f>
        <v>2211</v>
      </c>
      <c r="AJ3" s="124">
        <f>'[1]Baltic Indices'!$D$564</f>
        <v>383</v>
      </c>
      <c r="AK3" s="124">
        <f>'[1]Baltic Indices'!$G454</f>
        <v>441</v>
      </c>
      <c r="AL3" s="124">
        <f>'[1]Baltic Indices'!$F454</f>
        <v>718</v>
      </c>
      <c r="AX3" s="108">
        <f>[3]spot_w_average!Q326</f>
        <v>74.27000000000001</v>
      </c>
      <c r="AY3" s="108">
        <f>[3]spot_w_average!R326</f>
        <v>78.740000000000009</v>
      </c>
      <c r="AZ3" s="108">
        <f t="shared" si="5"/>
        <v>4.4699999999999989</v>
      </c>
      <c r="BA3" s="108">
        <f t="shared" si="6"/>
        <v>9.1712895622895605</v>
      </c>
      <c r="BB3" s="44">
        <f t="shared" ref="BB3:BC66" si="8">AX3/AX2-1</f>
        <v>3.8233032781155973E-2</v>
      </c>
      <c r="BC3" s="44">
        <f t="shared" si="8"/>
        <v>1.8496960289742903E-2</v>
      </c>
    </row>
    <row r="4" spans="1:55">
      <c r="A4" s="46">
        <f>'[1]Weekly capesize'!$A786</f>
        <v>42751</v>
      </c>
      <c r="B4" s="178">
        <v>2017</v>
      </c>
      <c r="C4" s="3">
        <f>'[1]Weekly capesize'!$I786</f>
        <v>5.55</v>
      </c>
      <c r="D4" s="5">
        <f>'[1]Weekly capesize'!$Z786</f>
        <v>12.5</v>
      </c>
      <c r="E4" s="7">
        <f>[2]input!$B434</f>
        <v>7.95</v>
      </c>
      <c r="F4" s="5">
        <f>'[1]Weekly capesize'!$S786</f>
        <v>7.3</v>
      </c>
      <c r="G4" s="3"/>
      <c r="H4" s="3">
        <f>'[1]Weekly capesize'!$L786</f>
        <v>8.75</v>
      </c>
      <c r="I4" s="3"/>
      <c r="J4" s="3">
        <f>'[1]Weekly capesize'!$N786</f>
        <v>9.25</v>
      </c>
      <c r="K4" s="3">
        <f>'[1]Weekly capesize'!$J786</f>
        <v>9.4</v>
      </c>
      <c r="L4" s="3">
        <f>'[1]Weekly capesize'!$Y786</f>
        <v>12.9</v>
      </c>
      <c r="M4" s="3">
        <f>'[1]Weekly capesize'!$V786</f>
        <v>7.65</v>
      </c>
      <c r="N4" s="3"/>
      <c r="O4" s="5"/>
      <c r="P4" s="5">
        <f>'[1]Weekly capesize'!$T786</f>
        <v>6.75</v>
      </c>
      <c r="Q4" s="5"/>
      <c r="R4" s="5">
        <f>'[1]Weekly capesize'!$U785</f>
        <v>9.15</v>
      </c>
      <c r="S4" s="5"/>
      <c r="T4" s="123">
        <f t="shared" si="0"/>
        <v>0.56121343445287108</v>
      </c>
      <c r="U4" s="49">
        <f t="shared" si="1"/>
        <v>2072</v>
      </c>
      <c r="V4" s="44">
        <f t="shared" si="2"/>
        <v>0.56121343445287108</v>
      </c>
      <c r="W4" s="157">
        <f t="shared" si="3"/>
        <v>6.95</v>
      </c>
      <c r="X4" s="108">
        <f t="shared" si="4"/>
        <v>3.2</v>
      </c>
      <c r="AD4" s="8"/>
      <c r="AG4" s="1">
        <f>'[1]Weekly capesize'!$B786</f>
        <v>5764</v>
      </c>
      <c r="AH4" s="1">
        <f>'[1]Weekly capesize'!$C786</f>
        <v>3692</v>
      </c>
      <c r="AI4" s="1">
        <f t="shared" si="7"/>
        <v>2072</v>
      </c>
      <c r="AJ4" s="124">
        <f>'[1]Baltic Indices'!$D$564</f>
        <v>383</v>
      </c>
      <c r="AK4" s="124">
        <f>'[1]Baltic Indices'!$G455</f>
        <v>419</v>
      </c>
      <c r="AL4" s="124">
        <f>'[1]Baltic Indices'!$F455</f>
        <v>692</v>
      </c>
      <c r="AM4" s="62">
        <f t="shared" ref="AM4:AM35" si="9">AG4/AG3-1</f>
        <v>-6.7011977986403348E-2</v>
      </c>
      <c r="AN4" s="63">
        <f t="shared" ref="AN4:AN35" si="10">AH4/AH3-1</f>
        <v>-6.9321905722208199E-2</v>
      </c>
      <c r="AO4" s="64">
        <f t="shared" ref="AO4:AO35" si="11">C4/C3-1</f>
        <v>-8.2644628099173612E-2</v>
      </c>
      <c r="AP4" s="64">
        <f t="shared" ref="AP4:AP35" si="12">J4/J3-1</f>
        <v>-5.1282051282051322E-2</v>
      </c>
      <c r="AQ4" s="65">
        <f t="shared" ref="AQ4:AQ35" si="13">K4/K3-1</f>
        <v>-6.4676616915422924E-2</v>
      </c>
      <c r="AR4" s="66">
        <f t="shared" ref="AR4:AR35" si="14">F4/F3-1</f>
        <v>-5.8064516129032295E-2</v>
      </c>
      <c r="AS4" s="67">
        <f t="shared" ref="AS4:AS35" si="15">D4/D3-1</f>
        <v>-8.0882352941176405E-2</v>
      </c>
      <c r="AT4" s="65">
        <f t="shared" ref="AT4:AT35" si="16">E4/E3-1</f>
        <v>0.12765957446808507</v>
      </c>
      <c r="AU4" s="50"/>
      <c r="AX4" s="108">
        <f>[3]spot_w_average!Q327</f>
        <v>76.079999999999984</v>
      </c>
      <c r="AY4" s="108">
        <f>[3]spot_w_average!R327</f>
        <v>82.4</v>
      </c>
      <c r="AZ4" s="108">
        <f t="shared" si="5"/>
        <v>6.3200000000000216</v>
      </c>
      <c r="BA4" s="108">
        <f t="shared" si="6"/>
        <v>9.1712895622895605</v>
      </c>
      <c r="BB4" s="44">
        <f t="shared" si="8"/>
        <v>2.4370539921906298E-2</v>
      </c>
      <c r="BC4" s="44">
        <f t="shared" si="8"/>
        <v>4.6482092964185817E-2</v>
      </c>
    </row>
    <row r="5" spans="1:55">
      <c r="A5" s="46">
        <f>'[1]Weekly capesize'!$A787</f>
        <v>42758</v>
      </c>
      <c r="B5" s="178">
        <v>2017</v>
      </c>
      <c r="C5" s="3">
        <f>'[1]Weekly capesize'!$I787</f>
        <v>5.65</v>
      </c>
      <c r="D5" s="5">
        <f>'[1]Weekly capesize'!$Z787</f>
        <v>13.6</v>
      </c>
      <c r="E5" s="7">
        <f>[2]input!$B435</f>
        <v>7.5</v>
      </c>
      <c r="F5" s="5">
        <f>'[1]Weekly capesize'!$S787</f>
        <v>8</v>
      </c>
      <c r="G5" s="3"/>
      <c r="H5" s="3">
        <f>'[1]Weekly capesize'!$L787</f>
        <v>9.25</v>
      </c>
      <c r="I5" s="3"/>
      <c r="J5" s="3">
        <f>'[1]Weekly capesize'!$N787</f>
        <v>9.75</v>
      </c>
      <c r="K5" s="3">
        <f>'[1]Weekly capesize'!$J787</f>
        <v>10</v>
      </c>
      <c r="L5" s="3">
        <f>'[1]Weekly capesize'!$Y787</f>
        <v>13.95</v>
      </c>
      <c r="M5" s="3">
        <f>'[1]Weekly capesize'!$V787</f>
        <v>8.15</v>
      </c>
      <c r="N5" s="3"/>
      <c r="O5" s="5"/>
      <c r="P5" s="5">
        <f>'[1]Weekly capesize'!$T787</f>
        <v>7.25</v>
      </c>
      <c r="Q5" s="5"/>
      <c r="R5" s="5">
        <f>'[1]Weekly capesize'!$U786</f>
        <v>8.9</v>
      </c>
      <c r="S5" s="5"/>
      <c r="T5" s="123">
        <f t="shared" si="0"/>
        <v>0.60888659261172828</v>
      </c>
      <c r="U5" s="49">
        <f t="shared" si="1"/>
        <v>2357</v>
      </c>
      <c r="V5" s="44">
        <f t="shared" si="2"/>
        <v>0.60888659261172828</v>
      </c>
      <c r="W5" s="157">
        <f t="shared" si="3"/>
        <v>7.9499999999999993</v>
      </c>
      <c r="X5" s="108">
        <f t="shared" si="4"/>
        <v>3.5999999999999996</v>
      </c>
      <c r="AD5" s="8"/>
      <c r="AG5" s="1">
        <f>'[1]Weekly capesize'!$B787</f>
        <v>6228</v>
      </c>
      <c r="AH5" s="1">
        <f>'[1]Weekly capesize'!$C787</f>
        <v>3871</v>
      </c>
      <c r="AI5" s="1">
        <f t="shared" si="7"/>
        <v>2357</v>
      </c>
      <c r="AJ5" s="124">
        <f>'[1]Baltic Indices'!$D$564</f>
        <v>383</v>
      </c>
      <c r="AK5" s="124">
        <f>'[1]Baltic Indices'!$G456</f>
        <v>382</v>
      </c>
      <c r="AL5" s="124">
        <f>'[1]Baltic Indices'!$F456</f>
        <v>667</v>
      </c>
      <c r="AM5" s="62">
        <f t="shared" si="9"/>
        <v>8.0499653018736961E-2</v>
      </c>
      <c r="AN5" s="63">
        <f t="shared" si="10"/>
        <v>4.8483206933911172E-2</v>
      </c>
      <c r="AO5" s="64">
        <f t="shared" si="11"/>
        <v>1.8018018018018056E-2</v>
      </c>
      <c r="AP5" s="64">
        <f t="shared" si="12"/>
        <v>5.4054054054053946E-2</v>
      </c>
      <c r="AQ5" s="65">
        <f t="shared" si="13"/>
        <v>6.3829787234042534E-2</v>
      </c>
      <c r="AR5" s="66">
        <f t="shared" si="14"/>
        <v>9.5890410958904049E-2</v>
      </c>
      <c r="AS5" s="67">
        <f t="shared" si="15"/>
        <v>8.8000000000000078E-2</v>
      </c>
      <c r="AT5" s="65">
        <f t="shared" si="16"/>
        <v>-5.6603773584905648E-2</v>
      </c>
      <c r="AU5" s="50"/>
      <c r="AX5" s="108">
        <f>[3]spot_w_average!Q328</f>
        <v>77.548000000000002</v>
      </c>
      <c r="AY5" s="108">
        <f>[3]spot_w_average!R328</f>
        <v>82.240000000000009</v>
      </c>
      <c r="AZ5" s="108">
        <f t="shared" si="5"/>
        <v>4.6920000000000073</v>
      </c>
      <c r="BA5" s="108">
        <f t="shared" si="6"/>
        <v>9.1712895622895605</v>
      </c>
      <c r="BB5" s="44">
        <f t="shared" si="8"/>
        <v>1.9295478443743574E-2</v>
      </c>
      <c r="BC5" s="44">
        <f t="shared" si="8"/>
        <v>-1.9417475728155109E-3</v>
      </c>
    </row>
    <row r="6" spans="1:55">
      <c r="A6" s="46">
        <f>'[1]Weekly capesize'!$A788</f>
        <v>42765</v>
      </c>
      <c r="B6" s="178">
        <v>2017</v>
      </c>
      <c r="C6" s="3">
        <f>'[1]Weekly capesize'!$I788</f>
        <v>5.05</v>
      </c>
      <c r="D6" s="5">
        <f>'[1]Weekly capesize'!$Z788</f>
        <v>12</v>
      </c>
      <c r="E6" s="7">
        <f>[2]input!$B436</f>
        <v>8.15</v>
      </c>
      <c r="F6" s="5">
        <f>'[1]Weekly capesize'!$S788</f>
        <v>6.85</v>
      </c>
      <c r="G6" s="3"/>
      <c r="H6" s="3">
        <f>'[1]Weekly capesize'!$L788</f>
        <v>8.65</v>
      </c>
      <c r="I6" s="3"/>
      <c r="J6" s="3">
        <f>'[1]Weekly capesize'!$N788</f>
        <v>9.0500000000000007</v>
      </c>
      <c r="K6" s="3">
        <f>'[1]Weekly capesize'!$J788</f>
        <v>8.75</v>
      </c>
      <c r="L6" s="3">
        <f>'[1]Weekly capesize'!$Y788</f>
        <v>12.35</v>
      </c>
      <c r="M6" s="3">
        <f>'[1]Weekly capesize'!$V788</f>
        <v>7</v>
      </c>
      <c r="N6" s="3"/>
      <c r="O6" s="5"/>
      <c r="P6" s="5">
        <f>'[1]Weekly capesize'!$T788</f>
        <v>6.65</v>
      </c>
      <c r="Q6" s="5"/>
      <c r="R6" s="5">
        <f>'[1]Weekly capesize'!$U787</f>
        <v>9.4499999999999993</v>
      </c>
      <c r="S6" s="5"/>
      <c r="T6" s="123">
        <f t="shared" si="0"/>
        <v>0.57905425007252687</v>
      </c>
      <c r="U6" s="49">
        <f t="shared" si="1"/>
        <v>1996</v>
      </c>
      <c r="V6" s="44">
        <f t="shared" si="2"/>
        <v>0.57905425007252687</v>
      </c>
      <c r="W6" s="157">
        <f t="shared" si="3"/>
        <v>6.95</v>
      </c>
      <c r="X6" s="108">
        <f t="shared" si="4"/>
        <v>3.6000000000000005</v>
      </c>
      <c r="AD6" s="8"/>
      <c r="AG6" s="1">
        <f>'[1]Weekly capesize'!$B788</f>
        <v>5443</v>
      </c>
      <c r="AH6" s="1">
        <f>'[1]Weekly capesize'!$C788</f>
        <v>3447</v>
      </c>
      <c r="AI6" s="1">
        <f>AG6-AH6</f>
        <v>1996</v>
      </c>
      <c r="AJ6" s="124">
        <f>'[1]Baltic Indices'!$D$564</f>
        <v>383</v>
      </c>
      <c r="AK6" s="124">
        <f>'[1]Baltic Indices'!$G457</f>
        <v>377</v>
      </c>
      <c r="AL6" s="124">
        <f>'[1]Baltic Indices'!$F457</f>
        <v>672</v>
      </c>
      <c r="AM6" s="62">
        <f t="shared" si="9"/>
        <v>-0.12604367373153502</v>
      </c>
      <c r="AN6" s="63">
        <f t="shared" si="10"/>
        <v>-0.10953242056316193</v>
      </c>
      <c r="AO6" s="64">
        <f t="shared" si="11"/>
        <v>-0.10619469026548678</v>
      </c>
      <c r="AP6" s="64">
        <f t="shared" si="12"/>
        <v>-7.1794871794871762E-2</v>
      </c>
      <c r="AQ6" s="65">
        <f t="shared" si="13"/>
        <v>-0.125</v>
      </c>
      <c r="AR6" s="66">
        <f t="shared" si="14"/>
        <v>-0.14375000000000004</v>
      </c>
      <c r="AS6" s="67">
        <f t="shared" si="15"/>
        <v>-0.11764705882352944</v>
      </c>
      <c r="AT6" s="65">
        <f t="shared" si="16"/>
        <v>8.666666666666667E-2</v>
      </c>
      <c r="AU6" s="50"/>
      <c r="AX6" s="108">
        <f>[3]spot_w_average!Q329</f>
        <v>78.260000000000005</v>
      </c>
      <c r="AY6" s="108">
        <f>[3]spot_w_average!R329</f>
        <v>84.75</v>
      </c>
      <c r="AZ6" s="108">
        <f t="shared" si="5"/>
        <v>6.4899999999999949</v>
      </c>
      <c r="BA6" s="108">
        <f t="shared" si="6"/>
        <v>9.1712895622895605</v>
      </c>
      <c r="BB6" s="44">
        <f t="shared" si="8"/>
        <v>9.1814102233456207E-3</v>
      </c>
      <c r="BC6" s="44">
        <f t="shared" si="8"/>
        <v>3.0520428015563983E-2</v>
      </c>
    </row>
    <row r="7" spans="1:55">
      <c r="A7" s="46">
        <f>'[1]Weekly capesize'!$A789</f>
        <v>42772</v>
      </c>
      <c r="B7" s="178">
        <v>2017</v>
      </c>
      <c r="C7" s="3">
        <f>'[1]Weekly capesize'!$I789</f>
        <v>4.8499999999999996</v>
      </c>
      <c r="D7" s="5">
        <f>'[1]Weekly capesize'!$Z789</f>
        <v>11.35</v>
      </c>
      <c r="E7" s="7">
        <f>[2]input!$B437</f>
        <v>7.9</v>
      </c>
      <c r="F7" s="5">
        <f>'[1]Weekly capesize'!$S789</f>
        <v>6</v>
      </c>
      <c r="G7" s="3"/>
      <c r="H7" s="3">
        <f>'[1]Weekly capesize'!$L789</f>
        <v>7.65</v>
      </c>
      <c r="I7" s="3"/>
      <c r="J7" s="3">
        <f>'[1]Weekly capesize'!$N789</f>
        <v>7.95</v>
      </c>
      <c r="K7" s="3">
        <f>'[1]Weekly capesize'!$J789</f>
        <v>8</v>
      </c>
      <c r="L7" s="3">
        <f>'[1]Weekly capesize'!$Y789</f>
        <v>12.1</v>
      </c>
      <c r="M7" s="3">
        <f>'[1]Weekly capesize'!$V789</f>
        <v>6.5</v>
      </c>
      <c r="N7" s="3"/>
      <c r="O7" s="5"/>
      <c r="P7" s="5">
        <f>'[1]Weekly capesize'!$T789</f>
        <v>5.65</v>
      </c>
      <c r="Q7" s="5"/>
      <c r="R7" s="5">
        <f>'[1]Weekly capesize'!$U788</f>
        <v>8.3000000000000007</v>
      </c>
      <c r="S7" s="5"/>
      <c r="T7" s="123">
        <f t="shared" si="0"/>
        <v>0.57813998082454454</v>
      </c>
      <c r="U7" s="49">
        <f t="shared" si="1"/>
        <v>1809</v>
      </c>
      <c r="V7" s="44">
        <f t="shared" si="2"/>
        <v>0.57813998082454454</v>
      </c>
      <c r="W7" s="157">
        <f t="shared" si="3"/>
        <v>6.5</v>
      </c>
      <c r="X7" s="108">
        <f t="shared" si="4"/>
        <v>2.8000000000000007</v>
      </c>
      <c r="AD7" s="8"/>
      <c r="AG7" s="1">
        <f>'[1]Weekly capesize'!$B789</f>
        <v>4938</v>
      </c>
      <c r="AH7" s="1">
        <f>'[1]Weekly capesize'!$C789</f>
        <v>3129</v>
      </c>
      <c r="AI7" s="1">
        <f t="shared" si="7"/>
        <v>1809</v>
      </c>
      <c r="AJ7" s="124">
        <f>'[1]Baltic Indices'!$D457</f>
        <v>687</v>
      </c>
      <c r="AK7" s="124">
        <f>'[1]Baltic Indices'!$G457</f>
        <v>377</v>
      </c>
      <c r="AL7" s="124">
        <f>'[1]Baltic Indices'!$F457</f>
        <v>672</v>
      </c>
      <c r="AM7" s="62">
        <f t="shared" si="9"/>
        <v>-9.2779717067793532E-2</v>
      </c>
      <c r="AN7" s="63">
        <f t="shared" si="10"/>
        <v>-9.2254134029590928E-2</v>
      </c>
      <c r="AO7" s="64">
        <f t="shared" si="11"/>
        <v>-3.9603960396039639E-2</v>
      </c>
      <c r="AP7" s="64">
        <f t="shared" si="12"/>
        <v>-0.12154696132596687</v>
      </c>
      <c r="AQ7" s="65">
        <f t="shared" si="13"/>
        <v>-8.5714285714285743E-2</v>
      </c>
      <c r="AR7" s="66">
        <f t="shared" si="14"/>
        <v>-0.12408759124087587</v>
      </c>
      <c r="AS7" s="67">
        <f t="shared" si="15"/>
        <v>-5.4166666666666696E-2</v>
      </c>
      <c r="AT7" s="65">
        <f t="shared" si="16"/>
        <v>-3.0674846625766916E-2</v>
      </c>
      <c r="AU7" s="50"/>
      <c r="AX7" s="108">
        <f>[3]spot_w_average!Q330</f>
        <v>79.325999999999993</v>
      </c>
      <c r="AY7" s="108">
        <f>[3]spot_w_average!R330</f>
        <v>85.63</v>
      </c>
      <c r="AZ7" s="108">
        <f t="shared" si="5"/>
        <v>6.304000000000002</v>
      </c>
      <c r="BA7" s="108">
        <f t="shared" si="6"/>
        <v>9.1712895622895605</v>
      </c>
      <c r="BB7" s="44">
        <f t="shared" si="8"/>
        <v>1.3621262458471506E-2</v>
      </c>
      <c r="BC7" s="44">
        <f t="shared" si="8"/>
        <v>1.0383480825958635E-2</v>
      </c>
    </row>
    <row r="8" spans="1:55">
      <c r="A8" s="46">
        <f>'[1]Weekly capesize'!$A790</f>
        <v>42779</v>
      </c>
      <c r="B8" s="178">
        <v>2017</v>
      </c>
      <c r="C8" s="3">
        <f>'[1]Weekly capesize'!$I790</f>
        <v>4.25</v>
      </c>
      <c r="D8" s="5">
        <f>'[1]Weekly capesize'!$Z790</f>
        <v>11.1</v>
      </c>
      <c r="E8" s="7">
        <f>[2]input!$B438</f>
        <v>7.35</v>
      </c>
      <c r="F8" s="5">
        <f>'[1]Weekly capesize'!$S790</f>
        <v>5.35</v>
      </c>
      <c r="G8" s="3"/>
      <c r="H8" s="3">
        <f>'[1]Weekly capesize'!$L790</f>
        <v>7.05</v>
      </c>
      <c r="I8" s="3"/>
      <c r="J8" s="3">
        <f>'[1]Weekly capesize'!$N790</f>
        <v>7.25</v>
      </c>
      <c r="K8" s="3">
        <f>'[1]Weekly capesize'!$J790</f>
        <v>7.3</v>
      </c>
      <c r="L8" s="3">
        <f>'[1]Weekly capesize'!$Y790</f>
        <v>11.8</v>
      </c>
      <c r="M8" s="3">
        <f>'[1]Weekly capesize'!$V790</f>
        <v>5.75</v>
      </c>
      <c r="N8" s="3"/>
      <c r="O8" s="5"/>
      <c r="P8" s="5">
        <f>'[1]Weekly capesize'!$T790</f>
        <v>5.05</v>
      </c>
      <c r="Q8" s="5"/>
      <c r="R8" s="5">
        <f>'[1]Weekly capesize'!$U789</f>
        <v>7.8</v>
      </c>
      <c r="S8" s="5"/>
      <c r="T8" s="123">
        <f t="shared" si="0"/>
        <v>0.61055634807417969</v>
      </c>
      <c r="U8" s="49">
        <f t="shared" si="1"/>
        <v>1712</v>
      </c>
      <c r="V8" s="44">
        <f t="shared" si="2"/>
        <v>0.61055634807417969</v>
      </c>
      <c r="W8" s="157">
        <f t="shared" si="3"/>
        <v>6.85</v>
      </c>
      <c r="X8" s="108">
        <f t="shared" si="4"/>
        <v>2.8</v>
      </c>
      <c r="AD8" s="8"/>
      <c r="AG8" s="1">
        <f>'[1]Weekly capesize'!$B790</f>
        <v>4516</v>
      </c>
      <c r="AH8" s="1">
        <f>'[1]Weekly capesize'!$C790</f>
        <v>2804</v>
      </c>
      <c r="AI8" s="1">
        <f t="shared" si="7"/>
        <v>1712</v>
      </c>
      <c r="AJ8" s="124">
        <f>'[1]Baltic Indices'!$D458</f>
        <v>739</v>
      </c>
      <c r="AK8" s="124">
        <f>'[1]Baltic Indices'!$G458</f>
        <v>391</v>
      </c>
      <c r="AL8" s="124">
        <f>'[1]Baltic Indices'!$F458</f>
        <v>729</v>
      </c>
      <c r="AM8" s="62">
        <f t="shared" si="9"/>
        <v>-8.5459700283515572E-2</v>
      </c>
      <c r="AN8" s="63">
        <f t="shared" si="10"/>
        <v>-0.10386705017577502</v>
      </c>
      <c r="AO8" s="64">
        <f t="shared" si="11"/>
        <v>-0.12371134020618546</v>
      </c>
      <c r="AP8" s="64">
        <f t="shared" si="12"/>
        <v>-8.8050314465408785E-2</v>
      </c>
      <c r="AQ8" s="65">
        <f t="shared" si="13"/>
        <v>-8.7500000000000022E-2</v>
      </c>
      <c r="AR8" s="66">
        <f t="shared" si="14"/>
        <v>-0.10833333333333339</v>
      </c>
      <c r="AS8" s="67">
        <f t="shared" si="15"/>
        <v>-2.2026431718061623E-2</v>
      </c>
      <c r="AT8" s="65">
        <f t="shared" si="16"/>
        <v>-6.9620253164557E-2</v>
      </c>
      <c r="AU8" s="50"/>
      <c r="AX8" s="108">
        <f>[3]spot_w_average!Q331</f>
        <v>86.183999999999997</v>
      </c>
      <c r="AY8" s="108">
        <f>[3]spot_w_average!R331</f>
        <v>92.920000000000016</v>
      </c>
      <c r="AZ8" s="108">
        <f t="shared" si="5"/>
        <v>6.7360000000000184</v>
      </c>
      <c r="BA8" s="108">
        <f t="shared" si="6"/>
        <v>9.1712895622895605</v>
      </c>
      <c r="BB8" s="44">
        <f t="shared" si="8"/>
        <v>8.6453369639210464E-2</v>
      </c>
      <c r="BC8" s="44">
        <f t="shared" si="8"/>
        <v>8.513371481957277E-2</v>
      </c>
    </row>
    <row r="9" spans="1:55">
      <c r="A9" s="46">
        <f>'[1]Weekly capesize'!$A791</f>
        <v>42786</v>
      </c>
      <c r="B9" s="178">
        <v>2017</v>
      </c>
      <c r="C9" s="3">
        <f>'[1]Weekly capesize'!$I791</f>
        <v>4.9000000000000004</v>
      </c>
      <c r="D9" s="5">
        <f>'[1]Weekly capesize'!$Z791</f>
        <v>10.85</v>
      </c>
      <c r="E9" s="7">
        <f>[2]input!$B439</f>
        <v>7.85</v>
      </c>
      <c r="F9" s="5">
        <f>'[1]Weekly capesize'!$S791</f>
        <v>5.3</v>
      </c>
      <c r="G9" s="3"/>
      <c r="H9" s="3">
        <f>'[1]Weekly capesize'!$L791</f>
        <v>6.9</v>
      </c>
      <c r="I9" s="3"/>
      <c r="J9" s="3">
        <f>'[1]Weekly capesize'!$N791</f>
        <v>7.1</v>
      </c>
      <c r="K9" s="3">
        <f>'[1]Weekly capesize'!$J791</f>
        <v>7.65</v>
      </c>
      <c r="L9" s="3">
        <f>'[1]Weekly capesize'!$Y791</f>
        <v>11.55</v>
      </c>
      <c r="M9" s="3">
        <f>'[1]Weekly capesize'!$V791</f>
        <v>5.9</v>
      </c>
      <c r="N9" s="3"/>
      <c r="O9" s="5"/>
      <c r="P9" s="5">
        <f>'[1]Weekly capesize'!$T791</f>
        <v>4.9000000000000004</v>
      </c>
      <c r="Q9" s="5"/>
      <c r="R9" s="5">
        <f>'[1]Weekly capesize'!$U790</f>
        <v>7.05</v>
      </c>
      <c r="S9" s="5"/>
      <c r="T9" s="123">
        <f t="shared" si="0"/>
        <v>0.53111186671200272</v>
      </c>
      <c r="U9" s="49">
        <f t="shared" si="1"/>
        <v>1562</v>
      </c>
      <c r="V9" s="44">
        <f t="shared" si="2"/>
        <v>0.53111186671200272</v>
      </c>
      <c r="W9" s="157">
        <f t="shared" si="3"/>
        <v>5.9499999999999993</v>
      </c>
      <c r="X9" s="108">
        <f t="shared" si="4"/>
        <v>2</v>
      </c>
      <c r="AD9" s="8"/>
      <c r="AG9" s="1">
        <f>'[1]Weekly capesize'!$B791</f>
        <v>4503</v>
      </c>
      <c r="AH9" s="1">
        <f>'[1]Weekly capesize'!$C791</f>
        <v>2941</v>
      </c>
      <c r="AI9" s="1">
        <f t="shared" si="7"/>
        <v>1562</v>
      </c>
      <c r="AJ9" s="124">
        <f>'[1]Baltic Indices'!$D459</f>
        <v>1165</v>
      </c>
      <c r="AK9" s="124">
        <f>'[1]Baltic Indices'!$G459</f>
        <v>428</v>
      </c>
      <c r="AL9" s="124">
        <f>'[1]Baltic Indices'!$F459</f>
        <v>809</v>
      </c>
      <c r="AM9" s="62">
        <f t="shared" si="9"/>
        <v>-2.8786536758192982E-3</v>
      </c>
      <c r="AN9" s="63">
        <f t="shared" si="10"/>
        <v>4.8858773181169823E-2</v>
      </c>
      <c r="AO9" s="64">
        <f t="shared" si="11"/>
        <v>0.15294117647058836</v>
      </c>
      <c r="AP9" s="64">
        <f t="shared" si="12"/>
        <v>-2.0689655172413834E-2</v>
      </c>
      <c r="AQ9" s="65">
        <f t="shared" si="13"/>
        <v>4.7945205479452024E-2</v>
      </c>
      <c r="AR9" s="66">
        <f t="shared" si="14"/>
        <v>-9.3457943925233655E-3</v>
      </c>
      <c r="AS9" s="67">
        <f t="shared" si="15"/>
        <v>-2.2522522522522515E-2</v>
      </c>
      <c r="AT9" s="65">
        <f t="shared" si="16"/>
        <v>6.8027210884353817E-2</v>
      </c>
      <c r="AU9" s="50"/>
      <c r="AX9" s="108">
        <f>[3]spot_w_average!Q332</f>
        <v>86.668000000000006</v>
      </c>
      <c r="AY9" s="108">
        <f>[3]spot_w_average!R332</f>
        <v>94.41</v>
      </c>
      <c r="AZ9" s="108">
        <f t="shared" si="5"/>
        <v>7.7419999999999902</v>
      </c>
      <c r="BA9" s="108">
        <f t="shared" si="6"/>
        <v>9.1712895622895605</v>
      </c>
      <c r="BB9" s="44">
        <f t="shared" si="8"/>
        <v>5.615891580804E-3</v>
      </c>
      <c r="BC9" s="44">
        <f t="shared" si="8"/>
        <v>1.6035299182092011E-2</v>
      </c>
    </row>
    <row r="10" spans="1:55">
      <c r="A10" s="46">
        <f>'[1]Weekly capesize'!$A792</f>
        <v>42793</v>
      </c>
      <c r="B10" s="178">
        <v>2017</v>
      </c>
      <c r="C10" s="3">
        <f>'[1]Weekly capesize'!$I792</f>
        <v>6</v>
      </c>
      <c r="D10" s="5">
        <f>'[1]Weekly capesize'!$Z792</f>
        <v>11.5</v>
      </c>
      <c r="E10" s="7">
        <f>[2]input!$B440</f>
        <v>8.1</v>
      </c>
      <c r="F10" s="5">
        <f>'[1]Weekly capesize'!$S792</f>
        <v>6</v>
      </c>
      <c r="G10" s="3"/>
      <c r="H10" s="3">
        <f>'[1]Weekly capesize'!$L792</f>
        <v>7.35</v>
      </c>
      <c r="I10" s="3"/>
      <c r="J10" s="3">
        <f>'[1]Weekly capesize'!$N792</f>
        <v>7.85</v>
      </c>
      <c r="K10" s="3">
        <f>'[1]Weekly capesize'!$J792</f>
        <v>8.4499999999999993</v>
      </c>
      <c r="L10" s="3">
        <f>'[1]Weekly capesize'!$Y792</f>
        <v>12.2</v>
      </c>
      <c r="M10" s="3">
        <f>'[1]Weekly capesize'!$V792</f>
        <v>6.75</v>
      </c>
      <c r="N10" s="3"/>
      <c r="O10" s="5"/>
      <c r="P10" s="5">
        <f>'[1]Weekly capesize'!$T792</f>
        <v>5.35</v>
      </c>
      <c r="Q10" s="5"/>
      <c r="R10" s="5">
        <f>'[1]Weekly capesize'!$U791</f>
        <v>7.2</v>
      </c>
      <c r="S10" s="5"/>
      <c r="T10" s="123">
        <f t="shared" si="0"/>
        <v>0.47346819114629141</v>
      </c>
      <c r="U10" s="49">
        <f t="shared" si="1"/>
        <v>1615</v>
      </c>
      <c r="V10" s="44">
        <f t="shared" si="2"/>
        <v>0.47346819114629141</v>
      </c>
      <c r="W10" s="157">
        <f t="shared" si="3"/>
        <v>5.5</v>
      </c>
      <c r="X10" s="108">
        <f t="shared" si="4"/>
        <v>1.3499999999999996</v>
      </c>
      <c r="AD10" s="8"/>
      <c r="AG10" s="1">
        <f>'[1]Weekly capesize'!$B792</f>
        <v>5026</v>
      </c>
      <c r="AH10" s="1">
        <f>'[1]Weekly capesize'!$C792</f>
        <v>3411</v>
      </c>
      <c r="AI10" s="1">
        <f t="shared" si="7"/>
        <v>1615</v>
      </c>
      <c r="AJ10" s="124">
        <f>'[1]Baltic Indices'!$D460</f>
        <v>1227</v>
      </c>
      <c r="AK10" s="124">
        <f>'[1]Baltic Indices'!$G460</f>
        <v>462</v>
      </c>
      <c r="AL10" s="124">
        <f>'[1]Baltic Indices'!$F460</f>
        <v>846</v>
      </c>
      <c r="AM10" s="62">
        <f t="shared" si="9"/>
        <v>0.11614479236064845</v>
      </c>
      <c r="AN10" s="63">
        <f t="shared" si="10"/>
        <v>0.15980958857531458</v>
      </c>
      <c r="AO10" s="104">
        <f t="shared" si="11"/>
        <v>0.22448979591836715</v>
      </c>
      <c r="AP10" s="64">
        <f t="shared" si="12"/>
        <v>0.10563380281690149</v>
      </c>
      <c r="AQ10" s="65">
        <f t="shared" si="13"/>
        <v>0.10457516339869266</v>
      </c>
      <c r="AR10" s="66">
        <f t="shared" si="14"/>
        <v>0.13207547169811318</v>
      </c>
      <c r="AS10" s="67">
        <f t="shared" si="15"/>
        <v>5.9907834101382562E-2</v>
      </c>
      <c r="AT10" s="65">
        <f t="shared" si="16"/>
        <v>3.1847133757961776E-2</v>
      </c>
      <c r="AU10" s="50"/>
      <c r="AX10" s="108">
        <f>[3]spot_w_average!Q333</f>
        <v>85.307999999999993</v>
      </c>
      <c r="AY10" s="108">
        <f>[3]spot_w_average!R333</f>
        <v>94.38</v>
      </c>
      <c r="AZ10" s="108">
        <f t="shared" si="5"/>
        <v>9.0720000000000027</v>
      </c>
      <c r="BA10" s="108">
        <f t="shared" si="6"/>
        <v>9.1712895622895605</v>
      </c>
      <c r="BB10" s="44">
        <f t="shared" si="8"/>
        <v>-1.5692066275903582E-2</v>
      </c>
      <c r="BC10" s="44">
        <f t="shared" si="8"/>
        <v>-3.1776294884022782E-4</v>
      </c>
    </row>
    <row r="11" spans="1:55">
      <c r="A11" s="46">
        <f>'[1]Weekly capesize'!$A793</f>
        <v>42800</v>
      </c>
      <c r="B11" s="178">
        <v>2017</v>
      </c>
      <c r="C11" s="3">
        <f>'[1]Weekly capesize'!$I793</f>
        <v>6.4</v>
      </c>
      <c r="D11" s="5">
        <f>'[1]Weekly capesize'!$Z793</f>
        <v>12.5</v>
      </c>
      <c r="E11" s="7">
        <f>[2]input!$B441</f>
        <v>8.1999999999999993</v>
      </c>
      <c r="F11" s="5">
        <f>'[1]Weekly capesize'!$S793</f>
        <v>5.85</v>
      </c>
      <c r="G11" s="3"/>
      <c r="H11" s="3">
        <f>'[1]Weekly capesize'!$L793</f>
        <v>7.5</v>
      </c>
      <c r="I11" s="3"/>
      <c r="J11" s="3">
        <f>'[1]Weekly capesize'!$N793</f>
        <v>8.1</v>
      </c>
      <c r="K11" s="3">
        <f>'[1]Weekly capesize'!$J793</f>
        <v>8.6</v>
      </c>
      <c r="L11" s="3">
        <f>'[1]Weekly capesize'!$Y793</f>
        <v>13.5</v>
      </c>
      <c r="M11" s="3">
        <f>'[1]Weekly capesize'!$V793</f>
        <v>6.1</v>
      </c>
      <c r="N11" s="3"/>
      <c r="O11" s="5"/>
      <c r="P11" s="5">
        <f>'[1]Weekly capesize'!$T793</f>
        <v>5.5</v>
      </c>
      <c r="Q11" s="5"/>
      <c r="R11" s="5">
        <f>'[1]Weekly capesize'!$U792</f>
        <v>8.1</v>
      </c>
      <c r="S11" s="5"/>
      <c r="T11" s="123">
        <f t="shared" si="0"/>
        <v>0.43074324324324326</v>
      </c>
      <c r="U11" s="49">
        <f t="shared" si="1"/>
        <v>1530</v>
      </c>
      <c r="V11" s="44">
        <f t="shared" si="2"/>
        <v>0.43074324324324326</v>
      </c>
      <c r="W11" s="157">
        <f t="shared" si="3"/>
        <v>6.1</v>
      </c>
      <c r="X11" s="108">
        <f t="shared" si="4"/>
        <v>1.0999999999999996</v>
      </c>
      <c r="AD11" s="8"/>
      <c r="AG11" s="1">
        <f>'[1]Weekly capesize'!$B793</f>
        <v>5082</v>
      </c>
      <c r="AH11" s="1">
        <f>'[1]Weekly capesize'!$C793</f>
        <v>3552</v>
      </c>
      <c r="AI11" s="1">
        <f t="shared" si="7"/>
        <v>1530</v>
      </c>
      <c r="AJ11" s="124">
        <f>'[1]Baltic Indices'!$D461</f>
        <v>1789</v>
      </c>
      <c r="AK11" s="124">
        <f>'[1]Baltic Indices'!$G461</f>
        <v>495</v>
      </c>
      <c r="AL11" s="124">
        <f>'[1]Baltic Indices'!$F461</f>
        <v>874</v>
      </c>
      <c r="AM11" s="62">
        <f t="shared" si="9"/>
        <v>1.1142061281337101E-2</v>
      </c>
      <c r="AN11" s="63">
        <f t="shared" si="10"/>
        <v>4.1336851363236615E-2</v>
      </c>
      <c r="AO11" s="64">
        <f t="shared" si="11"/>
        <v>6.6666666666666652E-2</v>
      </c>
      <c r="AP11" s="64">
        <f t="shared" si="12"/>
        <v>3.1847133757961776E-2</v>
      </c>
      <c r="AQ11" s="65">
        <f t="shared" si="13"/>
        <v>1.7751479289940919E-2</v>
      </c>
      <c r="AR11" s="66">
        <f t="shared" si="14"/>
        <v>-2.5000000000000022E-2</v>
      </c>
      <c r="AS11" s="67">
        <f t="shared" si="15"/>
        <v>8.6956521739130377E-2</v>
      </c>
      <c r="AT11" s="65">
        <f t="shared" si="16"/>
        <v>1.2345679012345734E-2</v>
      </c>
      <c r="AU11" s="50"/>
      <c r="AX11" s="108">
        <f>[3]spot_w_average!Q334</f>
        <v>81.446000000000012</v>
      </c>
      <c r="AY11" s="108">
        <f>[3]spot_w_average!R334</f>
        <v>90.46</v>
      </c>
      <c r="AZ11" s="108">
        <f t="shared" si="5"/>
        <v>9.0139999999999816</v>
      </c>
      <c r="BA11" s="108">
        <f t="shared" si="6"/>
        <v>9.1712895622895605</v>
      </c>
      <c r="BB11" s="44">
        <f t="shared" si="8"/>
        <v>-4.5271252403056961E-2</v>
      </c>
      <c r="BC11" s="44">
        <f t="shared" si="8"/>
        <v>-4.1534223352405197E-2</v>
      </c>
    </row>
    <row r="12" spans="1:55">
      <c r="A12" s="46">
        <f>'[1]Weekly capesize'!$A794</f>
        <v>42807</v>
      </c>
      <c r="B12" s="178">
        <v>2017</v>
      </c>
      <c r="C12" s="3">
        <f>'[1]Weekly capesize'!$I794</f>
        <v>6.6</v>
      </c>
      <c r="D12" s="5">
        <f>'[1]Weekly capesize'!$Z794</f>
        <v>14.85</v>
      </c>
      <c r="E12" s="7">
        <f>[2]input!$B442</f>
        <v>8.8000000000000007</v>
      </c>
      <c r="F12" s="5">
        <f>'[1]Weekly capesize'!$S794</f>
        <v>6.95</v>
      </c>
      <c r="G12" s="3"/>
      <c r="H12" s="3">
        <f>'[1]Weekly capesize'!$L794</f>
        <v>8.4</v>
      </c>
      <c r="I12" s="3"/>
      <c r="J12" s="3">
        <f>'[1]Weekly capesize'!$N794</f>
        <v>9.9499999999999993</v>
      </c>
      <c r="K12" s="3">
        <f>'[1]Weekly capesize'!$J794</f>
        <v>11.4</v>
      </c>
      <c r="L12" s="3">
        <f>'[1]Weekly capesize'!$Y794</f>
        <v>15.25</v>
      </c>
      <c r="M12" s="3">
        <f>'[1]Weekly capesize'!$V794</f>
        <v>7</v>
      </c>
      <c r="N12" s="3"/>
      <c r="O12" s="5"/>
      <c r="P12" s="5">
        <f>'[1]Weekly capesize'!$T794</f>
        <v>6.65</v>
      </c>
      <c r="Q12" s="5"/>
      <c r="R12" s="5">
        <f>'[1]Weekly capesize'!$U793</f>
        <v>7.45</v>
      </c>
      <c r="S12" s="5"/>
      <c r="T12" s="123">
        <f t="shared" si="0"/>
        <v>0.42262317834836921</v>
      </c>
      <c r="U12" s="49">
        <f t="shared" si="1"/>
        <v>1827</v>
      </c>
      <c r="V12" s="44">
        <f t="shared" si="2"/>
        <v>0.42262317834836921</v>
      </c>
      <c r="W12" s="157">
        <f t="shared" si="3"/>
        <v>8.25</v>
      </c>
      <c r="X12" s="108">
        <f t="shared" si="4"/>
        <v>1.8000000000000007</v>
      </c>
      <c r="AD12" s="8"/>
      <c r="AG12" s="1">
        <f>'[1]Weekly capesize'!$B794</f>
        <v>6150</v>
      </c>
      <c r="AH12" s="1">
        <f>'[1]Weekly capesize'!$C794</f>
        <v>4323</v>
      </c>
      <c r="AI12" s="1">
        <f t="shared" si="7"/>
        <v>1827</v>
      </c>
      <c r="AJ12" s="124">
        <f>'[1]Baltic Indices'!$D462</f>
        <v>2413</v>
      </c>
      <c r="AK12" s="124">
        <f>'[1]Baltic Indices'!$G462</f>
        <v>508</v>
      </c>
      <c r="AL12" s="124">
        <f>'[1]Baltic Indices'!$F462</f>
        <v>879</v>
      </c>
      <c r="AM12" s="62">
        <f t="shared" si="9"/>
        <v>0.21015348288075564</v>
      </c>
      <c r="AN12" s="63">
        <f t="shared" si="10"/>
        <v>0.21706081081081074</v>
      </c>
      <c r="AO12" s="64">
        <f t="shared" si="11"/>
        <v>3.1249999999999778E-2</v>
      </c>
      <c r="AP12" s="64">
        <f t="shared" si="12"/>
        <v>0.22839506172839497</v>
      </c>
      <c r="AQ12" s="65">
        <f t="shared" si="13"/>
        <v>0.32558139534883734</v>
      </c>
      <c r="AR12" s="66">
        <f t="shared" si="14"/>
        <v>0.18803418803418803</v>
      </c>
      <c r="AS12" s="67">
        <f t="shared" si="15"/>
        <v>0.18799999999999994</v>
      </c>
      <c r="AT12" s="65">
        <f t="shared" si="16"/>
        <v>7.317073170731736E-2</v>
      </c>
      <c r="AU12" s="50"/>
      <c r="AX12" s="108">
        <f>[3]spot_w_average!Q335</f>
        <v>83.577999999999989</v>
      </c>
      <c r="AY12" s="108">
        <f>[3]spot_w_average!R335</f>
        <v>89.83</v>
      </c>
      <c r="AZ12" s="108">
        <f t="shared" si="5"/>
        <v>6.2520000000000095</v>
      </c>
      <c r="BA12" s="108">
        <f t="shared" si="6"/>
        <v>9.1712895622895605</v>
      </c>
      <c r="BB12" s="44">
        <f t="shared" si="8"/>
        <v>2.6176853375242226E-2</v>
      </c>
      <c r="BC12" s="44">
        <f t="shared" si="8"/>
        <v>-6.9644041565332104E-3</v>
      </c>
    </row>
    <row r="13" spans="1:55">
      <c r="A13" s="46">
        <f>'[1]Weekly capesize'!$A795</f>
        <v>42814</v>
      </c>
      <c r="B13" s="178">
        <v>2017</v>
      </c>
      <c r="C13" s="3">
        <f>'[1]Weekly capesize'!$I795</f>
        <v>6.95</v>
      </c>
      <c r="D13" s="5">
        <f>'[1]Weekly capesize'!$Z795</f>
        <v>16.7</v>
      </c>
      <c r="E13" s="7">
        <f>[2]input!$B443</f>
        <v>9.5</v>
      </c>
      <c r="F13" s="5">
        <f>'[1]Weekly capesize'!$S795</f>
        <v>8.1999999999999993</v>
      </c>
      <c r="G13" s="3"/>
      <c r="H13" s="3">
        <f>'[1]Weekly capesize'!$L795</f>
        <v>9.5</v>
      </c>
      <c r="I13" s="3"/>
      <c r="J13" s="3">
        <f>'[1]Weekly capesize'!$N795</f>
        <v>11.15</v>
      </c>
      <c r="K13" s="3">
        <f>'[1]Weekly capesize'!$J795</f>
        <v>12.65</v>
      </c>
      <c r="L13" s="3">
        <f>'[1]Weekly capesize'!$Y795</f>
        <v>17.100000000000001</v>
      </c>
      <c r="M13" s="3">
        <f>'[1]Weekly capesize'!$V795</f>
        <v>8.6999999999999993</v>
      </c>
      <c r="N13" s="3"/>
      <c r="O13" s="5"/>
      <c r="P13" s="5">
        <f>'[1]Weekly capesize'!$T795</f>
        <v>7.75</v>
      </c>
      <c r="Q13" s="5"/>
      <c r="R13" s="5">
        <f>'[1]Weekly capesize'!$U794</f>
        <v>8.35</v>
      </c>
      <c r="S13" s="5"/>
      <c r="T13" s="123">
        <f t="shared" si="0"/>
        <v>0.47106598984771575</v>
      </c>
      <c r="U13" s="49">
        <f t="shared" si="1"/>
        <v>2320</v>
      </c>
      <c r="V13" s="44">
        <f t="shared" si="2"/>
        <v>0.47106598984771575</v>
      </c>
      <c r="W13" s="157">
        <f t="shared" si="3"/>
        <v>9.75</v>
      </c>
      <c r="X13" s="108">
        <f t="shared" si="4"/>
        <v>2.5499999999999998</v>
      </c>
      <c r="AD13" s="8"/>
      <c r="AG13" s="1">
        <f>'[1]Weekly capesize'!$B795</f>
        <v>7245</v>
      </c>
      <c r="AH13" s="1">
        <f>'[1]Weekly capesize'!$C795</f>
        <v>4925</v>
      </c>
      <c r="AI13" s="1">
        <f t="shared" si="7"/>
        <v>2320</v>
      </c>
      <c r="AJ13" s="124">
        <f>'[1]Baltic Indices'!$D463</f>
        <v>2482</v>
      </c>
      <c r="AK13" s="124">
        <f>'[1]Baltic Indices'!$G463</f>
        <v>526</v>
      </c>
      <c r="AL13" s="124">
        <f>'[1]Baltic Indices'!$F463</f>
        <v>896</v>
      </c>
      <c r="AM13" s="62">
        <f t="shared" si="9"/>
        <v>0.17804878048780481</v>
      </c>
      <c r="AN13" s="63">
        <f t="shared" si="10"/>
        <v>0.13925514688873464</v>
      </c>
      <c r="AO13" s="64">
        <f t="shared" si="11"/>
        <v>5.3030303030303205E-2</v>
      </c>
      <c r="AP13" s="64">
        <f t="shared" si="12"/>
        <v>0.12060301507537696</v>
      </c>
      <c r="AQ13" s="65">
        <f t="shared" si="13"/>
        <v>0.10964912280701755</v>
      </c>
      <c r="AR13" s="66">
        <f t="shared" si="14"/>
        <v>0.17985611510791344</v>
      </c>
      <c r="AS13" s="67">
        <f t="shared" si="15"/>
        <v>0.12457912457912457</v>
      </c>
      <c r="AT13" s="65">
        <f t="shared" si="16"/>
        <v>7.9545454545454364E-2</v>
      </c>
      <c r="AU13" s="50"/>
      <c r="AX13" s="108">
        <f>[3]spot_w_average!Q336</f>
        <v>80.097999999999999</v>
      </c>
      <c r="AY13" s="108">
        <f>[3]spot_w_average!R336</f>
        <v>84.740000000000009</v>
      </c>
      <c r="AZ13" s="108">
        <f t="shared" si="5"/>
        <v>4.6420000000000101</v>
      </c>
      <c r="BA13" s="108">
        <f t="shared" si="6"/>
        <v>9.1712895622895605</v>
      </c>
      <c r="BB13" s="44">
        <f t="shared" si="8"/>
        <v>-4.1637751561415581E-2</v>
      </c>
      <c r="BC13" s="44">
        <f t="shared" si="8"/>
        <v>-5.6662584882555822E-2</v>
      </c>
    </row>
    <row r="14" spans="1:55">
      <c r="A14" s="46">
        <f>'[1]Weekly capesize'!$A796</f>
        <v>42821</v>
      </c>
      <c r="B14" s="178">
        <v>2017</v>
      </c>
      <c r="C14" s="3">
        <f>'[1]Weekly capesize'!$I796</f>
        <v>7</v>
      </c>
      <c r="D14" s="5">
        <f>'[1]Weekly capesize'!$Z796</f>
        <v>16.25</v>
      </c>
      <c r="E14" s="7">
        <f>[2]input!$B444</f>
        <v>9.65</v>
      </c>
      <c r="F14" s="5">
        <f>'[1]Weekly capesize'!$S796</f>
        <v>8.4499999999999993</v>
      </c>
      <c r="G14" s="3"/>
      <c r="H14" s="3">
        <f>'[1]Weekly capesize'!$L796</f>
        <v>9.65</v>
      </c>
      <c r="I14" s="3"/>
      <c r="J14" s="3">
        <f>'[1]Weekly capesize'!$N796</f>
        <v>11.3</v>
      </c>
      <c r="K14" s="3">
        <f>'[1]Weekly capesize'!$J796</f>
        <v>12.2</v>
      </c>
      <c r="L14" s="3">
        <f>'[1]Weekly capesize'!$Y796</f>
        <v>16.649999999999999</v>
      </c>
      <c r="M14" s="3">
        <f>'[1]Weekly capesize'!$V796</f>
        <v>8.85</v>
      </c>
      <c r="N14" s="3"/>
      <c r="O14" s="5"/>
      <c r="P14" s="5">
        <f>'[1]Weekly capesize'!$T796</f>
        <v>7.9</v>
      </c>
      <c r="Q14" s="5"/>
      <c r="R14" s="5">
        <f>'[1]Weekly capesize'!$U795</f>
        <v>10.1</v>
      </c>
      <c r="S14" s="5"/>
      <c r="T14" s="123">
        <f t="shared" si="0"/>
        <v>0.48054593603585249</v>
      </c>
      <c r="U14" s="49">
        <f t="shared" si="1"/>
        <v>2359</v>
      </c>
      <c r="V14" s="44">
        <f t="shared" si="2"/>
        <v>0.48054593603585249</v>
      </c>
      <c r="W14" s="157">
        <f t="shared" si="3"/>
        <v>9.25</v>
      </c>
      <c r="X14" s="108">
        <f t="shared" si="4"/>
        <v>2.6500000000000004</v>
      </c>
      <c r="AD14" s="8"/>
      <c r="AG14" s="1">
        <f>'[1]Weekly capesize'!$B796</f>
        <v>7268</v>
      </c>
      <c r="AH14" s="1">
        <f>'[1]Weekly capesize'!$C796</f>
        <v>4909</v>
      </c>
      <c r="AI14" s="1">
        <f t="shared" si="7"/>
        <v>2359</v>
      </c>
      <c r="AJ14" s="124">
        <f>'[1]Baltic Indices'!$D464</f>
        <v>2597</v>
      </c>
      <c r="AK14" s="124">
        <f>'[1]Baltic Indices'!$G464</f>
        <v>540</v>
      </c>
      <c r="AL14" s="124">
        <f>'[1]Baltic Indices'!$F464</f>
        <v>881</v>
      </c>
      <c r="AM14" s="62">
        <f t="shared" si="9"/>
        <v>3.1746031746031633E-3</v>
      </c>
      <c r="AN14" s="63">
        <f t="shared" si="10"/>
        <v>-3.2487309644669837E-3</v>
      </c>
      <c r="AO14" s="64">
        <f t="shared" si="11"/>
        <v>7.194244604316502E-3</v>
      </c>
      <c r="AP14" s="64">
        <f t="shared" si="12"/>
        <v>1.3452914798206317E-2</v>
      </c>
      <c r="AQ14" s="65">
        <f t="shared" si="13"/>
        <v>-3.5573122529644396E-2</v>
      </c>
      <c r="AR14" s="66">
        <f t="shared" si="14"/>
        <v>3.0487804878048808E-2</v>
      </c>
      <c r="AS14" s="67">
        <f t="shared" si="15"/>
        <v>-2.6946107784431073E-2</v>
      </c>
      <c r="AT14" s="65">
        <f t="shared" si="16"/>
        <v>1.5789473684210575E-2</v>
      </c>
      <c r="AU14" s="50"/>
      <c r="AX14" s="108">
        <f>[3]spot_w_average!Q337</f>
        <v>75</v>
      </c>
      <c r="AY14" s="108">
        <f>[3]spot_w_average!R337</f>
        <v>78.449999999999989</v>
      </c>
      <c r="AZ14" s="108">
        <f t="shared" si="5"/>
        <v>3.4499999999999886</v>
      </c>
      <c r="BA14" s="108">
        <f t="shared" si="6"/>
        <v>9.1712895622895605</v>
      </c>
      <c r="BB14" s="44">
        <f t="shared" si="8"/>
        <v>-6.3647032385327984E-2</v>
      </c>
      <c r="BC14" s="44">
        <f t="shared" si="8"/>
        <v>-7.4227047439226146E-2</v>
      </c>
    </row>
    <row r="15" spans="1:55">
      <c r="A15" s="46">
        <f>'[1]Weekly capesize'!$A797</f>
        <v>42828</v>
      </c>
      <c r="B15" s="178">
        <v>2017</v>
      </c>
      <c r="C15" s="3">
        <f>'[1]Weekly capesize'!$I797</f>
        <v>6.6</v>
      </c>
      <c r="D15" s="5">
        <f>'[1]Weekly capesize'!$Z797</f>
        <v>16.25</v>
      </c>
      <c r="E15" s="7">
        <f>[2]input!$B445</f>
        <v>9.3000000000000007</v>
      </c>
      <c r="F15" s="5">
        <f>'[1]Weekly capesize'!$S797</f>
        <v>8.6</v>
      </c>
      <c r="G15" s="3"/>
      <c r="H15" s="3">
        <f>'[1]Weekly capesize'!$L797</f>
        <v>9.9499999999999993</v>
      </c>
      <c r="I15" s="3"/>
      <c r="J15" s="3">
        <f>'[1]Weekly capesize'!$N797</f>
        <v>11.55</v>
      </c>
      <c r="K15" s="3">
        <f>'[1]Weekly capesize'!$J797</f>
        <v>12.15</v>
      </c>
      <c r="L15" s="3">
        <f>'[1]Weekly capesize'!$Y797</f>
        <v>16.649999999999999</v>
      </c>
      <c r="M15" s="3">
        <f>'[1]Weekly capesize'!$V797</f>
        <v>9.15</v>
      </c>
      <c r="N15" s="3"/>
      <c r="O15" s="5"/>
      <c r="P15" s="5">
        <f>'[1]Weekly capesize'!$T797</f>
        <v>8.1</v>
      </c>
      <c r="Q15" s="5"/>
      <c r="R15" s="5">
        <f>'[1]Weekly capesize'!$U796</f>
        <v>10.25</v>
      </c>
      <c r="S15" s="5"/>
      <c r="T15" s="123">
        <f t="shared" si="0"/>
        <v>0.52195221564222993</v>
      </c>
      <c r="U15" s="49">
        <f t="shared" si="1"/>
        <v>2556</v>
      </c>
      <c r="V15" s="44">
        <f t="shared" si="2"/>
        <v>0.52195221564222993</v>
      </c>
      <c r="W15" s="157">
        <f t="shared" si="3"/>
        <v>9.65</v>
      </c>
      <c r="X15" s="108">
        <f t="shared" si="4"/>
        <v>3.3499999999999996</v>
      </c>
      <c r="AD15" s="8"/>
      <c r="AG15" s="1">
        <f>'[1]Weekly capesize'!$B797</f>
        <v>7453</v>
      </c>
      <c r="AH15" s="1">
        <f>'[1]Weekly capesize'!$C797</f>
        <v>4897</v>
      </c>
      <c r="AI15" s="1">
        <f t="shared" si="7"/>
        <v>2556</v>
      </c>
      <c r="AJ15" s="124">
        <f>'[1]Baltic Indices'!$D465</f>
        <v>2173</v>
      </c>
      <c r="AK15" s="124">
        <f>'[1]Baltic Indices'!$G465</f>
        <v>547</v>
      </c>
      <c r="AL15" s="124">
        <f>'[1]Baltic Indices'!$F465</f>
        <v>886</v>
      </c>
      <c r="AM15" s="62">
        <f t="shared" si="9"/>
        <v>2.5454045129334135E-2</v>
      </c>
      <c r="AN15" s="63">
        <f t="shared" si="10"/>
        <v>-2.4444897127724463E-3</v>
      </c>
      <c r="AO15" s="64">
        <f t="shared" si="11"/>
        <v>-5.7142857142857162E-2</v>
      </c>
      <c r="AP15" s="64">
        <f t="shared" si="12"/>
        <v>2.2123893805309658E-2</v>
      </c>
      <c r="AQ15" s="65">
        <f t="shared" si="13"/>
        <v>-4.098360655737654E-3</v>
      </c>
      <c r="AR15" s="66">
        <f t="shared" si="14"/>
        <v>1.7751479289940919E-2</v>
      </c>
      <c r="AS15" s="67">
        <f t="shared" si="15"/>
        <v>0</v>
      </c>
      <c r="AT15" s="65">
        <f t="shared" si="16"/>
        <v>-3.6269430051813378E-2</v>
      </c>
      <c r="AU15" s="50"/>
      <c r="AX15" s="108">
        <f>[3]spot_w_average!Q338</f>
        <v>73.194000000000003</v>
      </c>
      <c r="AY15" s="108">
        <f>[3]spot_w_average!R338</f>
        <v>77.75</v>
      </c>
      <c r="AZ15" s="108">
        <f t="shared" si="5"/>
        <v>4.5559999999999974</v>
      </c>
      <c r="BA15" s="108">
        <f t="shared" si="6"/>
        <v>9.1712895622895605</v>
      </c>
      <c r="BB15" s="44">
        <f t="shared" si="8"/>
        <v>-2.407999999999999E-2</v>
      </c>
      <c r="BC15" s="44">
        <f t="shared" si="8"/>
        <v>-8.9228808158060557E-3</v>
      </c>
    </row>
    <row r="16" spans="1:55">
      <c r="A16" s="46">
        <f>'[1]Weekly capesize'!$A798</f>
        <v>42835</v>
      </c>
      <c r="B16" s="178">
        <v>2017</v>
      </c>
      <c r="C16" s="3">
        <f>'[1]Weekly capesize'!$I798</f>
        <v>6.15</v>
      </c>
      <c r="D16" s="5">
        <f>'[1]Weekly capesize'!$Z798</f>
        <v>14.45</v>
      </c>
      <c r="E16" s="7">
        <f>[2]input!$B446</f>
        <v>8.85</v>
      </c>
      <c r="F16" s="5">
        <f>'[1]Weekly capesize'!$S798</f>
        <v>7.6</v>
      </c>
      <c r="G16" s="3"/>
      <c r="H16" s="3">
        <f>'[1]Weekly capesize'!$L798</f>
        <v>9.25</v>
      </c>
      <c r="I16" s="3"/>
      <c r="J16" s="3">
        <f>'[1]Weekly capesize'!$N798</f>
        <v>10.75</v>
      </c>
      <c r="K16" s="3">
        <f>'[1]Weekly capesize'!$J798</f>
        <v>10.95</v>
      </c>
      <c r="L16" s="3">
        <f>'[1]Weekly capesize'!$Y798</f>
        <v>14.85</v>
      </c>
      <c r="M16" s="3">
        <f>'[1]Weekly capesize'!$V798</f>
        <v>8.3000000000000007</v>
      </c>
      <c r="N16" s="3"/>
      <c r="O16" s="5"/>
      <c r="P16" s="5">
        <f>'[1]Weekly capesize'!$T798</f>
        <v>7.45</v>
      </c>
      <c r="Q16" s="5"/>
      <c r="R16" s="5">
        <f>'[1]Weekly capesize'!$U797</f>
        <v>10.55</v>
      </c>
      <c r="S16" s="5"/>
      <c r="T16" s="123">
        <f t="shared" si="0"/>
        <v>0.52697759487882945</v>
      </c>
      <c r="U16" s="49">
        <f t="shared" si="1"/>
        <v>2305</v>
      </c>
      <c r="V16" s="44">
        <f t="shared" si="2"/>
        <v>0.52697759487882945</v>
      </c>
      <c r="W16" s="157">
        <f t="shared" si="3"/>
        <v>8.2999999999999989</v>
      </c>
      <c r="X16" s="108">
        <f t="shared" si="4"/>
        <v>3.0999999999999996</v>
      </c>
      <c r="AD16" s="8"/>
      <c r="AG16" s="1">
        <f>'[1]Weekly capesize'!$B798</f>
        <v>6679</v>
      </c>
      <c r="AH16" s="1">
        <f>'[1]Weekly capesize'!$C798</f>
        <v>4374</v>
      </c>
      <c r="AI16" s="1">
        <f t="shared" si="7"/>
        <v>2305</v>
      </c>
      <c r="AJ16" s="124">
        <f>'[1]Baltic Indices'!$D466</f>
        <v>2249</v>
      </c>
      <c r="AK16" s="124">
        <f>'[1]Baltic Indices'!$G466</f>
        <v>563</v>
      </c>
      <c r="AL16" s="124">
        <f>'[1]Baltic Indices'!$F466</f>
        <v>898</v>
      </c>
      <c r="AM16" s="62">
        <f t="shared" si="9"/>
        <v>-0.10385079833624045</v>
      </c>
      <c r="AN16" s="63">
        <f t="shared" si="10"/>
        <v>-0.10680008168266286</v>
      </c>
      <c r="AO16" s="64">
        <f t="shared" si="11"/>
        <v>-6.8181818181818121E-2</v>
      </c>
      <c r="AP16" s="64">
        <f t="shared" si="12"/>
        <v>-6.9264069264069361E-2</v>
      </c>
      <c r="AQ16" s="65">
        <f t="shared" si="13"/>
        <v>-9.8765432098765538E-2</v>
      </c>
      <c r="AR16" s="66">
        <f t="shared" si="14"/>
        <v>-0.11627906976744184</v>
      </c>
      <c r="AS16" s="67">
        <f t="shared" si="15"/>
        <v>-0.11076923076923084</v>
      </c>
      <c r="AT16" s="65">
        <f t="shared" si="16"/>
        <v>-4.8387096774193616E-2</v>
      </c>
      <c r="AU16" s="50"/>
      <c r="AX16" s="108">
        <f>[3]spot_w_average!Q339</f>
        <v>64.647999999999996</v>
      </c>
      <c r="AY16" s="108">
        <f>[3]spot_w_average!R339</f>
        <v>71.524999999999991</v>
      </c>
      <c r="AZ16" s="108">
        <f t="shared" si="5"/>
        <v>6.8769999999999953</v>
      </c>
      <c r="BA16" s="108">
        <f t="shared" si="6"/>
        <v>9.1712895622895605</v>
      </c>
      <c r="BB16" s="44">
        <f t="shared" si="8"/>
        <v>-0.11675820422439009</v>
      </c>
      <c r="BC16" s="44">
        <f t="shared" si="8"/>
        <v>-8.0064308681672136E-2</v>
      </c>
    </row>
    <row r="17" spans="1:55">
      <c r="A17" s="46">
        <f>'[1]Weekly capesize'!$A799</f>
        <v>42842</v>
      </c>
      <c r="B17" s="178">
        <v>2017</v>
      </c>
      <c r="C17" s="3">
        <f>'[1]Weekly capesize'!$I799</f>
        <v>6.25</v>
      </c>
      <c r="D17" s="5">
        <f>'[1]Weekly capesize'!$Z799</f>
        <v>14.95</v>
      </c>
      <c r="E17" s="7">
        <f>[2]input!$B447</f>
        <v>8.4499999999999993</v>
      </c>
      <c r="F17" s="5">
        <f>'[1]Weekly capesize'!$S799</f>
        <v>7.8</v>
      </c>
      <c r="G17" s="3"/>
      <c r="H17" s="3">
        <f>'[1]Weekly capesize'!$L799</f>
        <v>9.35</v>
      </c>
      <c r="I17" s="3"/>
      <c r="J17" s="3">
        <f>'[1]Weekly capesize'!$N799</f>
        <v>10.95</v>
      </c>
      <c r="K17" s="3">
        <f>'[1]Weekly capesize'!$J799</f>
        <v>11.2</v>
      </c>
      <c r="L17" s="3">
        <f>'[1]Weekly capesize'!$Y799</f>
        <v>15.35</v>
      </c>
      <c r="M17" s="3">
        <f>'[1]Weekly capesize'!$V799</f>
        <v>8.65</v>
      </c>
      <c r="N17" s="3"/>
      <c r="O17" s="5"/>
      <c r="P17" s="5">
        <f>'[1]Weekly capesize'!$T799</f>
        <v>7.55</v>
      </c>
      <c r="Q17" s="5"/>
      <c r="R17" s="5">
        <f>'[1]Weekly capesize'!$U798</f>
        <v>9.6</v>
      </c>
      <c r="S17" s="5"/>
      <c r="T17" s="123">
        <f t="shared" si="0"/>
        <v>0.54514975413500222</v>
      </c>
      <c r="U17" s="49">
        <f t="shared" si="1"/>
        <v>2439</v>
      </c>
      <c r="V17" s="44">
        <f t="shared" si="2"/>
        <v>0.54514975413500222</v>
      </c>
      <c r="W17" s="157">
        <f t="shared" si="3"/>
        <v>8.6999999999999993</v>
      </c>
      <c r="X17" s="108">
        <f t="shared" si="4"/>
        <v>3.0999999999999996</v>
      </c>
      <c r="AD17" s="8"/>
      <c r="AG17" s="1">
        <f>'[1]Weekly capesize'!$B799</f>
        <v>6913</v>
      </c>
      <c r="AH17" s="1">
        <f>'[1]Weekly capesize'!$C799</f>
        <v>4474</v>
      </c>
      <c r="AI17" s="1">
        <f t="shared" si="7"/>
        <v>2439</v>
      </c>
      <c r="AJ17" s="124">
        <f>'[1]Baltic Indices'!$D467</f>
        <v>1830</v>
      </c>
      <c r="AK17" s="124">
        <f>'[1]Baltic Indices'!$G467</f>
        <v>575</v>
      </c>
      <c r="AL17" s="124">
        <f>'[1]Baltic Indices'!$F467</f>
        <v>895</v>
      </c>
      <c r="AM17" s="62">
        <f t="shared" si="9"/>
        <v>3.5035184907920458E-2</v>
      </c>
      <c r="AN17" s="63">
        <f t="shared" si="10"/>
        <v>2.2862368541380906E-2</v>
      </c>
      <c r="AO17" s="64">
        <f t="shared" si="11"/>
        <v>1.6260162601625883E-2</v>
      </c>
      <c r="AP17" s="64">
        <f t="shared" si="12"/>
        <v>1.8604651162790642E-2</v>
      </c>
      <c r="AQ17" s="65">
        <f t="shared" si="13"/>
        <v>2.2831050228310446E-2</v>
      </c>
      <c r="AR17" s="66">
        <f t="shared" si="14"/>
        <v>2.6315789473684292E-2</v>
      </c>
      <c r="AS17" s="67">
        <f t="shared" si="15"/>
        <v>3.460207612456756E-2</v>
      </c>
      <c r="AT17" s="65">
        <f t="shared" si="16"/>
        <v>-4.5197740112994378E-2</v>
      </c>
      <c r="AU17" s="50"/>
      <c r="AX17" s="108">
        <f>[3]spot_w_average!Q340</f>
        <v>59.625999999999998</v>
      </c>
      <c r="AY17" s="108">
        <f>[3]spot_w_average!R340</f>
        <v>63.230000000000004</v>
      </c>
      <c r="AZ17" s="108">
        <f t="shared" si="5"/>
        <v>3.6040000000000063</v>
      </c>
      <c r="BA17" s="108">
        <f t="shared" si="6"/>
        <v>9.1712895622895605</v>
      </c>
      <c r="BB17" s="44">
        <f t="shared" si="8"/>
        <v>-7.7682217547333177E-2</v>
      </c>
      <c r="BC17" s="44">
        <f t="shared" si="8"/>
        <v>-0.1159734358615867</v>
      </c>
    </row>
    <row r="18" spans="1:55">
      <c r="A18" s="46">
        <f>'[1]Weekly capesize'!$A800</f>
        <v>42849</v>
      </c>
      <c r="B18" s="178">
        <v>2017</v>
      </c>
      <c r="C18" s="3">
        <f>'[1]Weekly capesize'!$I800</f>
        <v>5.9</v>
      </c>
      <c r="D18" s="5">
        <f>'[1]Weekly capesize'!$Z800</f>
        <v>13.1</v>
      </c>
      <c r="E18" s="7">
        <f>[2]input!$B448</f>
        <v>8.15</v>
      </c>
      <c r="F18" s="5">
        <f>'[1]Weekly capesize'!$S800</f>
        <v>6.25</v>
      </c>
      <c r="G18" s="3"/>
      <c r="H18" s="3">
        <f>'[1]Weekly capesize'!$L800</f>
        <v>8.15</v>
      </c>
      <c r="I18" s="3"/>
      <c r="J18" s="3">
        <f>'[1]Weekly capesize'!$N800</f>
        <v>9.6999999999999993</v>
      </c>
      <c r="K18" s="3">
        <f>'[1]Weekly capesize'!$J800</f>
        <v>10.199999999999999</v>
      </c>
      <c r="L18" s="3">
        <f>'[1]Weekly capesize'!$Y800</f>
        <v>13.5</v>
      </c>
      <c r="M18" s="3">
        <f>'[1]Weekly capesize'!$V800</f>
        <v>7.5</v>
      </c>
      <c r="N18" s="3"/>
      <c r="O18" s="5"/>
      <c r="P18" s="5">
        <f>'[1]Weekly capesize'!$T800</f>
        <v>6.5</v>
      </c>
      <c r="Q18" s="5"/>
      <c r="R18" s="5">
        <f>'[1]Weekly capesize'!$U799</f>
        <v>9.9499999999999993</v>
      </c>
      <c r="S18" s="5"/>
      <c r="T18" s="123">
        <f t="shared" si="0"/>
        <v>0.54307304785894206</v>
      </c>
      <c r="U18" s="49">
        <f t="shared" si="1"/>
        <v>2156</v>
      </c>
      <c r="V18" s="44">
        <f t="shared" si="2"/>
        <v>0.54307304785894206</v>
      </c>
      <c r="W18" s="157">
        <f t="shared" si="3"/>
        <v>7.1999999999999993</v>
      </c>
      <c r="X18" s="108">
        <f t="shared" si="4"/>
        <v>2.25</v>
      </c>
      <c r="AD18" s="8"/>
      <c r="AG18" s="1">
        <f>'[1]Weekly capesize'!$B800</f>
        <v>6126</v>
      </c>
      <c r="AH18" s="1">
        <f>'[1]Weekly capesize'!$C800</f>
        <v>3970</v>
      </c>
      <c r="AI18" s="1">
        <f t="shared" si="7"/>
        <v>2156</v>
      </c>
      <c r="AJ18" s="124">
        <f>'[1]Baltic Indices'!$D468</f>
        <v>1779</v>
      </c>
      <c r="AK18" s="124">
        <f>'[1]Baltic Indices'!$G468</f>
        <v>559</v>
      </c>
      <c r="AL18" s="124">
        <f>'[1]Baltic Indices'!$F468</f>
        <v>861</v>
      </c>
      <c r="AM18" s="62">
        <f t="shared" si="9"/>
        <v>-0.11384348329234772</v>
      </c>
      <c r="AN18" s="63">
        <f t="shared" si="10"/>
        <v>-0.11265087170317389</v>
      </c>
      <c r="AO18" s="64">
        <f t="shared" si="11"/>
        <v>-5.5999999999999939E-2</v>
      </c>
      <c r="AP18" s="64">
        <f t="shared" si="12"/>
        <v>-0.11415525114155256</v>
      </c>
      <c r="AQ18" s="65">
        <f t="shared" si="13"/>
        <v>-8.9285714285714302E-2</v>
      </c>
      <c r="AR18" s="66">
        <f t="shared" si="14"/>
        <v>-0.19871794871794868</v>
      </c>
      <c r="AS18" s="67">
        <f t="shared" si="15"/>
        <v>-0.12374581939799334</v>
      </c>
      <c r="AT18" s="65">
        <f t="shared" si="16"/>
        <v>-3.5502958579881505E-2</v>
      </c>
      <c r="AU18" s="50"/>
      <c r="AX18" s="108">
        <f>[3]spot_w_average!Q341</f>
        <v>60.788000000000004</v>
      </c>
      <c r="AY18" s="108">
        <f>[3]spot_w_average!R341</f>
        <v>66.420000000000016</v>
      </c>
      <c r="AZ18" s="108">
        <f t="shared" si="5"/>
        <v>5.6320000000000121</v>
      </c>
      <c r="BA18" s="108">
        <f t="shared" si="6"/>
        <v>9.1712895622895605</v>
      </c>
      <c r="BB18" s="44">
        <f t="shared" si="8"/>
        <v>1.948814275651567E-2</v>
      </c>
      <c r="BC18" s="44">
        <f t="shared" si="8"/>
        <v>5.0450735410406677E-2</v>
      </c>
    </row>
    <row r="19" spans="1:55">
      <c r="A19" s="46">
        <f>'[1]Weekly capesize'!$A801</f>
        <v>42856</v>
      </c>
      <c r="B19" s="178">
        <v>2017</v>
      </c>
      <c r="C19" s="3">
        <f>'[1]Weekly capesize'!$I801</f>
        <v>6.1</v>
      </c>
      <c r="D19" s="5">
        <f>'[1]Weekly capesize'!$Z801</f>
        <v>13.85</v>
      </c>
      <c r="E19" s="7">
        <f>[2]input!$B449</f>
        <v>8.1</v>
      </c>
      <c r="F19" s="5">
        <f>'[1]Weekly capesize'!$S801</f>
        <v>6.4</v>
      </c>
      <c r="G19" s="3"/>
      <c r="H19" s="3">
        <f>'[1]Weekly capesize'!$L801</f>
        <v>8</v>
      </c>
      <c r="I19" s="3"/>
      <c r="J19" s="3">
        <f>'[1]Weekly capesize'!$N801</f>
        <v>9.85</v>
      </c>
      <c r="K19" s="3">
        <f>'[1]Weekly capesize'!$J801</f>
        <v>10.15</v>
      </c>
      <c r="L19" s="3">
        <f>'[1]Weekly capesize'!$Y801</f>
        <v>14.25</v>
      </c>
      <c r="M19" s="3">
        <f>'[1]Weekly capesize'!$V801</f>
        <v>7.3</v>
      </c>
      <c r="N19" s="3"/>
      <c r="O19" s="5"/>
      <c r="P19" s="5">
        <f>'[1]Weekly capesize'!$T801</f>
        <v>6.2</v>
      </c>
      <c r="Q19" s="5"/>
      <c r="R19" s="5">
        <f>'[1]Weekly capesize'!$U800</f>
        <v>9.0500000000000007</v>
      </c>
      <c r="S19" s="5"/>
      <c r="T19" s="123">
        <f t="shared" si="0"/>
        <v>0.51072854291417169</v>
      </c>
      <c r="U19" s="49">
        <f t="shared" si="1"/>
        <v>2047</v>
      </c>
      <c r="V19" s="44">
        <f t="shared" si="2"/>
        <v>0.51072854291417169</v>
      </c>
      <c r="W19" s="157">
        <f t="shared" si="3"/>
        <v>7.75</v>
      </c>
      <c r="X19" s="108">
        <f t="shared" si="4"/>
        <v>1.9000000000000004</v>
      </c>
      <c r="AD19" s="8"/>
      <c r="AG19" s="1">
        <f>'[1]Weekly capesize'!$B801</f>
        <v>6055</v>
      </c>
      <c r="AH19" s="1">
        <f>'[1]Weekly capesize'!$C801</f>
        <v>4008</v>
      </c>
      <c r="AI19" s="1">
        <f t="shared" si="7"/>
        <v>2047</v>
      </c>
      <c r="AJ19" s="124">
        <f>'[1]Baltic Indices'!$D469</f>
        <v>1480</v>
      </c>
      <c r="AK19" s="124">
        <f>'[1]Baltic Indices'!$G469</f>
        <v>523</v>
      </c>
      <c r="AL19" s="124">
        <f>'[1]Baltic Indices'!$F469</f>
        <v>811</v>
      </c>
      <c r="AM19" s="62">
        <f t="shared" si="9"/>
        <v>-1.1589944498857307E-2</v>
      </c>
      <c r="AN19" s="63">
        <f t="shared" si="10"/>
        <v>9.5717884130981368E-3</v>
      </c>
      <c r="AO19" s="64">
        <f t="shared" si="11"/>
        <v>3.3898305084745672E-2</v>
      </c>
      <c r="AP19" s="64">
        <f t="shared" si="12"/>
        <v>1.5463917525773141E-2</v>
      </c>
      <c r="AQ19" s="65">
        <f t="shared" si="13"/>
        <v>-4.9019607843135971E-3</v>
      </c>
      <c r="AR19" s="66">
        <f t="shared" si="14"/>
        <v>2.4000000000000021E-2</v>
      </c>
      <c r="AS19" s="67">
        <f t="shared" si="15"/>
        <v>5.7251908396946494E-2</v>
      </c>
      <c r="AT19" s="65">
        <f t="shared" si="16"/>
        <v>-6.1349693251534498E-3</v>
      </c>
      <c r="AU19" s="50"/>
      <c r="AX19" s="108">
        <f>[3]spot_w_average!Q342</f>
        <v>60.432500000000012</v>
      </c>
      <c r="AY19" s="108">
        <f>[3]spot_w_average!R342</f>
        <v>64.150000000000006</v>
      </c>
      <c r="AZ19" s="108">
        <f t="shared" si="5"/>
        <v>3.717499999999994</v>
      </c>
      <c r="BA19" s="108">
        <f t="shared" si="6"/>
        <v>9.1712895622895605</v>
      </c>
      <c r="BB19" s="44">
        <f t="shared" si="8"/>
        <v>-5.8481937224450498E-3</v>
      </c>
      <c r="BC19" s="44">
        <f t="shared" si="8"/>
        <v>-3.4176452875639973E-2</v>
      </c>
    </row>
    <row r="20" spans="1:55">
      <c r="A20" s="46">
        <f>'[1]Weekly capesize'!$A802</f>
        <v>42863</v>
      </c>
      <c r="B20" s="178">
        <v>2017</v>
      </c>
      <c r="C20" s="3">
        <f>'[1]Weekly capesize'!$I802</f>
        <v>5.65</v>
      </c>
      <c r="D20" s="5">
        <f>'[1]Weekly capesize'!$Z802</f>
        <v>13.2</v>
      </c>
      <c r="E20" s="7">
        <f>[2]input!$B450</f>
        <v>7.9</v>
      </c>
      <c r="F20" s="5">
        <f>'[1]Weekly capesize'!$S802</f>
        <v>6</v>
      </c>
      <c r="G20" s="3"/>
      <c r="H20" s="3">
        <f>'[1]Weekly capesize'!$L802</f>
        <v>7.55</v>
      </c>
      <c r="I20" s="3"/>
      <c r="J20" s="3">
        <f>'[1]Weekly capesize'!$N802</f>
        <v>9.25</v>
      </c>
      <c r="K20" s="3">
        <f>'[1]Weekly capesize'!$J802</f>
        <v>9.8000000000000007</v>
      </c>
      <c r="L20" s="3">
        <f>'[1]Weekly capesize'!$Y802</f>
        <v>13.6</v>
      </c>
      <c r="M20" s="3">
        <f>'[1]Weekly capesize'!$V802</f>
        <v>6.9</v>
      </c>
      <c r="N20" s="3"/>
      <c r="O20" s="5"/>
      <c r="P20" s="5">
        <f>'[1]Weekly capesize'!$T802</f>
        <v>5.8</v>
      </c>
      <c r="Q20" s="5"/>
      <c r="R20" s="5">
        <f>'[1]Weekly capesize'!$U801</f>
        <v>8.75</v>
      </c>
      <c r="S20" s="5"/>
      <c r="T20" s="123">
        <f t="shared" si="0"/>
        <v>0.5257096946973755</v>
      </c>
      <c r="U20" s="49">
        <f t="shared" si="1"/>
        <v>1963</v>
      </c>
      <c r="V20" s="44">
        <f t="shared" si="2"/>
        <v>0.5257096946973755</v>
      </c>
      <c r="W20" s="157">
        <f t="shared" si="3"/>
        <v>7.5499999999999989</v>
      </c>
      <c r="X20" s="108">
        <f t="shared" si="4"/>
        <v>1.8999999999999995</v>
      </c>
      <c r="AD20" s="8"/>
      <c r="AG20" s="1">
        <f>'[1]Weekly capesize'!$B802</f>
        <v>5697</v>
      </c>
      <c r="AH20" s="1">
        <f>'[1]Weekly capesize'!$C802</f>
        <v>3734</v>
      </c>
      <c r="AI20" s="1">
        <f t="shared" si="7"/>
        <v>1963</v>
      </c>
      <c r="AJ20" s="124">
        <f>'[1]Baltic Indices'!$D470</f>
        <v>1725</v>
      </c>
      <c r="AK20" s="124">
        <f>'[1]Baltic Indices'!$G470</f>
        <v>509</v>
      </c>
      <c r="AL20" s="124">
        <f>'[1]Baltic Indices'!$F470</f>
        <v>784</v>
      </c>
      <c r="AM20" s="62">
        <f t="shared" si="9"/>
        <v>-5.9124690338563157E-2</v>
      </c>
      <c r="AN20" s="63">
        <f t="shared" si="10"/>
        <v>-6.8363273453093787E-2</v>
      </c>
      <c r="AO20" s="64">
        <f t="shared" si="11"/>
        <v>-7.3770491803278548E-2</v>
      </c>
      <c r="AP20" s="64">
        <f t="shared" si="12"/>
        <v>-6.0913705583756306E-2</v>
      </c>
      <c r="AQ20" s="65">
        <f t="shared" si="13"/>
        <v>-3.4482758620689613E-2</v>
      </c>
      <c r="AR20" s="66">
        <f t="shared" si="14"/>
        <v>-6.25E-2</v>
      </c>
      <c r="AS20" s="67">
        <f t="shared" si="15"/>
        <v>-4.6931407942238268E-2</v>
      </c>
      <c r="AT20" s="65">
        <f t="shared" si="16"/>
        <v>-2.4691358024691246E-2</v>
      </c>
      <c r="AU20" s="50"/>
      <c r="AX20" s="108">
        <f>[3]spot_w_average!Q343</f>
        <v>54.564999999999998</v>
      </c>
      <c r="AY20" s="108">
        <f>[3]spot_w_average!R343</f>
        <v>58.55</v>
      </c>
      <c r="AZ20" s="108">
        <f t="shared" si="5"/>
        <v>3.9849999999999994</v>
      </c>
      <c r="BA20" s="108">
        <f t="shared" si="6"/>
        <v>9.1712895622895605</v>
      </c>
      <c r="BB20" s="44">
        <f t="shared" si="8"/>
        <v>-9.7091796632606808E-2</v>
      </c>
      <c r="BC20" s="44">
        <f t="shared" si="8"/>
        <v>-8.7295401402961881E-2</v>
      </c>
    </row>
    <row r="21" spans="1:55">
      <c r="A21" s="46">
        <f>'[1]Weekly capesize'!$A803</f>
        <v>42870</v>
      </c>
      <c r="B21" s="178">
        <v>2017</v>
      </c>
      <c r="C21" s="3">
        <f>'[1]Weekly capesize'!$I803</f>
        <v>6.1</v>
      </c>
      <c r="D21" s="5">
        <f>'[1]Weekly capesize'!$Z803</f>
        <v>14.45</v>
      </c>
      <c r="E21" s="7">
        <f>[2]input!$B451</f>
        <v>8.1</v>
      </c>
      <c r="F21" s="5">
        <f>'[1]Weekly capesize'!$S803</f>
        <v>6.3</v>
      </c>
      <c r="G21" s="3"/>
      <c r="H21" s="3">
        <f>'[1]Weekly capesize'!$L803</f>
        <v>7.95</v>
      </c>
      <c r="I21" s="3"/>
      <c r="J21" s="3">
        <f>'[1]Weekly capesize'!$N803</f>
        <v>9.65</v>
      </c>
      <c r="K21" s="3">
        <f>'[1]Weekly capesize'!$J803</f>
        <v>10.65</v>
      </c>
      <c r="L21" s="3">
        <f>'[1]Weekly capesize'!$Y803</f>
        <v>14.8</v>
      </c>
      <c r="M21" s="3">
        <f>'[1]Weekly capesize'!$V803</f>
        <v>6.95</v>
      </c>
      <c r="N21" s="3"/>
      <c r="O21" s="5"/>
      <c r="P21" s="5">
        <f>'[1]Weekly capesize'!$T803</f>
        <v>6.1</v>
      </c>
      <c r="Q21" s="5"/>
      <c r="R21" s="5">
        <f>'[1]Weekly capesize'!$U802</f>
        <v>8.3000000000000007</v>
      </c>
      <c r="S21" s="5"/>
      <c r="T21" s="123">
        <f t="shared" si="0"/>
        <v>0.49085968379446643</v>
      </c>
      <c r="U21" s="49">
        <f t="shared" si="1"/>
        <v>1987</v>
      </c>
      <c r="V21" s="44">
        <f t="shared" si="2"/>
        <v>0.49085968379446643</v>
      </c>
      <c r="W21" s="157">
        <f t="shared" si="3"/>
        <v>8.35</v>
      </c>
      <c r="X21" s="108">
        <f t="shared" si="4"/>
        <v>1.8500000000000005</v>
      </c>
      <c r="AD21" s="8"/>
      <c r="AG21" s="1">
        <f>'[1]Weekly capesize'!$B803</f>
        <v>6035</v>
      </c>
      <c r="AH21" s="1">
        <f>'[1]Weekly capesize'!$C803</f>
        <v>4048</v>
      </c>
      <c r="AI21" s="1">
        <f t="shared" si="7"/>
        <v>1987</v>
      </c>
      <c r="AJ21" s="124">
        <f>'[1]Baltic Indices'!$D471</f>
        <v>1668</v>
      </c>
      <c r="AK21" s="124">
        <f>'[1]Baltic Indices'!$G471</f>
        <v>502</v>
      </c>
      <c r="AL21" s="124">
        <f>'[1]Baltic Indices'!$F471</f>
        <v>759</v>
      </c>
      <c r="AM21" s="62">
        <f t="shared" si="9"/>
        <v>5.9329471651746513E-2</v>
      </c>
      <c r="AN21" s="63">
        <f t="shared" si="10"/>
        <v>8.4092126405998835E-2</v>
      </c>
      <c r="AO21" s="64">
        <f t="shared" si="11"/>
        <v>7.9646017699114946E-2</v>
      </c>
      <c r="AP21" s="64">
        <f t="shared" si="12"/>
        <v>4.3243243243243246E-2</v>
      </c>
      <c r="AQ21" s="65">
        <f t="shared" si="13"/>
        <v>8.6734693877551061E-2</v>
      </c>
      <c r="AR21" s="66">
        <f t="shared" si="14"/>
        <v>5.0000000000000044E-2</v>
      </c>
      <c r="AS21" s="67">
        <f t="shared" si="15"/>
        <v>9.4696969696969724E-2</v>
      </c>
      <c r="AT21" s="65">
        <f t="shared" si="16"/>
        <v>2.5316455696202445E-2</v>
      </c>
      <c r="AU21" s="50"/>
      <c r="AX21" s="108">
        <f>[3]spot_w_average!Q344</f>
        <v>55.592000000000006</v>
      </c>
      <c r="AY21" s="108">
        <f>[3]spot_w_average!R344</f>
        <v>58.730000000000004</v>
      </c>
      <c r="AZ21" s="108">
        <f t="shared" si="5"/>
        <v>3.1379999999999981</v>
      </c>
      <c r="BA21" s="108">
        <f t="shared" si="6"/>
        <v>9.1712895622895605</v>
      </c>
      <c r="BB21" s="44">
        <f t="shared" si="8"/>
        <v>1.8821588930633348E-2</v>
      </c>
      <c r="BC21" s="44">
        <f t="shared" si="8"/>
        <v>3.0742954739539918E-3</v>
      </c>
    </row>
    <row r="22" spans="1:55">
      <c r="A22" s="46">
        <f>'[1]Weekly capesize'!$A804</f>
        <v>42877</v>
      </c>
      <c r="B22" s="178">
        <v>2017</v>
      </c>
      <c r="C22" s="3">
        <f>'[1]Weekly capesize'!$I804</f>
        <v>6.1</v>
      </c>
      <c r="D22" s="5">
        <f>'[1]Weekly capesize'!$Z804</f>
        <v>14.55</v>
      </c>
      <c r="E22" s="7">
        <f>[2]input!$B452</f>
        <v>7.95</v>
      </c>
      <c r="F22" s="5">
        <f>'[1]Weekly capesize'!$S804</f>
        <v>6.1</v>
      </c>
      <c r="G22" s="3"/>
      <c r="H22" s="3">
        <f>'[1]Weekly capesize'!$L804</f>
        <v>7.8</v>
      </c>
      <c r="I22" s="3"/>
      <c r="J22" s="3">
        <f>'[1]Weekly capesize'!$N804</f>
        <v>9.6</v>
      </c>
      <c r="K22" s="3">
        <f>'[1]Weekly capesize'!$J804</f>
        <v>10.75</v>
      </c>
      <c r="L22" s="3">
        <f>'[1]Weekly capesize'!$Y804</f>
        <v>14.9</v>
      </c>
      <c r="M22" s="3">
        <f>'[1]Weekly capesize'!$V804</f>
        <v>6.45</v>
      </c>
      <c r="N22" s="3"/>
      <c r="O22" s="5"/>
      <c r="P22" s="5">
        <f>'[1]Weekly capesize'!$T804</f>
        <v>6</v>
      </c>
      <c r="Q22" s="5"/>
      <c r="R22" s="5">
        <f>'[1]Weekly capesize'!$U803</f>
        <v>8.35</v>
      </c>
      <c r="S22" s="5"/>
      <c r="T22" s="123">
        <f t="shared" si="0"/>
        <v>0.45380434782608697</v>
      </c>
      <c r="U22" s="49">
        <f t="shared" si="1"/>
        <v>1837</v>
      </c>
      <c r="V22" s="44">
        <f t="shared" si="2"/>
        <v>0.45380434782608697</v>
      </c>
      <c r="W22" s="157">
        <f t="shared" si="3"/>
        <v>8.4500000000000011</v>
      </c>
      <c r="X22" s="108">
        <f t="shared" si="4"/>
        <v>1.7000000000000002</v>
      </c>
      <c r="AD22" s="8"/>
      <c r="AG22" s="1">
        <f>'[1]Weekly capesize'!$B804</f>
        <v>5885</v>
      </c>
      <c r="AH22" s="1">
        <f>'[1]Weekly capesize'!$C804</f>
        <v>4048</v>
      </c>
      <c r="AI22" s="1">
        <f t="shared" si="7"/>
        <v>1837</v>
      </c>
      <c r="AJ22" s="124">
        <f>'[1]Baltic Indices'!$D472</f>
        <v>1591</v>
      </c>
      <c r="AK22" s="124">
        <f>'[1]Baltic Indices'!$G472</f>
        <v>469</v>
      </c>
      <c r="AL22" s="124">
        <f>'[1]Baltic Indices'!$F472</f>
        <v>721</v>
      </c>
      <c r="AM22" s="62">
        <f t="shared" si="9"/>
        <v>-2.4855012427506207E-2</v>
      </c>
      <c r="AN22" s="63">
        <f t="shared" si="10"/>
        <v>0</v>
      </c>
      <c r="AO22" s="64">
        <f t="shared" si="11"/>
        <v>0</v>
      </c>
      <c r="AP22" s="64">
        <f t="shared" si="12"/>
        <v>-5.1813471502590858E-3</v>
      </c>
      <c r="AQ22" s="65">
        <f t="shared" si="13"/>
        <v>9.3896713615022609E-3</v>
      </c>
      <c r="AR22" s="66">
        <f t="shared" si="14"/>
        <v>-3.1746031746031744E-2</v>
      </c>
      <c r="AS22" s="67">
        <f t="shared" si="15"/>
        <v>6.9204152249136008E-3</v>
      </c>
      <c r="AT22" s="65">
        <f t="shared" si="16"/>
        <v>-1.851851851851849E-2</v>
      </c>
      <c r="AU22" s="50"/>
      <c r="AX22" s="108">
        <f>[3]spot_w_average!Q345</f>
        <v>54.772000000000006</v>
      </c>
      <c r="AY22" s="108">
        <f>[3]spot_w_average!R345</f>
        <v>58.410000000000011</v>
      </c>
      <c r="AZ22" s="108">
        <f t="shared" si="5"/>
        <v>3.6380000000000052</v>
      </c>
      <c r="BA22" s="108">
        <f t="shared" si="6"/>
        <v>9.1712895622895605</v>
      </c>
      <c r="BB22" s="44">
        <f t="shared" si="8"/>
        <v>-1.4750323787595332E-2</v>
      </c>
      <c r="BC22" s="44">
        <f t="shared" si="8"/>
        <v>-5.4486633747657942E-3</v>
      </c>
    </row>
    <row r="23" spans="1:55">
      <c r="A23" s="46">
        <f>'[1]Weekly capesize'!$A805</f>
        <v>42884</v>
      </c>
      <c r="B23" s="178">
        <v>2017</v>
      </c>
      <c r="C23" s="3">
        <f>'[1]Weekly capesize'!$I805</f>
        <v>6</v>
      </c>
      <c r="D23" s="5">
        <f>'[1]Weekly capesize'!$Z805</f>
        <v>14.2</v>
      </c>
      <c r="E23" s="7">
        <f>[2]input!$B453</f>
        <v>7.15</v>
      </c>
      <c r="F23" s="5">
        <f>'[1]Weekly capesize'!$S805</f>
        <v>6</v>
      </c>
      <c r="G23" s="3"/>
      <c r="H23" s="3">
        <f>'[1]Weekly capesize'!$L805</f>
        <v>7.7</v>
      </c>
      <c r="I23" s="3"/>
      <c r="J23" s="3">
        <f>'[1]Weekly capesize'!$N805</f>
        <v>8.4</v>
      </c>
      <c r="K23" s="3">
        <f>'[1]Weekly capesize'!$J805</f>
        <v>10.6</v>
      </c>
      <c r="L23" s="3">
        <f>'[1]Weekly capesize'!$Y805</f>
        <v>14.55</v>
      </c>
      <c r="M23" s="3">
        <f>'[1]Weekly capesize'!$V805</f>
        <v>6.45</v>
      </c>
      <c r="N23" s="3"/>
      <c r="O23" s="5"/>
      <c r="P23" s="5">
        <f>'[1]Weekly capesize'!$T805</f>
        <v>5.9</v>
      </c>
      <c r="Q23" s="5"/>
      <c r="R23" s="5">
        <f>'[1]Weekly capesize'!$U804</f>
        <v>7.9</v>
      </c>
      <c r="S23" s="5"/>
      <c r="T23" s="123">
        <f t="shared" si="0"/>
        <v>0.46622482793780268</v>
      </c>
      <c r="U23" s="49">
        <f t="shared" si="1"/>
        <v>1829</v>
      </c>
      <c r="V23" s="44">
        <f t="shared" si="2"/>
        <v>0.46622482793780268</v>
      </c>
      <c r="W23" s="157">
        <f t="shared" si="3"/>
        <v>8.1999999999999993</v>
      </c>
      <c r="X23" s="108">
        <f t="shared" si="4"/>
        <v>1.7000000000000002</v>
      </c>
      <c r="AD23" s="8"/>
      <c r="AG23" s="1">
        <f>'[1]Weekly capesize'!$B805</f>
        <v>5752</v>
      </c>
      <c r="AH23" s="1">
        <f>'[1]Weekly capesize'!$C805</f>
        <v>3923</v>
      </c>
      <c r="AI23" s="1">
        <f t="shared" si="7"/>
        <v>1829</v>
      </c>
      <c r="AJ23" s="124">
        <f>'[1]Baltic Indices'!$D473</f>
        <v>1374</v>
      </c>
      <c r="AK23" s="124">
        <f>'[1]Baltic Indices'!$G473</f>
        <v>446</v>
      </c>
      <c r="AL23" s="124">
        <f>'[1]Baltic Indices'!$F473</f>
        <v>674</v>
      </c>
      <c r="AM23" s="62">
        <f t="shared" si="9"/>
        <v>-2.2599830076465599E-2</v>
      </c>
      <c r="AN23" s="63">
        <f t="shared" si="10"/>
        <v>-3.0879446640316166E-2</v>
      </c>
      <c r="AO23" s="64">
        <f t="shared" si="11"/>
        <v>-1.6393442622950727E-2</v>
      </c>
      <c r="AP23" s="64">
        <f t="shared" si="12"/>
        <v>-0.12499999999999989</v>
      </c>
      <c r="AQ23" s="65">
        <f t="shared" si="13"/>
        <v>-1.3953488372093092E-2</v>
      </c>
      <c r="AR23" s="66">
        <f t="shared" si="14"/>
        <v>-1.6393442622950727E-2</v>
      </c>
      <c r="AS23" s="67">
        <f t="shared" si="15"/>
        <v>-2.4054982817869552E-2</v>
      </c>
      <c r="AT23" s="65">
        <f t="shared" si="16"/>
        <v>-0.10062893081761004</v>
      </c>
      <c r="AU23" s="50"/>
      <c r="AX23" s="108">
        <f>[3]spot_w_average!Q346</f>
        <v>51.956000000000003</v>
      </c>
      <c r="AY23" s="108">
        <f>[3]spot_w_average!R346</f>
        <v>56.92</v>
      </c>
      <c r="AZ23" s="108">
        <f t="shared" si="5"/>
        <v>4.9639999999999986</v>
      </c>
      <c r="BA23" s="108">
        <f t="shared" si="6"/>
        <v>9.1712895622895605</v>
      </c>
      <c r="BB23" s="44">
        <f t="shared" si="8"/>
        <v>-5.1413130796757467E-2</v>
      </c>
      <c r="BC23" s="44">
        <f t="shared" si="8"/>
        <v>-2.5509330594076562E-2</v>
      </c>
    </row>
    <row r="24" spans="1:55">
      <c r="A24" s="46">
        <f>'[1]Weekly capesize'!$A806</f>
        <v>42891</v>
      </c>
      <c r="B24" s="178">
        <v>2017</v>
      </c>
      <c r="C24" s="3">
        <f>'[1]Weekly capesize'!$I806</f>
        <v>5.6</v>
      </c>
      <c r="D24" s="5">
        <f>'[1]Weekly capesize'!$Z806</f>
        <v>13.55</v>
      </c>
      <c r="E24" s="7">
        <f>[2]input!$B454</f>
        <v>6.85</v>
      </c>
      <c r="F24" s="5">
        <f>'[1]Weekly capesize'!$S806</f>
        <v>5.55</v>
      </c>
      <c r="G24" s="3"/>
      <c r="H24" s="3">
        <f>'[1]Weekly capesize'!$L806</f>
        <v>7.35</v>
      </c>
      <c r="I24" s="3"/>
      <c r="J24" s="3">
        <f>'[1]Weekly capesize'!$N806</f>
        <v>7.85</v>
      </c>
      <c r="K24" s="3">
        <f>'[1]Weekly capesize'!$J806</f>
        <v>10</v>
      </c>
      <c r="L24" s="3">
        <f>'[1]Weekly capesize'!$Y806</f>
        <v>13.9</v>
      </c>
      <c r="M24" s="3">
        <f>'[1]Weekly capesize'!$V806</f>
        <v>6</v>
      </c>
      <c r="N24" s="3"/>
      <c r="O24" s="5"/>
      <c r="P24" s="5">
        <f>'[1]Weekly capesize'!$T806</f>
        <v>5.45</v>
      </c>
      <c r="Q24" s="5"/>
      <c r="R24" s="5">
        <f>'[1]Weekly capesize'!$U805</f>
        <v>7.8</v>
      </c>
      <c r="S24" s="5"/>
      <c r="T24" s="123">
        <f t="shared" si="0"/>
        <v>0.4665025977577249</v>
      </c>
      <c r="U24" s="49">
        <f t="shared" si="1"/>
        <v>1706</v>
      </c>
      <c r="V24" s="44">
        <f t="shared" si="2"/>
        <v>0.4665025977577249</v>
      </c>
      <c r="W24" s="157">
        <f t="shared" si="3"/>
        <v>7.9500000000000011</v>
      </c>
      <c r="X24" s="108">
        <f t="shared" si="4"/>
        <v>1.75</v>
      </c>
      <c r="AD24" s="8"/>
      <c r="AG24" s="1">
        <f>'[1]Weekly capesize'!$B806</f>
        <v>5363</v>
      </c>
      <c r="AH24" s="1">
        <f>'[1]Weekly capesize'!$C806</f>
        <v>3657</v>
      </c>
      <c r="AI24" s="1">
        <f t="shared" si="7"/>
        <v>1706</v>
      </c>
      <c r="AJ24" s="124">
        <f>'[1]Baltic Indices'!$D474</f>
        <v>1438</v>
      </c>
      <c r="AK24" s="124">
        <f>'[1]Baltic Indices'!$G474</f>
        <v>425</v>
      </c>
      <c r="AL24" s="124">
        <f>'[1]Baltic Indices'!$F474</f>
        <v>654</v>
      </c>
      <c r="AM24" s="62">
        <f t="shared" si="9"/>
        <v>-6.7628650904033361E-2</v>
      </c>
      <c r="AN24" s="63">
        <f t="shared" si="10"/>
        <v>-6.7805251083354556E-2</v>
      </c>
      <c r="AO24" s="64">
        <f t="shared" si="11"/>
        <v>-6.6666666666666763E-2</v>
      </c>
      <c r="AP24" s="64">
        <f t="shared" si="12"/>
        <v>-6.5476190476190577E-2</v>
      </c>
      <c r="AQ24" s="65">
        <f t="shared" si="13"/>
        <v>-5.6603773584905648E-2</v>
      </c>
      <c r="AR24" s="66">
        <f t="shared" si="14"/>
        <v>-7.5000000000000067E-2</v>
      </c>
      <c r="AS24" s="67">
        <f t="shared" si="15"/>
        <v>-4.5774647887323883E-2</v>
      </c>
      <c r="AT24" s="65">
        <f t="shared" si="16"/>
        <v>-4.1958041958042092E-2</v>
      </c>
      <c r="AU24" s="50"/>
      <c r="AX24" s="108">
        <f>[3]spot_w_average!Q347</f>
        <v>49.526000000000003</v>
      </c>
      <c r="AY24" s="108">
        <f>[3]spot_w_average!R347</f>
        <v>57.470000000000013</v>
      </c>
      <c r="AZ24" s="108">
        <f t="shared" si="5"/>
        <v>7.9440000000000097</v>
      </c>
      <c r="BA24" s="108">
        <f t="shared" si="6"/>
        <v>9.1712895622895605</v>
      </c>
      <c r="BB24" s="44">
        <f t="shared" si="8"/>
        <v>-4.6770344137346931E-2</v>
      </c>
      <c r="BC24" s="44">
        <f t="shared" si="8"/>
        <v>9.662684469430971E-3</v>
      </c>
    </row>
    <row r="25" spans="1:55">
      <c r="A25" s="46">
        <f>'[1]Weekly capesize'!$A807</f>
        <v>42898</v>
      </c>
      <c r="B25" s="178">
        <v>2017</v>
      </c>
      <c r="C25" s="3">
        <f>'[1]Weekly capesize'!$I807</f>
        <v>5.9</v>
      </c>
      <c r="D25" s="5">
        <f>'[1]Weekly capesize'!$Z807</f>
        <v>13.2</v>
      </c>
      <c r="E25" s="7">
        <f>[2]input!$B455</f>
        <v>7.6</v>
      </c>
      <c r="F25" s="5">
        <f>'[1]Weekly capesize'!$S807</f>
        <v>5.75</v>
      </c>
      <c r="G25" s="3"/>
      <c r="H25" s="3">
        <f>'[1]Weekly capesize'!$L807</f>
        <v>7.55</v>
      </c>
      <c r="I25" s="3"/>
      <c r="J25" s="3">
        <f>'[1]Weekly capesize'!$N807</f>
        <v>8.1</v>
      </c>
      <c r="K25" s="3">
        <f>'[1]Weekly capesize'!$J807</f>
        <v>9.9</v>
      </c>
      <c r="L25" s="3">
        <f>'[1]Weekly capesize'!$Y807</f>
        <v>13.55</v>
      </c>
      <c r="M25" s="3">
        <f>'[1]Weekly capesize'!$V807</f>
        <v>6.7</v>
      </c>
      <c r="N25" s="3"/>
      <c r="O25" s="5"/>
      <c r="P25" s="5">
        <f>'[1]Weekly capesize'!$T807</f>
        <v>5.55</v>
      </c>
      <c r="Q25" s="5"/>
      <c r="R25" s="5">
        <f>'[1]Weekly capesize'!$U806</f>
        <v>7.3</v>
      </c>
      <c r="S25" s="5"/>
      <c r="T25" s="123">
        <f t="shared" si="0"/>
        <v>0.47005347593582886</v>
      </c>
      <c r="U25" s="49">
        <f t="shared" si="1"/>
        <v>1758</v>
      </c>
      <c r="V25" s="44">
        <f t="shared" si="2"/>
        <v>0.47005347593582886</v>
      </c>
      <c r="W25" s="157">
        <f t="shared" si="3"/>
        <v>7.2999999999999989</v>
      </c>
      <c r="X25" s="108">
        <f t="shared" si="4"/>
        <v>1.6499999999999995</v>
      </c>
      <c r="AD25" s="8"/>
      <c r="AG25" s="1">
        <f>'[1]Weekly capesize'!$B807</f>
        <v>5498</v>
      </c>
      <c r="AH25" s="1">
        <f>'[1]Weekly capesize'!$C807</f>
        <v>3740</v>
      </c>
      <c r="AI25" s="1">
        <f t="shared" si="7"/>
        <v>1758</v>
      </c>
      <c r="AJ25" s="124">
        <f>'[1]Baltic Indices'!$D475</f>
        <v>1213</v>
      </c>
      <c r="AK25" s="124">
        <f>'[1]Baltic Indices'!$G475</f>
        <v>435</v>
      </c>
      <c r="AL25" s="124">
        <f>'[1]Baltic Indices'!$F475</f>
        <v>701</v>
      </c>
      <c r="AM25" s="62">
        <f t="shared" si="9"/>
        <v>2.5172478090620842E-2</v>
      </c>
      <c r="AN25" s="63">
        <f t="shared" si="10"/>
        <v>2.2696199070276091E-2</v>
      </c>
      <c r="AO25" s="64">
        <f t="shared" si="11"/>
        <v>5.3571428571428603E-2</v>
      </c>
      <c r="AP25" s="64">
        <f t="shared" si="12"/>
        <v>3.1847133757961776E-2</v>
      </c>
      <c r="AQ25" s="65">
        <f t="shared" si="13"/>
        <v>-1.0000000000000009E-2</v>
      </c>
      <c r="AR25" s="66">
        <f t="shared" si="14"/>
        <v>3.6036036036036112E-2</v>
      </c>
      <c r="AS25" s="67">
        <f t="shared" si="15"/>
        <v>-2.583025830258312E-2</v>
      </c>
      <c r="AT25" s="65">
        <f t="shared" si="16"/>
        <v>0.10948905109489049</v>
      </c>
      <c r="AU25" s="50"/>
      <c r="AX25" s="108">
        <f>[3]spot_w_average!Q348</f>
        <v>49.427999999999997</v>
      </c>
      <c r="AY25" s="108">
        <f>[3]spot_w_average!R348</f>
        <v>57.84</v>
      </c>
      <c r="AZ25" s="108">
        <f t="shared" si="5"/>
        <v>8.4120000000000061</v>
      </c>
      <c r="BA25" s="108">
        <f t="shared" si="6"/>
        <v>9.1712895622895605</v>
      </c>
      <c r="BB25" s="44">
        <f t="shared" si="8"/>
        <v>-1.9787586318298356E-3</v>
      </c>
      <c r="BC25" s="44">
        <f t="shared" si="8"/>
        <v>6.4381416391159352E-3</v>
      </c>
    </row>
    <row r="26" spans="1:55">
      <c r="A26" s="46">
        <f>'[1]Weekly capesize'!$A808</f>
        <v>42905</v>
      </c>
      <c r="B26" s="178">
        <v>2017</v>
      </c>
      <c r="C26" s="3">
        <f>'[1]Weekly capesize'!$I808</f>
        <v>5.3</v>
      </c>
      <c r="D26" s="5">
        <f>'[1]Weekly capesize'!$Z808</f>
        <v>12.65</v>
      </c>
      <c r="E26" s="7">
        <f>[2]input!$B456</f>
        <v>7.8</v>
      </c>
      <c r="F26" s="5">
        <f>'[1]Weekly capesize'!$S808</f>
        <v>5.55</v>
      </c>
      <c r="G26" s="3"/>
      <c r="H26" s="3">
        <f>'[1]Weekly capesize'!$L808</f>
        <v>7.4</v>
      </c>
      <c r="I26" s="3"/>
      <c r="J26" s="3">
        <f>'[1]Weekly capesize'!$N808</f>
        <v>7.9</v>
      </c>
      <c r="K26" s="3">
        <f>'[1]Weekly capesize'!$J808</f>
        <v>9.5</v>
      </c>
      <c r="L26" s="3">
        <f>'[1]Weekly capesize'!$Y808</f>
        <v>13</v>
      </c>
      <c r="M26" s="3">
        <f>'[1]Weekly capesize'!$V808</f>
        <v>6.2</v>
      </c>
      <c r="N26" s="3"/>
      <c r="O26" s="5"/>
      <c r="P26" s="5">
        <f>'[1]Weekly capesize'!$T808</f>
        <v>5.4</v>
      </c>
      <c r="Q26" s="5"/>
      <c r="R26" s="5">
        <f>'[1]Weekly capesize'!$U807</f>
        <v>7.55</v>
      </c>
      <c r="S26" s="5"/>
      <c r="T26" s="123">
        <f t="shared" si="0"/>
        <v>0.50518134715025909</v>
      </c>
      <c r="U26" s="49">
        <f t="shared" si="1"/>
        <v>1755</v>
      </c>
      <c r="V26" s="44">
        <f t="shared" si="2"/>
        <v>0.50518134715025909</v>
      </c>
      <c r="W26" s="157">
        <f t="shared" si="3"/>
        <v>7.3500000000000005</v>
      </c>
      <c r="X26" s="108">
        <f t="shared" si="4"/>
        <v>2.1000000000000005</v>
      </c>
      <c r="AD26" s="8"/>
      <c r="AG26" s="1">
        <f>'[1]Weekly capesize'!$B808</f>
        <v>5229</v>
      </c>
      <c r="AH26" s="1">
        <f>'[1]Weekly capesize'!$C808</f>
        <v>3474</v>
      </c>
      <c r="AI26" s="1">
        <f t="shared" si="7"/>
        <v>1755</v>
      </c>
      <c r="AJ26" s="124">
        <f>'[1]Baltic Indices'!$D476</f>
        <v>987</v>
      </c>
      <c r="AK26" s="124">
        <f>'[1]Baltic Indices'!$G476</f>
        <v>451</v>
      </c>
      <c r="AL26" s="124">
        <f>'[1]Baltic Indices'!$F476</f>
        <v>744</v>
      </c>
      <c r="AM26" s="62">
        <f t="shared" si="9"/>
        <v>-4.8926882502728253E-2</v>
      </c>
      <c r="AN26" s="63">
        <f t="shared" si="10"/>
        <v>-7.1122994652406457E-2</v>
      </c>
      <c r="AO26" s="64">
        <f t="shared" si="11"/>
        <v>-0.10169491525423735</v>
      </c>
      <c r="AP26" s="64">
        <f t="shared" si="12"/>
        <v>-2.4691358024691246E-2</v>
      </c>
      <c r="AQ26" s="65">
        <f t="shared" si="13"/>
        <v>-4.0404040404040442E-2</v>
      </c>
      <c r="AR26" s="66">
        <f t="shared" si="14"/>
        <v>-3.4782608695652195E-2</v>
      </c>
      <c r="AS26" s="67">
        <f t="shared" si="15"/>
        <v>-4.166666666666663E-2</v>
      </c>
      <c r="AT26" s="65">
        <f t="shared" si="16"/>
        <v>2.6315789473684292E-2</v>
      </c>
      <c r="AU26" s="50"/>
      <c r="AX26" s="108">
        <f>[3]spot_w_average!Q349</f>
        <v>51.920000000000009</v>
      </c>
      <c r="AY26" s="108">
        <f>[3]spot_w_average!R349</f>
        <v>59.29</v>
      </c>
      <c r="AZ26" s="108">
        <f t="shared" si="5"/>
        <v>7.3699999999999903</v>
      </c>
      <c r="BA26" s="108">
        <f t="shared" si="6"/>
        <v>9.1712895622895605</v>
      </c>
      <c r="BB26" s="44">
        <f t="shared" si="8"/>
        <v>5.0416767823905806E-2</v>
      </c>
      <c r="BC26" s="44">
        <f t="shared" si="8"/>
        <v>2.5069156293222594E-2</v>
      </c>
    </row>
    <row r="27" spans="1:55">
      <c r="A27" s="46">
        <f>'[1]Weekly capesize'!$A809</f>
        <v>42912</v>
      </c>
      <c r="B27" s="178">
        <v>2017</v>
      </c>
      <c r="C27" s="3">
        <f>'[1]Weekly capesize'!$I809</f>
        <v>4.6500000000000004</v>
      </c>
      <c r="D27" s="5">
        <f>'[1]Weekly capesize'!$Z809</f>
        <v>11.15</v>
      </c>
      <c r="E27" s="7">
        <f>[2]input!$B457</f>
        <v>8.1</v>
      </c>
      <c r="F27" s="5">
        <f>'[1]Weekly capesize'!$S809</f>
        <v>5.0999999999999996</v>
      </c>
      <c r="G27" s="3"/>
      <c r="H27" s="3">
        <f>'[1]Weekly capesize'!$L809</f>
        <v>6.9</v>
      </c>
      <c r="I27" s="3"/>
      <c r="J27" s="3">
        <f>'[1]Weekly capesize'!$N809</f>
        <v>7.35</v>
      </c>
      <c r="K27" s="3">
        <f>'[1]Weekly capesize'!$J809</f>
        <v>8.5</v>
      </c>
      <c r="L27" s="3">
        <f>'[1]Weekly capesize'!$Y809</f>
        <v>11.5</v>
      </c>
      <c r="M27" s="3">
        <f>'[1]Weekly capesize'!$V809</f>
        <v>5.95</v>
      </c>
      <c r="N27" s="3"/>
      <c r="O27" s="5"/>
      <c r="P27" s="5">
        <f>'[1]Weekly capesize'!$T809</f>
        <v>4.9000000000000004</v>
      </c>
      <c r="Q27" s="5"/>
      <c r="R27" s="5">
        <f>'[1]Weekly capesize'!$U808</f>
        <v>7.05</v>
      </c>
      <c r="S27" s="5"/>
      <c r="T27" s="123">
        <f t="shared" si="0"/>
        <v>0.55610075237160617</v>
      </c>
      <c r="U27" s="49">
        <f t="shared" si="1"/>
        <v>1700</v>
      </c>
      <c r="V27" s="44">
        <f t="shared" si="2"/>
        <v>0.55610075237160617</v>
      </c>
      <c r="W27" s="157">
        <f t="shared" si="3"/>
        <v>6.5</v>
      </c>
      <c r="X27" s="108">
        <f t="shared" si="4"/>
        <v>2.25</v>
      </c>
      <c r="AD27" s="8"/>
      <c r="AG27" s="1">
        <f>'[1]Weekly capesize'!$B809</f>
        <v>4757</v>
      </c>
      <c r="AH27" s="1">
        <f>'[1]Weekly capesize'!$C809</f>
        <v>3057</v>
      </c>
      <c r="AI27" s="1">
        <f t="shared" si="7"/>
        <v>1700</v>
      </c>
      <c r="AJ27" s="124">
        <f>'[1]Baltic Indices'!$D477</f>
        <v>1086</v>
      </c>
      <c r="AK27" s="124">
        <f>'[1]Baltic Indices'!$G477</f>
        <v>467</v>
      </c>
      <c r="AL27" s="124">
        <f>'[1]Baltic Indices'!$F477</f>
        <v>754</v>
      </c>
      <c r="AM27" s="62">
        <f t="shared" si="9"/>
        <v>-9.0265825205584238E-2</v>
      </c>
      <c r="AN27" s="63">
        <f t="shared" si="10"/>
        <v>-0.12003454231433508</v>
      </c>
      <c r="AO27" s="64">
        <f t="shared" si="11"/>
        <v>-0.12264150943396213</v>
      </c>
      <c r="AP27" s="64">
        <f t="shared" si="12"/>
        <v>-6.9620253164557E-2</v>
      </c>
      <c r="AQ27" s="65">
        <f t="shared" si="13"/>
        <v>-0.10526315789473684</v>
      </c>
      <c r="AR27" s="66">
        <f t="shared" si="14"/>
        <v>-8.1081081081081141E-2</v>
      </c>
      <c r="AS27" s="67">
        <f t="shared" si="15"/>
        <v>-0.11857707509881421</v>
      </c>
      <c r="AT27" s="65">
        <f t="shared" si="16"/>
        <v>3.8461538461538547E-2</v>
      </c>
      <c r="AU27" s="50"/>
      <c r="AX27" s="108">
        <f>[3]spot_w_average!Q350</f>
        <v>57.922499999999999</v>
      </c>
      <c r="AY27" s="108">
        <f>[3]spot_w_average!R350</f>
        <v>67.209999999999994</v>
      </c>
      <c r="AZ27" s="108">
        <f t="shared" si="5"/>
        <v>9.2874999999999943</v>
      </c>
      <c r="BA27" s="108">
        <f t="shared" si="6"/>
        <v>9.1712895622895605</v>
      </c>
      <c r="BB27" s="44">
        <f t="shared" si="8"/>
        <v>0.11561055469953763</v>
      </c>
      <c r="BC27" s="44">
        <f t="shared" si="8"/>
        <v>0.13358070500927632</v>
      </c>
    </row>
    <row r="28" spans="1:55">
      <c r="A28" s="46">
        <f>'[1]Weekly capesize'!$A810</f>
        <v>42919</v>
      </c>
      <c r="B28" s="178">
        <v>2017</v>
      </c>
      <c r="C28" s="3">
        <f>'[1]Weekly capesize'!$I810</f>
        <v>5</v>
      </c>
      <c r="D28" s="5">
        <f>'[1]Weekly capesize'!$Z810</f>
        <v>11.5</v>
      </c>
      <c r="E28" s="7">
        <f>[2]input!$B458</f>
        <v>8.0500000000000007</v>
      </c>
      <c r="F28" s="5">
        <f>'[1]Weekly capesize'!$S810</f>
        <v>5.0999999999999996</v>
      </c>
      <c r="G28" s="3"/>
      <c r="H28" s="3">
        <f>'[1]Weekly capesize'!$L810</f>
        <v>7</v>
      </c>
      <c r="I28" s="3"/>
      <c r="J28" s="3">
        <f>'[1]Weekly capesize'!$N810</f>
        <v>7.55</v>
      </c>
      <c r="K28" s="3">
        <f>'[1]Weekly capesize'!$J810</f>
        <v>8.8000000000000007</v>
      </c>
      <c r="L28" s="3">
        <f>'[1]Weekly capesize'!$Y810</f>
        <v>11.85</v>
      </c>
      <c r="M28" s="3">
        <f>'[1]Weekly capesize'!$V810</f>
        <v>6</v>
      </c>
      <c r="N28" s="3"/>
      <c r="O28" s="5"/>
      <c r="P28" s="5">
        <f>'[1]Weekly capesize'!$T810</f>
        <v>5</v>
      </c>
      <c r="Q28" s="5"/>
      <c r="R28" s="5">
        <f>'[1]Weekly capesize'!$U809</f>
        <v>6.8</v>
      </c>
      <c r="S28" s="5"/>
      <c r="T28" s="123">
        <f t="shared" si="0"/>
        <v>0.52950359038401495</v>
      </c>
      <c r="U28" s="49">
        <f t="shared" si="1"/>
        <v>1696</v>
      </c>
      <c r="V28" s="44">
        <f t="shared" si="2"/>
        <v>0.52950359038401495</v>
      </c>
      <c r="W28" s="157">
        <f t="shared" si="3"/>
        <v>6.5</v>
      </c>
      <c r="X28" s="108">
        <f t="shared" si="4"/>
        <v>2</v>
      </c>
      <c r="AG28" s="1">
        <f>'[1]Weekly capesize'!$B810</f>
        <v>4899</v>
      </c>
      <c r="AH28" s="1">
        <f>'[1]Weekly capesize'!$C810</f>
        <v>3203</v>
      </c>
      <c r="AI28" s="1">
        <f t="shared" si="7"/>
        <v>1696</v>
      </c>
      <c r="AJ28" s="124">
        <f>'[1]Baltic Indices'!$D478</f>
        <v>753</v>
      </c>
      <c r="AK28" s="124">
        <f>'[1]Baltic Indices'!$G478</f>
        <v>471</v>
      </c>
      <c r="AL28" s="124">
        <f>'[1]Baltic Indices'!$F478</f>
        <v>732</v>
      </c>
      <c r="AM28" s="62">
        <f t="shared" si="9"/>
        <v>2.9850746268656803E-2</v>
      </c>
      <c r="AN28" s="63">
        <f t="shared" si="10"/>
        <v>4.7759241086032134E-2</v>
      </c>
      <c r="AO28" s="64">
        <f t="shared" si="11"/>
        <v>7.5268817204301008E-2</v>
      </c>
      <c r="AP28" s="64">
        <f t="shared" si="12"/>
        <v>2.7210884353741527E-2</v>
      </c>
      <c r="AQ28" s="65">
        <f t="shared" si="13"/>
        <v>3.529411764705892E-2</v>
      </c>
      <c r="AR28" s="66">
        <f t="shared" si="14"/>
        <v>0</v>
      </c>
      <c r="AS28" s="67">
        <f t="shared" si="15"/>
        <v>3.1390134529147851E-2</v>
      </c>
      <c r="AT28" s="65">
        <f t="shared" si="16"/>
        <v>-6.1728395061727559E-3</v>
      </c>
      <c r="AU28" s="50"/>
      <c r="AX28" s="108">
        <f>[3]spot_w_average!Q351</f>
        <v>58.712000000000003</v>
      </c>
      <c r="AY28" s="108">
        <f>[3]spot_w_average!R351</f>
        <v>68.599999999999994</v>
      </c>
      <c r="AZ28" s="108">
        <f t="shared" si="5"/>
        <v>9.887999999999991</v>
      </c>
      <c r="BA28" s="108">
        <f t="shared" si="6"/>
        <v>9.1712895622895605</v>
      </c>
      <c r="BB28" s="44">
        <f t="shared" si="8"/>
        <v>1.3630281842116787E-2</v>
      </c>
      <c r="BC28" s="44">
        <f t="shared" si="8"/>
        <v>2.0681446213361099E-2</v>
      </c>
    </row>
    <row r="29" spans="1:55">
      <c r="A29" s="46">
        <f>'[1]Weekly capesize'!$A811</f>
        <v>42926</v>
      </c>
      <c r="B29" s="178">
        <v>2017</v>
      </c>
      <c r="C29" s="3">
        <f>'[1]Weekly capesize'!$I811</f>
        <v>4.4000000000000004</v>
      </c>
      <c r="D29" s="5">
        <f>'[1]Weekly capesize'!$Z811</f>
        <v>10.8</v>
      </c>
      <c r="E29" s="19">
        <f>[2]input!$B459</f>
        <v>7.9</v>
      </c>
      <c r="F29" s="5">
        <f>'[1]Weekly capesize'!$S811</f>
        <v>4.6500000000000004</v>
      </c>
      <c r="G29" s="3"/>
      <c r="H29" s="3">
        <f>'[1]Weekly capesize'!$L811</f>
        <v>6.5</v>
      </c>
      <c r="I29" s="3"/>
      <c r="J29" s="3">
        <f>'[1]Weekly capesize'!$N811</f>
        <v>6.85</v>
      </c>
      <c r="K29" s="3">
        <f>'[1]Weekly capesize'!$J811</f>
        <v>8.0500000000000007</v>
      </c>
      <c r="L29" s="3">
        <f>'[1]Weekly capesize'!$Y811</f>
        <v>11.15</v>
      </c>
      <c r="M29" s="3">
        <f>'[1]Weekly capesize'!$V811</f>
        <v>5.45</v>
      </c>
      <c r="N29" s="3"/>
      <c r="O29" s="5"/>
      <c r="P29" s="5">
        <f>'[1]Weekly capesize'!$T811</f>
        <v>4.3</v>
      </c>
      <c r="Q29" s="5"/>
      <c r="R29" s="5">
        <f>'[1]Weekly capesize'!$U810</f>
        <v>6.85</v>
      </c>
      <c r="S29" s="5"/>
      <c r="T29" s="123">
        <f t="shared" si="0"/>
        <v>0.54732080723729992</v>
      </c>
      <c r="U29" s="49">
        <f t="shared" si="1"/>
        <v>1573</v>
      </c>
      <c r="V29" s="44">
        <f t="shared" si="2"/>
        <v>0.54732080723729992</v>
      </c>
      <c r="W29" s="157">
        <f t="shared" si="3"/>
        <v>6.4</v>
      </c>
      <c r="X29" s="108">
        <f t="shared" si="4"/>
        <v>2.0999999999999996</v>
      </c>
      <c r="AG29" s="18">
        <f>'[1]Weekly capesize'!$B811</f>
        <v>4447</v>
      </c>
      <c r="AH29" s="18">
        <f>'[1]Weekly capesize'!$C811</f>
        <v>2874</v>
      </c>
      <c r="AI29" s="1">
        <f t="shared" si="7"/>
        <v>1573</v>
      </c>
      <c r="AJ29" s="124">
        <f>'[1]Baltic Indices'!$D479</f>
        <v>933</v>
      </c>
      <c r="AK29" s="124">
        <f>'[1]Baltic Indices'!$G479</f>
        <v>486</v>
      </c>
      <c r="AL29" s="124">
        <f>'[1]Baltic Indices'!$F479</f>
        <v>769</v>
      </c>
      <c r="AM29" s="62">
        <f t="shared" si="9"/>
        <v>-9.2263727291283959E-2</v>
      </c>
      <c r="AN29" s="63">
        <f t="shared" si="10"/>
        <v>-0.10271620355916333</v>
      </c>
      <c r="AO29" s="64">
        <f t="shared" si="11"/>
        <v>-0.11999999999999988</v>
      </c>
      <c r="AP29" s="64">
        <f t="shared" si="12"/>
        <v>-9.27152317880795E-2</v>
      </c>
      <c r="AQ29" s="65">
        <f t="shared" si="13"/>
        <v>-8.5227272727272707E-2</v>
      </c>
      <c r="AR29" s="66">
        <f t="shared" si="14"/>
        <v>-8.8235294117646967E-2</v>
      </c>
      <c r="AS29" s="67">
        <f t="shared" si="15"/>
        <v>-6.0869565217391286E-2</v>
      </c>
      <c r="AT29" s="65">
        <f t="shared" si="16"/>
        <v>-1.8633540372670843E-2</v>
      </c>
      <c r="AU29" s="50"/>
      <c r="AX29" s="108">
        <f>[3]spot_w_average!Q352</f>
        <v>59.88</v>
      </c>
      <c r="AY29" s="108">
        <f>[3]spot_w_average!R352</f>
        <v>71.06</v>
      </c>
      <c r="AZ29" s="108">
        <f t="shared" si="5"/>
        <v>11.18</v>
      </c>
      <c r="BA29" s="108">
        <f t="shared" si="6"/>
        <v>9.1712895622895605</v>
      </c>
      <c r="BB29" s="44">
        <f t="shared" si="8"/>
        <v>1.989371849025745E-2</v>
      </c>
      <c r="BC29" s="44">
        <f t="shared" si="8"/>
        <v>3.5860058309038045E-2</v>
      </c>
    </row>
    <row r="30" spans="1:55">
      <c r="A30" s="46">
        <f>'[1]Weekly capesize'!$A812</f>
        <v>42933</v>
      </c>
      <c r="B30" s="178">
        <v>2017</v>
      </c>
      <c r="C30" s="3">
        <f>'[1]Weekly capesize'!$I812</f>
        <v>5.15</v>
      </c>
      <c r="D30" s="5">
        <f>'[1]Weekly capesize'!$Z812</f>
        <v>12</v>
      </c>
      <c r="E30" s="7">
        <f>[2]input!$B460</f>
        <v>8.3000000000000007</v>
      </c>
      <c r="F30" s="5">
        <f>'[1]Weekly capesize'!$S812</f>
        <v>4.8499999999999996</v>
      </c>
      <c r="G30" s="3"/>
      <c r="H30" s="3">
        <f>'[1]Weekly capesize'!$L812</f>
        <v>6.7</v>
      </c>
      <c r="I30" s="3"/>
      <c r="J30" s="3">
        <f>'[1]Weekly capesize'!$N812</f>
        <v>7.15</v>
      </c>
      <c r="K30" s="3">
        <f>'[1]Weekly capesize'!$J812</f>
        <v>8.9</v>
      </c>
      <c r="L30" s="3">
        <f>'[1]Weekly capesize'!$Y812</f>
        <v>12.35</v>
      </c>
      <c r="M30" s="3">
        <f>'[1]Weekly capesize'!$V812</f>
        <v>5.75</v>
      </c>
      <c r="N30" s="3"/>
      <c r="O30" s="5"/>
      <c r="P30" s="5">
        <f>'[1]Weekly capesize'!$T812</f>
        <v>4.45</v>
      </c>
      <c r="Q30" s="5"/>
      <c r="R30" s="5">
        <f>'[1]Weekly capesize'!$U811</f>
        <v>6.3</v>
      </c>
      <c r="S30" s="5"/>
      <c r="T30" s="123">
        <f t="shared" si="0"/>
        <v>0.50219160926737638</v>
      </c>
      <c r="U30" s="49">
        <f t="shared" si="1"/>
        <v>1604</v>
      </c>
      <c r="V30" s="44">
        <f t="shared" si="2"/>
        <v>0.50219160926737638</v>
      </c>
      <c r="W30" s="157">
        <f t="shared" si="3"/>
        <v>6.85</v>
      </c>
      <c r="X30" s="108">
        <f t="shared" si="4"/>
        <v>1.5499999999999998</v>
      </c>
      <c r="AG30" s="1">
        <f>'[1]Weekly capesize'!$B812</f>
        <v>4798</v>
      </c>
      <c r="AH30" s="1">
        <f>'[1]Weekly capesize'!$C812</f>
        <v>3194</v>
      </c>
      <c r="AI30" s="1">
        <f t="shared" si="7"/>
        <v>1604</v>
      </c>
      <c r="AJ30" s="124">
        <f>'[1]Baltic Indices'!$D480</f>
        <v>1154</v>
      </c>
      <c r="AK30" s="124">
        <f>'[1]Baltic Indices'!$G480</f>
        <v>499</v>
      </c>
      <c r="AL30" s="124">
        <f>'[1]Baltic Indices'!$F480</f>
        <v>812</v>
      </c>
      <c r="AM30" s="62">
        <f t="shared" si="9"/>
        <v>7.8929615471104109E-2</v>
      </c>
      <c r="AN30" s="63">
        <f t="shared" si="10"/>
        <v>0.1113430758524705</v>
      </c>
      <c r="AO30" s="64">
        <f t="shared" si="11"/>
        <v>0.17045454545454541</v>
      </c>
      <c r="AP30" s="64">
        <f t="shared" si="12"/>
        <v>4.3795620437956373E-2</v>
      </c>
      <c r="AQ30" s="65">
        <f t="shared" si="13"/>
        <v>0.10559006211180111</v>
      </c>
      <c r="AR30" s="66">
        <f t="shared" si="14"/>
        <v>4.3010752688171783E-2</v>
      </c>
      <c r="AS30" s="67">
        <f t="shared" si="15"/>
        <v>0.11111111111111094</v>
      </c>
      <c r="AT30" s="65">
        <f t="shared" si="16"/>
        <v>5.0632911392405111E-2</v>
      </c>
      <c r="AU30" s="50"/>
      <c r="AX30" s="108">
        <f>[3]spot_w_average!Q353</f>
        <v>62.715999999999994</v>
      </c>
      <c r="AY30" s="108">
        <f>[3]spot_w_average!R353</f>
        <v>72.8</v>
      </c>
      <c r="AZ30" s="108">
        <f t="shared" si="5"/>
        <v>10.084000000000003</v>
      </c>
      <c r="BA30" s="108">
        <f t="shared" si="6"/>
        <v>9.1712895622895605</v>
      </c>
      <c r="BB30" s="44">
        <f t="shared" si="8"/>
        <v>4.7361389445557567E-2</v>
      </c>
      <c r="BC30" s="44">
        <f t="shared" si="8"/>
        <v>2.4486349563748844E-2</v>
      </c>
    </row>
    <row r="31" spans="1:55">
      <c r="A31" s="46">
        <f>'[1]Weekly capesize'!$A813</f>
        <v>42940</v>
      </c>
      <c r="B31" s="178">
        <v>2017</v>
      </c>
      <c r="C31" s="3">
        <f>'[1]Weekly capesize'!$I813</f>
        <v>5.5</v>
      </c>
      <c r="D31" s="5">
        <f>'[1]Weekly capesize'!$Z813</f>
        <v>13</v>
      </c>
      <c r="E31" s="7">
        <f>[2]input!$B461</f>
        <v>8.4499999999999993</v>
      </c>
      <c r="F31" s="5">
        <f>'[1]Weekly capesize'!$S813</f>
        <v>5.15</v>
      </c>
      <c r="G31" s="3"/>
      <c r="H31" s="3">
        <f>'[1]Weekly capesize'!$L813</f>
        <v>7.05</v>
      </c>
      <c r="I31" s="3"/>
      <c r="J31" s="3">
        <f>'[1]Weekly capesize'!$N813</f>
        <v>7.65</v>
      </c>
      <c r="K31" s="3">
        <f>'[1]Weekly capesize'!$J813</f>
        <v>9.5</v>
      </c>
      <c r="L31" s="3">
        <f>'[1]Weekly capesize'!$Y813</f>
        <v>13.35</v>
      </c>
      <c r="M31" s="3">
        <f>'[1]Weekly capesize'!$V813</f>
        <v>5.9</v>
      </c>
      <c r="N31" s="3"/>
      <c r="O31" s="5"/>
      <c r="P31" s="5">
        <f>'[1]Weekly capesize'!$T813</f>
        <v>4.8</v>
      </c>
      <c r="Q31" s="5"/>
      <c r="R31" s="5">
        <f>'[1]Weekly capesize'!$U812</f>
        <v>6.6</v>
      </c>
      <c r="S31" s="5"/>
      <c r="T31" s="123">
        <f t="shared" si="0"/>
        <v>0.48109965635738833</v>
      </c>
      <c r="U31" s="49">
        <f t="shared" si="1"/>
        <v>1680</v>
      </c>
      <c r="V31" s="44">
        <f t="shared" si="2"/>
        <v>0.48109965635738833</v>
      </c>
      <c r="W31" s="157">
        <f t="shared" si="3"/>
        <v>7.5</v>
      </c>
      <c r="X31" s="108">
        <f t="shared" si="4"/>
        <v>1.5499999999999998</v>
      </c>
      <c r="AG31" s="1">
        <f>'[1]Weekly capesize'!$B813</f>
        <v>5172</v>
      </c>
      <c r="AH31" s="1">
        <f>'[1]Weekly capesize'!$C813</f>
        <v>3492</v>
      </c>
      <c r="AI31" s="1">
        <f t="shared" si="7"/>
        <v>1680</v>
      </c>
      <c r="AJ31" s="124">
        <f>'[1]Baltic Indices'!$D481</f>
        <v>1139</v>
      </c>
      <c r="AK31" s="124">
        <f>'[1]Baltic Indices'!$G481</f>
        <v>498</v>
      </c>
      <c r="AL31" s="124">
        <f>'[1]Baltic Indices'!$F481</f>
        <v>789</v>
      </c>
      <c r="AM31" s="62">
        <f t="shared" si="9"/>
        <v>7.7949145477282267E-2</v>
      </c>
      <c r="AN31" s="63">
        <f t="shared" si="10"/>
        <v>9.3299937382592457E-2</v>
      </c>
      <c r="AO31" s="64">
        <f t="shared" si="11"/>
        <v>6.7961165048543659E-2</v>
      </c>
      <c r="AP31" s="64">
        <f t="shared" si="12"/>
        <v>6.9930069930070005E-2</v>
      </c>
      <c r="AQ31" s="65">
        <f t="shared" si="13"/>
        <v>6.7415730337078594E-2</v>
      </c>
      <c r="AR31" s="66">
        <f t="shared" si="14"/>
        <v>6.1855670103093008E-2</v>
      </c>
      <c r="AS31" s="67">
        <f t="shared" si="15"/>
        <v>8.3333333333333259E-2</v>
      </c>
      <c r="AT31" s="65">
        <f t="shared" si="16"/>
        <v>1.8072289156626287E-2</v>
      </c>
      <c r="AU31" s="50"/>
      <c r="AX31" s="108">
        <f>[3]spot_w_average!Q354</f>
        <v>64.040000000000006</v>
      </c>
      <c r="AY31" s="108">
        <f>[3]spot_w_average!R354</f>
        <v>72.319999999999993</v>
      </c>
      <c r="AZ31" s="108">
        <f t="shared" si="5"/>
        <v>8.2799999999999869</v>
      </c>
      <c r="BA31" s="108">
        <f t="shared" si="6"/>
        <v>9.1712895622895605</v>
      </c>
      <c r="BB31" s="44">
        <f t="shared" si="8"/>
        <v>2.1111040244913726E-2</v>
      </c>
      <c r="BC31" s="44">
        <f t="shared" si="8"/>
        <v>-6.593406593406681E-3</v>
      </c>
    </row>
    <row r="32" spans="1:55">
      <c r="A32" s="46">
        <f>'[1]Weekly capesize'!$A814</f>
        <v>42947</v>
      </c>
      <c r="B32" s="178">
        <v>2017</v>
      </c>
      <c r="C32" s="3">
        <f>'[1]Weekly capesize'!$I814</f>
        <v>5.3</v>
      </c>
      <c r="D32" s="5">
        <f>'[1]Weekly capesize'!$Z814</f>
        <v>12.9</v>
      </c>
      <c r="E32" s="7">
        <f>[2]input!$B462</f>
        <v>8.5500000000000007</v>
      </c>
      <c r="F32" s="5">
        <f>'[1]Weekly capesize'!$S814</f>
        <v>5.15</v>
      </c>
      <c r="G32" s="3"/>
      <c r="H32" s="3">
        <f>'[1]Weekly capesize'!$L814</f>
        <v>7.05</v>
      </c>
      <c r="I32" s="3"/>
      <c r="J32" s="3">
        <f>'[1]Weekly capesize'!$N814</f>
        <v>7.65</v>
      </c>
      <c r="K32" s="3">
        <f>'[1]Weekly capesize'!$J814</f>
        <v>9.75</v>
      </c>
      <c r="L32" s="3">
        <f>'[1]Weekly capesize'!$Y814</f>
        <v>13.25</v>
      </c>
      <c r="M32" s="3">
        <f>'[1]Weekly capesize'!$V814</f>
        <v>5.75</v>
      </c>
      <c r="N32" s="3"/>
      <c r="O32" s="5"/>
      <c r="P32" s="5">
        <f>'[1]Weekly capesize'!$T814</f>
        <v>4.8</v>
      </c>
      <c r="Q32" s="5"/>
      <c r="R32" s="5">
        <f>'[1]Weekly capesize'!$U813</f>
        <v>6.9</v>
      </c>
      <c r="S32" s="5"/>
      <c r="T32" s="123">
        <f t="shared" si="0"/>
        <v>0.48044533257208105</v>
      </c>
      <c r="U32" s="49">
        <f t="shared" si="1"/>
        <v>1683</v>
      </c>
      <c r="V32" s="44">
        <f t="shared" si="2"/>
        <v>0.48044533257208105</v>
      </c>
      <c r="W32" s="157">
        <f t="shared" si="3"/>
        <v>7.6000000000000005</v>
      </c>
      <c r="X32" s="108">
        <f t="shared" si="4"/>
        <v>1.75</v>
      </c>
      <c r="AG32" s="1">
        <f>'[1]Weekly capesize'!$B814</f>
        <v>5186</v>
      </c>
      <c r="AH32" s="1">
        <f>'[1]Weekly capesize'!$C814</f>
        <v>3503</v>
      </c>
      <c r="AI32" s="1">
        <f t="shared" si="7"/>
        <v>1683</v>
      </c>
      <c r="AJ32" s="124">
        <f>'[1]Baltic Indices'!$D482</f>
        <v>1637</v>
      </c>
      <c r="AK32" s="124">
        <f>'[1]Baltic Indices'!$G482</f>
        <v>478</v>
      </c>
      <c r="AL32" s="124">
        <f>'[1]Baltic Indices'!$F482</f>
        <v>764</v>
      </c>
      <c r="AM32" s="68">
        <f t="shared" si="9"/>
        <v>2.7068832173240409E-3</v>
      </c>
      <c r="AN32" s="69">
        <f t="shared" si="10"/>
        <v>3.1500572737686028E-3</v>
      </c>
      <c r="AO32" s="64">
        <f t="shared" si="11"/>
        <v>-3.6363636363636376E-2</v>
      </c>
      <c r="AP32" s="64">
        <f t="shared" si="12"/>
        <v>0</v>
      </c>
      <c r="AQ32" s="65">
        <f t="shared" si="13"/>
        <v>2.6315789473684292E-2</v>
      </c>
      <c r="AR32" s="66">
        <f t="shared" si="14"/>
        <v>0</v>
      </c>
      <c r="AS32" s="67">
        <f t="shared" si="15"/>
        <v>-7.692307692307665E-3</v>
      </c>
      <c r="AT32" s="65">
        <f t="shared" si="16"/>
        <v>1.1834319526627279E-2</v>
      </c>
      <c r="AU32" s="50"/>
      <c r="AX32" s="108">
        <f>[3]spot_w_average!Q355</f>
        <v>67.022000000000006</v>
      </c>
      <c r="AY32" s="108">
        <f>[3]spot_w_average!R355</f>
        <v>77.12</v>
      </c>
      <c r="AZ32" s="108">
        <f t="shared" si="5"/>
        <v>10.097999999999999</v>
      </c>
      <c r="BA32" s="108">
        <f t="shared" si="6"/>
        <v>9.1712895622895605</v>
      </c>
      <c r="BB32" s="44">
        <f t="shared" si="8"/>
        <v>4.6564647095565181E-2</v>
      </c>
      <c r="BC32" s="44">
        <f t="shared" si="8"/>
        <v>6.6371681415929418E-2</v>
      </c>
    </row>
    <row r="33" spans="1:55">
      <c r="A33" s="46">
        <f>'[1]Weekly capesize'!$A815</f>
        <v>42954</v>
      </c>
      <c r="B33" s="178">
        <v>2017</v>
      </c>
      <c r="C33" s="3">
        <f>'[1]Weekly capesize'!$I815</f>
        <v>6.3</v>
      </c>
      <c r="D33" s="5">
        <f>'[1]Weekly capesize'!$Z815</f>
        <v>14</v>
      </c>
      <c r="E33" s="7">
        <f>[2]input!$B463</f>
        <v>8.35</v>
      </c>
      <c r="F33" s="5">
        <f>'[1]Weekly capesize'!$S815</f>
        <v>6.3</v>
      </c>
      <c r="G33" s="3"/>
      <c r="H33" s="3">
        <f>'[1]Weekly capesize'!$L815</f>
        <v>7.7</v>
      </c>
      <c r="I33" s="3"/>
      <c r="J33" s="3">
        <f>'[1]Weekly capesize'!$N815</f>
        <v>8.5500000000000007</v>
      </c>
      <c r="K33" s="3">
        <f>'[1]Weekly capesize'!$J815</f>
        <v>10.6</v>
      </c>
      <c r="L33" s="3">
        <f>'[1]Weekly capesize'!$Y815</f>
        <v>14.35</v>
      </c>
      <c r="M33" s="3">
        <f>'[1]Weekly capesize'!$V815</f>
        <v>7.15</v>
      </c>
      <c r="N33" s="3"/>
      <c r="O33" s="5"/>
      <c r="P33" s="5">
        <f>'[1]Weekly capesize'!$T815</f>
        <v>5.5</v>
      </c>
      <c r="Q33" s="5"/>
      <c r="R33" s="5">
        <f>'[1]Weekly capesize'!$U814</f>
        <v>6.9</v>
      </c>
      <c r="S33" s="5"/>
      <c r="T33" s="123">
        <f t="shared" si="0"/>
        <v>0.52026693030153237</v>
      </c>
      <c r="U33" s="49">
        <f t="shared" si="1"/>
        <v>2105</v>
      </c>
      <c r="V33" s="44">
        <f t="shared" si="2"/>
        <v>0.52026693030153237</v>
      </c>
      <c r="W33" s="157">
        <f t="shared" si="3"/>
        <v>7.7</v>
      </c>
      <c r="X33" s="108">
        <f t="shared" si="4"/>
        <v>1.4000000000000004</v>
      </c>
      <c r="AG33" s="1">
        <f>'[1]Weekly capesize'!$B815</f>
        <v>6151</v>
      </c>
      <c r="AH33" s="1">
        <f>'[1]Weekly capesize'!$C815</f>
        <v>4046</v>
      </c>
      <c r="AI33" s="1">
        <f t="shared" si="7"/>
        <v>2105</v>
      </c>
      <c r="AJ33" s="124">
        <f>'[1]Baltic Indices'!$D483</f>
        <v>2013</v>
      </c>
      <c r="AK33" s="124">
        <f>'[1]Baltic Indices'!$G483</f>
        <v>466</v>
      </c>
      <c r="AL33" s="124">
        <f>'[1]Baltic Indices'!$F483</f>
        <v>759</v>
      </c>
      <c r="AM33" s="70">
        <f t="shared" si="9"/>
        <v>0.18607790204396446</v>
      </c>
      <c r="AN33" s="71">
        <f t="shared" si="10"/>
        <v>0.15500999143591199</v>
      </c>
      <c r="AO33" s="72">
        <f t="shared" si="11"/>
        <v>0.18867924528301883</v>
      </c>
      <c r="AP33" s="64">
        <f t="shared" si="12"/>
        <v>0.11764705882352944</v>
      </c>
      <c r="AQ33" s="65">
        <f t="shared" si="13"/>
        <v>8.7179487179487092E-2</v>
      </c>
      <c r="AR33" s="66">
        <f t="shared" si="14"/>
        <v>0.22330097087378631</v>
      </c>
      <c r="AS33" s="67">
        <f t="shared" si="15"/>
        <v>8.5271317829457294E-2</v>
      </c>
      <c r="AT33" s="65">
        <f t="shared" si="16"/>
        <v>-2.3391812865497186E-2</v>
      </c>
      <c r="AU33" s="50"/>
      <c r="AX33" s="108">
        <f>[3]spot_w_average!Q356</f>
        <v>68.974999999999994</v>
      </c>
      <c r="AY33" s="108">
        <f>[3]spot_w_average!R356</f>
        <v>80.05</v>
      </c>
      <c r="AZ33" s="108">
        <f t="shared" si="5"/>
        <v>11.075000000000003</v>
      </c>
      <c r="BA33" s="108">
        <f t="shared" si="6"/>
        <v>9.1712895622895605</v>
      </c>
      <c r="BB33" s="44">
        <f t="shared" si="8"/>
        <v>2.9139685476410548E-2</v>
      </c>
      <c r="BC33" s="44">
        <f t="shared" si="8"/>
        <v>3.7992738589211594E-2</v>
      </c>
    </row>
    <row r="34" spans="1:55">
      <c r="A34" s="46">
        <f>'[1]Weekly capesize'!$A816</f>
        <v>42961</v>
      </c>
      <c r="B34" s="178">
        <v>2017</v>
      </c>
      <c r="C34" s="3">
        <f>'[1]Weekly capesize'!$I816</f>
        <v>6.9</v>
      </c>
      <c r="D34" s="5">
        <f>'[1]Weekly capesize'!$Z816</f>
        <v>15.25</v>
      </c>
      <c r="E34" s="7">
        <f>[2]input!$B464</f>
        <v>8.85</v>
      </c>
      <c r="F34" s="5">
        <f>'[1]Weekly capesize'!$S816</f>
        <v>7.35</v>
      </c>
      <c r="G34" s="3"/>
      <c r="H34" s="3">
        <f>'[1]Weekly capesize'!$L816</f>
        <v>8.65</v>
      </c>
      <c r="I34" s="3"/>
      <c r="J34" s="3">
        <f>'[1]Weekly capesize'!$N816</f>
        <v>9.85</v>
      </c>
      <c r="K34" s="3">
        <f>'[1]Weekly capesize'!$J816</f>
        <v>11.4</v>
      </c>
      <c r="L34" s="3">
        <f>'[1]Weekly capesize'!$Y816</f>
        <v>15.6</v>
      </c>
      <c r="M34" s="3">
        <f>'[1]Weekly capesize'!$V816</f>
        <v>8.4499999999999993</v>
      </c>
      <c r="N34" s="3"/>
      <c r="O34" s="5"/>
      <c r="P34" s="5">
        <f>'[1]Weekly capesize'!$T816</f>
        <v>6.35</v>
      </c>
      <c r="Q34" s="5"/>
      <c r="R34" s="5">
        <f>'[1]Weekly capesize'!$U815</f>
        <v>8.3000000000000007</v>
      </c>
      <c r="S34" s="5"/>
      <c r="T34" s="123">
        <f t="shared" si="0"/>
        <v>0.5422930222122504</v>
      </c>
      <c r="U34" s="49">
        <f t="shared" si="1"/>
        <v>2417</v>
      </c>
      <c r="V34" s="44">
        <f t="shared" si="2"/>
        <v>0.5422930222122504</v>
      </c>
      <c r="W34" s="157">
        <f t="shared" si="3"/>
        <v>8.35</v>
      </c>
      <c r="X34" s="108">
        <f t="shared" ref="X34:X65" si="17">H34-C34</f>
        <v>1.75</v>
      </c>
      <c r="AG34" s="1">
        <f>'[1]Weekly capesize'!$B816</f>
        <v>6874</v>
      </c>
      <c r="AH34" s="48">
        <f>'[1]Weekly capesize'!$C816</f>
        <v>4457</v>
      </c>
      <c r="AI34" s="1">
        <f t="shared" si="7"/>
        <v>2417</v>
      </c>
      <c r="AJ34" s="124">
        <f>'[1]Baltic Indices'!$D484</f>
        <v>2574</v>
      </c>
      <c r="AK34" s="124">
        <f>'[1]Baltic Indices'!$G484</f>
        <v>465</v>
      </c>
      <c r="AL34" s="124">
        <f>'[1]Baltic Indices'!$F484</f>
        <v>806</v>
      </c>
      <c r="AM34" s="62">
        <f t="shared" si="9"/>
        <v>0.11754186311168913</v>
      </c>
      <c r="AN34" s="63">
        <f t="shared" si="10"/>
        <v>0.10158180919426596</v>
      </c>
      <c r="AO34" s="64">
        <f t="shared" si="11"/>
        <v>9.5238095238095344E-2</v>
      </c>
      <c r="AP34" s="64">
        <f t="shared" si="12"/>
        <v>0.15204678362573087</v>
      </c>
      <c r="AQ34" s="65">
        <f t="shared" si="13"/>
        <v>7.547169811320753E-2</v>
      </c>
      <c r="AR34" s="66">
        <f t="shared" si="14"/>
        <v>0.16666666666666674</v>
      </c>
      <c r="AS34" s="67">
        <f t="shared" si="15"/>
        <v>8.9285714285714191E-2</v>
      </c>
      <c r="AT34" s="65">
        <f t="shared" si="16"/>
        <v>5.9880239520958112E-2</v>
      </c>
      <c r="AU34" s="50"/>
      <c r="AX34" s="108">
        <f>[3]spot_w_average!Q357</f>
        <v>67.49199999999999</v>
      </c>
      <c r="AY34" s="108">
        <f>[3]spot_w_average!R357</f>
        <v>79.37</v>
      </c>
      <c r="AZ34" s="108">
        <f t="shared" si="5"/>
        <v>11.878000000000014</v>
      </c>
      <c r="BA34" s="108">
        <f t="shared" si="6"/>
        <v>9.1712895622895605</v>
      </c>
      <c r="BB34" s="44">
        <f t="shared" si="8"/>
        <v>-2.1500543675244677E-2</v>
      </c>
      <c r="BC34" s="44">
        <f t="shared" si="8"/>
        <v>-8.4946908182385039E-3</v>
      </c>
    </row>
    <row r="35" spans="1:55">
      <c r="A35" s="46">
        <f>'[1]Weekly capesize'!$A817</f>
        <v>42968</v>
      </c>
      <c r="B35" s="178">
        <v>2017</v>
      </c>
      <c r="C35" s="3">
        <f>'[1]Weekly capesize'!$I817</f>
        <v>7.45</v>
      </c>
      <c r="D35" s="5">
        <f>'[1]Weekly capesize'!$Z817</f>
        <v>17.3</v>
      </c>
      <c r="E35" s="7">
        <f>[2]input!$B465</f>
        <v>9.1999999999999993</v>
      </c>
      <c r="F35" s="5">
        <f>'[1]Weekly capesize'!$S817</f>
        <v>8.15</v>
      </c>
      <c r="G35" s="3"/>
      <c r="H35" s="3">
        <f>'[1]Weekly capesize'!$L817</f>
        <v>9.9499999999999993</v>
      </c>
      <c r="I35" s="3"/>
      <c r="J35" s="3">
        <f>'[1]Weekly capesize'!$N817</f>
        <v>11.15</v>
      </c>
      <c r="K35" s="3">
        <f>'[1]Weekly capesize'!$J817</f>
        <v>13.15</v>
      </c>
      <c r="L35" s="3">
        <f>'[1]Weekly capesize'!$Y817</f>
        <v>17.649999999999999</v>
      </c>
      <c r="M35" s="3">
        <f>'[1]Weekly capesize'!$V817</f>
        <v>8.9</v>
      </c>
      <c r="N35" s="3"/>
      <c r="O35" s="5"/>
      <c r="P35" s="5">
        <f>'[1]Weekly capesize'!$T817</f>
        <v>7.5</v>
      </c>
      <c r="Q35" s="5"/>
      <c r="R35" s="5">
        <f>'[1]Weekly capesize'!$U816</f>
        <v>9.65</v>
      </c>
      <c r="S35" s="5"/>
      <c r="T35" s="123">
        <f t="shared" si="0"/>
        <v>0.48579823702252695</v>
      </c>
      <c r="U35" s="49">
        <f t="shared" si="1"/>
        <v>2480</v>
      </c>
      <c r="V35" s="44">
        <f t="shared" si="2"/>
        <v>0.48579823702252695</v>
      </c>
      <c r="W35" s="157">
        <f t="shared" si="3"/>
        <v>9.8500000000000014</v>
      </c>
      <c r="X35" s="108">
        <f t="shared" si="17"/>
        <v>2.4999999999999991</v>
      </c>
      <c r="AG35" s="1">
        <f>'[1]Weekly capesize'!$B817</f>
        <v>7585</v>
      </c>
      <c r="AH35" s="1">
        <f>'[1]Weekly capesize'!$C817</f>
        <v>5105</v>
      </c>
      <c r="AI35" s="1">
        <f t="shared" si="7"/>
        <v>2480</v>
      </c>
      <c r="AJ35" s="124">
        <f>'[1]Baltic Indices'!$D485</f>
        <v>2406</v>
      </c>
      <c r="AK35" s="124">
        <f>'[1]Baltic Indices'!$G485</f>
        <v>474</v>
      </c>
      <c r="AL35" s="124">
        <f>'[1]Baltic Indices'!$F485</f>
        <v>845</v>
      </c>
      <c r="AM35" s="62">
        <f t="shared" si="9"/>
        <v>0.10343322665114929</v>
      </c>
      <c r="AN35" s="73">
        <f t="shared" si="10"/>
        <v>0.14538927529728518</v>
      </c>
      <c r="AO35" s="64">
        <f t="shared" si="11"/>
        <v>7.9710144927536142E-2</v>
      </c>
      <c r="AP35" s="64">
        <f t="shared" si="12"/>
        <v>0.13197969543147225</v>
      </c>
      <c r="AQ35" s="65">
        <f t="shared" si="13"/>
        <v>0.15350877192982448</v>
      </c>
      <c r="AR35" s="66">
        <f t="shared" si="14"/>
        <v>0.10884353741496611</v>
      </c>
      <c r="AS35" s="67">
        <f t="shared" si="15"/>
        <v>0.13442622950819683</v>
      </c>
      <c r="AT35" s="65">
        <f t="shared" si="16"/>
        <v>3.9548022598870025E-2</v>
      </c>
      <c r="AU35" s="50"/>
      <c r="AX35" s="108">
        <f>[3]spot_w_average!Q358</f>
        <v>71.337999999999994</v>
      </c>
      <c r="AY35" s="108">
        <f>[3]spot_w_average!R358</f>
        <v>83.759999999999991</v>
      </c>
      <c r="AZ35" s="108">
        <f t="shared" si="5"/>
        <v>12.421999999999997</v>
      </c>
      <c r="BA35" s="108">
        <f t="shared" si="6"/>
        <v>9.1712895622895605</v>
      </c>
      <c r="BB35" s="44">
        <f t="shared" si="8"/>
        <v>5.6984531500029689E-2</v>
      </c>
      <c r="BC35" s="44">
        <f t="shared" si="8"/>
        <v>5.5310570744613763E-2</v>
      </c>
    </row>
    <row r="36" spans="1:55">
      <c r="A36" s="46">
        <f>'[1]Weekly capesize'!$A818</f>
        <v>42976</v>
      </c>
      <c r="B36" s="178">
        <v>2017</v>
      </c>
      <c r="C36" s="3">
        <f>'[1]Weekly capesize'!$I818</f>
        <v>7.25</v>
      </c>
      <c r="D36" s="5">
        <f>'[1]Weekly capesize'!$Z818</f>
        <v>16.95</v>
      </c>
      <c r="E36" s="7">
        <f>[2]input!$B466</f>
        <v>9.3000000000000007</v>
      </c>
      <c r="F36" s="5">
        <f>'[1]Weekly capesize'!$S818</f>
        <v>7.8</v>
      </c>
      <c r="G36" s="3"/>
      <c r="H36" s="3">
        <f>'[1]Weekly capesize'!$L818</f>
        <v>9.75</v>
      </c>
      <c r="I36" s="3"/>
      <c r="J36" s="3">
        <f>'[1]Weekly capesize'!$N818</f>
        <v>10.95</v>
      </c>
      <c r="K36" s="3">
        <f>'[1]Weekly capesize'!$J818</f>
        <v>12.5</v>
      </c>
      <c r="L36" s="3">
        <f>'[1]Weekly capesize'!$Y818</f>
        <v>17.3</v>
      </c>
      <c r="M36" s="3">
        <f>'[1]Weekly capesize'!$V818</f>
        <v>8.6999999999999993</v>
      </c>
      <c r="N36" s="3"/>
      <c r="O36" s="5"/>
      <c r="P36" s="5">
        <f>'[1]Weekly capesize'!$T818</f>
        <v>7.35</v>
      </c>
      <c r="Q36" s="5"/>
      <c r="R36" s="5">
        <f>'[1]Weekly capesize'!$U817</f>
        <v>10.25</v>
      </c>
      <c r="S36" s="5"/>
      <c r="T36" s="123">
        <f t="shared" si="0"/>
        <v>0.48952613382143584</v>
      </c>
      <c r="U36" s="49">
        <f t="shared" si="1"/>
        <v>2407</v>
      </c>
      <c r="V36" s="44">
        <f t="shared" si="2"/>
        <v>0.48952613382143584</v>
      </c>
      <c r="W36" s="157">
        <f t="shared" si="3"/>
        <v>9.6999999999999993</v>
      </c>
      <c r="X36" s="108">
        <f t="shared" si="17"/>
        <v>2.5</v>
      </c>
      <c r="AG36" s="1">
        <f>'[1]Weekly capesize'!$B818</f>
        <v>7324</v>
      </c>
      <c r="AH36" s="1">
        <f>'[1]Weekly capesize'!$C818</f>
        <v>4917</v>
      </c>
      <c r="AI36" s="1">
        <f t="shared" si="7"/>
        <v>2407</v>
      </c>
      <c r="AJ36" s="124">
        <f>'[1]Baltic Indices'!$D486</f>
        <v>2264</v>
      </c>
      <c r="AK36" s="124">
        <f>'[1]Baltic Indices'!$G486</f>
        <v>486</v>
      </c>
      <c r="AL36" s="124">
        <f>'[1]Baltic Indices'!$F486</f>
        <v>856</v>
      </c>
      <c r="AM36" s="62">
        <f t="shared" ref="AM36:AM67" si="18">AG36/AG35-1</f>
        <v>-3.4410019775873435E-2</v>
      </c>
      <c r="AN36" s="63">
        <f t="shared" ref="AN36:AN67" si="19">AH36/AH35-1</f>
        <v>-3.6826640548481837E-2</v>
      </c>
      <c r="AO36" s="64">
        <f t="shared" ref="AO36:AO67" si="20">C36/C35-1</f>
        <v>-2.684563758389269E-2</v>
      </c>
      <c r="AP36" s="64">
        <f t="shared" ref="AP36:AP67" si="21">J36/J35-1</f>
        <v>-1.7937219730941756E-2</v>
      </c>
      <c r="AQ36" s="65">
        <f t="shared" ref="AQ36:AQ67" si="22">K36/K35-1</f>
        <v>-4.9429657794676785E-2</v>
      </c>
      <c r="AR36" s="66">
        <f t="shared" ref="AR36:AR67" si="23">F36/F35-1</f>
        <v>-4.2944785276073705E-2</v>
      </c>
      <c r="AS36" s="67">
        <f t="shared" ref="AS36:AS67" si="24">D36/D35-1</f>
        <v>-2.0231213872832443E-2</v>
      </c>
      <c r="AT36" s="65">
        <f t="shared" ref="AT36:AT67" si="25">E36/E35-1</f>
        <v>1.0869565217391353E-2</v>
      </c>
      <c r="AU36" s="50"/>
      <c r="AX36" s="108">
        <f>[3]spot_w_average!Q359</f>
        <v>69.924999999999997</v>
      </c>
      <c r="AY36" s="108">
        <f>[3]spot_w_average!R359</f>
        <v>83.25</v>
      </c>
      <c r="AZ36" s="108">
        <f t="shared" si="5"/>
        <v>13.325000000000003</v>
      </c>
      <c r="BA36" s="108">
        <f t="shared" si="6"/>
        <v>9.1712895622895605</v>
      </c>
      <c r="BB36" s="44">
        <f t="shared" si="8"/>
        <v>-1.980711542235547E-2</v>
      </c>
      <c r="BC36" s="44">
        <f t="shared" si="8"/>
        <v>-6.088825214899618E-3</v>
      </c>
    </row>
    <row r="37" spans="1:55">
      <c r="A37" s="46">
        <f>'[1]Weekly capesize'!$A819</f>
        <v>42982</v>
      </c>
      <c r="B37" s="178">
        <v>2017</v>
      </c>
      <c r="C37" s="3">
        <f>'[1]Weekly capesize'!$I819</f>
        <v>7.2</v>
      </c>
      <c r="D37" s="5">
        <f>'[1]Weekly capesize'!$Z819</f>
        <v>16.149999999999999</v>
      </c>
      <c r="E37" s="7">
        <f>[2]input!$B467</f>
        <v>9.25</v>
      </c>
      <c r="F37" s="5">
        <f>'[1]Weekly capesize'!$S819</f>
        <v>7.5</v>
      </c>
      <c r="G37" s="3"/>
      <c r="H37" s="3">
        <f>'[1]Weekly capesize'!$L819</f>
        <v>9.5</v>
      </c>
      <c r="I37" s="3"/>
      <c r="J37" s="3">
        <f>'[1]Weekly capesize'!$N819</f>
        <v>10.75</v>
      </c>
      <c r="K37" s="3">
        <f>'[1]Weekly capesize'!$J819</f>
        <v>12.15</v>
      </c>
      <c r="L37" s="3">
        <f>'[1]Weekly capesize'!$Y819</f>
        <v>16.5</v>
      </c>
      <c r="M37" s="3">
        <f>'[1]Weekly capesize'!$V819</f>
        <v>8.3000000000000007</v>
      </c>
      <c r="N37" s="3"/>
      <c r="O37" s="5"/>
      <c r="P37" s="5">
        <f>'[1]Weekly capesize'!$T819</f>
        <v>7.15</v>
      </c>
      <c r="Q37" s="5"/>
      <c r="R37" s="5">
        <f>'[1]Weekly capesize'!$U818</f>
        <v>10</v>
      </c>
      <c r="S37" s="5"/>
      <c r="T37" s="123">
        <f t="shared" si="0"/>
        <v>0.45791666666666669</v>
      </c>
      <c r="U37" s="49">
        <f t="shared" si="1"/>
        <v>2198</v>
      </c>
      <c r="V37" s="44">
        <f t="shared" si="2"/>
        <v>0.45791666666666669</v>
      </c>
      <c r="W37" s="157">
        <f t="shared" si="3"/>
        <v>8.9499999999999993</v>
      </c>
      <c r="X37" s="108">
        <f t="shared" si="17"/>
        <v>2.2999999999999998</v>
      </c>
      <c r="AG37" s="1">
        <f>'[1]Weekly capesize'!$B819</f>
        <v>6998</v>
      </c>
      <c r="AH37" s="1">
        <f>'[1]Weekly capesize'!$C819</f>
        <v>4800</v>
      </c>
      <c r="AI37" s="1">
        <f t="shared" si="7"/>
        <v>2198</v>
      </c>
      <c r="AJ37" s="124">
        <f>'[1]Baltic Indices'!$D487</f>
        <v>2767</v>
      </c>
      <c r="AK37" s="124">
        <f>'[1]Baltic Indices'!$G487</f>
        <v>504</v>
      </c>
      <c r="AL37" s="124">
        <f>'[1]Baltic Indices'!$F487</f>
        <v>888</v>
      </c>
      <c r="AM37" s="62">
        <f t="shared" si="18"/>
        <v>-4.451119606772258E-2</v>
      </c>
      <c r="AN37" s="63">
        <f t="shared" si="19"/>
        <v>-2.3794996949359382E-2</v>
      </c>
      <c r="AO37" s="64">
        <f t="shared" si="20"/>
        <v>-6.8965517241379448E-3</v>
      </c>
      <c r="AP37" s="64">
        <f t="shared" si="21"/>
        <v>-1.826484018264829E-2</v>
      </c>
      <c r="AQ37" s="65">
        <f t="shared" si="22"/>
        <v>-2.8000000000000025E-2</v>
      </c>
      <c r="AR37" s="66">
        <f t="shared" si="23"/>
        <v>-3.8461538461538436E-2</v>
      </c>
      <c r="AS37" s="67">
        <f t="shared" si="24"/>
        <v>-4.71976401179941E-2</v>
      </c>
      <c r="AT37" s="65">
        <f t="shared" si="25"/>
        <v>-5.3763440860216116E-3</v>
      </c>
      <c r="AU37" s="50"/>
      <c r="AX37" s="108">
        <f>[3]spot_w_average!Q360</f>
        <v>68.658000000000001</v>
      </c>
      <c r="AY37" s="108">
        <f>[3]spot_w_average!R360</f>
        <v>83.670000000000016</v>
      </c>
      <c r="AZ37" s="108">
        <f t="shared" si="5"/>
        <v>15.012000000000015</v>
      </c>
      <c r="BA37" s="108">
        <f t="shared" si="6"/>
        <v>9.1712895622895605</v>
      </c>
      <c r="BB37" s="44">
        <f t="shared" si="8"/>
        <v>-1.8119413657490147E-2</v>
      </c>
      <c r="BC37" s="44">
        <f t="shared" si="8"/>
        <v>5.0450450450452156E-3</v>
      </c>
    </row>
    <row r="38" spans="1:55">
      <c r="A38" s="46">
        <f>'[1]Weekly capesize'!$A820</f>
        <v>42989</v>
      </c>
      <c r="B38" s="178">
        <v>2017</v>
      </c>
      <c r="C38" s="3">
        <f>'[1]Weekly capesize'!$I820</f>
        <v>7.95</v>
      </c>
      <c r="D38" s="5">
        <f>'[1]Weekly capesize'!$Z820</f>
        <v>17.149999999999999</v>
      </c>
      <c r="E38" s="7">
        <f>[2]input!$B468</f>
        <v>9.85</v>
      </c>
      <c r="F38" s="5">
        <f>'[1]Weekly capesize'!$S820</f>
        <v>8.6</v>
      </c>
      <c r="G38" s="3"/>
      <c r="H38" s="3">
        <f>'[1]Weekly capesize'!$L820</f>
        <v>10.65</v>
      </c>
      <c r="I38" s="3"/>
      <c r="J38" s="3">
        <f>'[1]Weekly capesize'!$N820</f>
        <v>11.95</v>
      </c>
      <c r="K38" s="3">
        <f>'[1]Weekly capesize'!$J820</f>
        <v>13.35</v>
      </c>
      <c r="L38" s="3">
        <f>'[1]Weekly capesize'!$Y820</f>
        <v>17.5</v>
      </c>
      <c r="M38" s="3">
        <f>'[1]Weekly capesize'!$V820</f>
        <v>9.6</v>
      </c>
      <c r="N38" s="3"/>
      <c r="O38" s="5"/>
      <c r="P38" s="5">
        <f>'[1]Weekly capesize'!$T820</f>
        <v>8</v>
      </c>
      <c r="Q38" s="5"/>
      <c r="R38" s="5">
        <f>'[1]Weekly capesize'!$U819</f>
        <v>9.65</v>
      </c>
      <c r="S38" s="5"/>
      <c r="T38" s="123">
        <f t="shared" si="0"/>
        <v>0.4372793161122468</v>
      </c>
      <c r="U38" s="49">
        <f t="shared" si="1"/>
        <v>2353</v>
      </c>
      <c r="V38" s="44">
        <f t="shared" si="2"/>
        <v>0.4372793161122468</v>
      </c>
      <c r="W38" s="157">
        <f t="shared" si="3"/>
        <v>9.1999999999999993</v>
      </c>
      <c r="X38" s="108">
        <f t="shared" si="17"/>
        <v>2.7</v>
      </c>
      <c r="AG38" s="1">
        <f>'[1]Weekly capesize'!$B820</f>
        <v>7734</v>
      </c>
      <c r="AH38" s="1">
        <f>'[1]Weekly capesize'!$C820</f>
        <v>5381</v>
      </c>
      <c r="AI38" s="1">
        <f t="shared" si="7"/>
        <v>2353</v>
      </c>
      <c r="AJ38" s="124">
        <f>'[1]Baltic Indices'!$D488</f>
        <v>2685</v>
      </c>
      <c r="AK38" s="124">
        <f>'[1]Baltic Indices'!$G488</f>
        <v>536</v>
      </c>
      <c r="AL38" s="124">
        <f>'[1]Baltic Indices'!$F488</f>
        <v>977</v>
      </c>
      <c r="AM38" s="62">
        <f t="shared" si="18"/>
        <v>0.10517290654472711</v>
      </c>
      <c r="AN38" s="101">
        <f t="shared" si="19"/>
        <v>0.12104166666666671</v>
      </c>
      <c r="AO38" s="78">
        <f t="shared" si="20"/>
        <v>0.10416666666666674</v>
      </c>
      <c r="AP38" s="78">
        <f t="shared" si="21"/>
        <v>0.11162790697674407</v>
      </c>
      <c r="AQ38" s="79">
        <f t="shared" si="22"/>
        <v>9.8765432098765427E-2</v>
      </c>
      <c r="AR38" s="80">
        <f t="shared" si="23"/>
        <v>0.14666666666666672</v>
      </c>
      <c r="AS38" s="81">
        <f t="shared" si="24"/>
        <v>6.1919504643962897E-2</v>
      </c>
      <c r="AT38" s="79">
        <f t="shared" si="25"/>
        <v>6.4864864864864868E-2</v>
      </c>
      <c r="AU38" s="50"/>
      <c r="AX38" s="108">
        <f>[3]spot_w_average!Q361</f>
        <v>66.557999999999993</v>
      </c>
      <c r="AY38" s="108">
        <f>[3]spot_w_average!R361</f>
        <v>81.41</v>
      </c>
      <c r="AZ38" s="108">
        <f t="shared" si="5"/>
        <v>14.852000000000004</v>
      </c>
      <c r="BA38" s="108">
        <f t="shared" si="6"/>
        <v>9.1712895622895605</v>
      </c>
      <c r="BB38" s="44">
        <f t="shared" si="8"/>
        <v>-3.0586384689329837E-2</v>
      </c>
      <c r="BC38" s="44">
        <f t="shared" si="8"/>
        <v>-2.701087606071495E-2</v>
      </c>
    </row>
    <row r="39" spans="1:55">
      <c r="A39" s="46">
        <f>'[1]Weekly capesize'!$A821</f>
        <v>42996</v>
      </c>
      <c r="B39" s="178">
        <v>2017</v>
      </c>
      <c r="C39" s="3">
        <f>'[1]Weekly capesize'!$I821</f>
        <v>8.15</v>
      </c>
      <c r="D39" s="5">
        <f>'[1]Weekly capesize'!$Z821</f>
        <v>17.2</v>
      </c>
      <c r="E39" s="7">
        <f>[2]input!$B469</f>
        <v>11.4</v>
      </c>
      <c r="F39" s="5">
        <f>'[1]Weekly capesize'!$S821</f>
        <v>8.35</v>
      </c>
      <c r="G39" s="3"/>
      <c r="H39" s="3">
        <f>'[1]Weekly capesize'!$L821</f>
        <v>10.6</v>
      </c>
      <c r="I39" s="3"/>
      <c r="J39" s="3">
        <f>'[1]Weekly capesize'!$N821</f>
        <v>11.9</v>
      </c>
      <c r="K39" s="3">
        <f>'[1]Weekly capesize'!$J821</f>
        <v>13.15</v>
      </c>
      <c r="L39" s="3">
        <f>'[1]Weekly capesize'!$Y821</f>
        <v>17.55</v>
      </c>
      <c r="M39" s="3">
        <f>'[1]Weekly capesize'!$V821</f>
        <v>9.35</v>
      </c>
      <c r="N39" s="3"/>
      <c r="O39" s="5"/>
      <c r="P39" s="5">
        <f>'[1]Weekly capesize'!$T821</f>
        <v>7.95</v>
      </c>
      <c r="Q39" s="5"/>
      <c r="R39" s="5">
        <f>'[1]Weekly capesize'!$U820</f>
        <v>10.85</v>
      </c>
      <c r="S39" s="5"/>
      <c r="T39" s="123">
        <f t="shared" si="0"/>
        <v>0.4106711284625395</v>
      </c>
      <c r="U39" s="49">
        <f t="shared" si="1"/>
        <v>2209</v>
      </c>
      <c r="V39" s="44">
        <f t="shared" si="2"/>
        <v>0.4106711284625395</v>
      </c>
      <c r="W39" s="157">
        <f t="shared" si="3"/>
        <v>9.0499999999999989</v>
      </c>
      <c r="X39" s="108">
        <f t="shared" si="17"/>
        <v>2.4499999999999993</v>
      </c>
      <c r="AG39" s="1">
        <f>'[1]Weekly capesize'!$B821</f>
        <v>7588</v>
      </c>
      <c r="AH39" s="1">
        <f>'[1]Weekly capesize'!$C821</f>
        <v>5379</v>
      </c>
      <c r="AI39" s="1">
        <f t="shared" si="7"/>
        <v>2209</v>
      </c>
      <c r="AJ39" s="124">
        <f>'[1]Baltic Indices'!$D489</f>
        <v>3147</v>
      </c>
      <c r="AK39" s="124">
        <f>'[1]Baltic Indices'!$G489</f>
        <v>596</v>
      </c>
      <c r="AL39" s="124">
        <f>'[1]Baltic Indices'!$F489</f>
        <v>1061</v>
      </c>
      <c r="AM39" s="62">
        <f t="shared" si="18"/>
        <v>-1.8877682958365671E-2</v>
      </c>
      <c r="AN39" s="73">
        <f t="shared" si="19"/>
        <v>-3.7167812674221423E-4</v>
      </c>
      <c r="AO39" s="78">
        <f t="shared" si="20"/>
        <v>2.515723270440251E-2</v>
      </c>
      <c r="AP39" s="78">
        <f t="shared" si="21"/>
        <v>-4.1841004184099972E-3</v>
      </c>
      <c r="AQ39" s="79">
        <f t="shared" si="22"/>
        <v>-1.4981273408239626E-2</v>
      </c>
      <c r="AR39" s="80">
        <f t="shared" si="23"/>
        <v>-2.9069767441860517E-2</v>
      </c>
      <c r="AS39" s="81">
        <f t="shared" si="24"/>
        <v>2.9154518950438302E-3</v>
      </c>
      <c r="AT39" s="79">
        <f t="shared" si="25"/>
        <v>0.1573604060913707</v>
      </c>
      <c r="AU39" s="50"/>
      <c r="AX39" s="108">
        <f>[3]spot_w_average!Q362</f>
        <v>58.911666666666676</v>
      </c>
      <c r="AY39" s="108">
        <f>[3]spot_w_average!R362</f>
        <v>74.639999999999986</v>
      </c>
      <c r="AZ39" s="108">
        <f t="shared" si="5"/>
        <v>15.72833333333331</v>
      </c>
      <c r="BA39" s="108">
        <f t="shared" si="6"/>
        <v>9.1712895622895605</v>
      </c>
      <c r="BB39" s="44">
        <f t="shared" si="8"/>
        <v>-0.11488225808067121</v>
      </c>
      <c r="BC39" s="44">
        <f t="shared" si="8"/>
        <v>-8.3159317037219127E-2</v>
      </c>
    </row>
    <row r="40" spans="1:55">
      <c r="A40" s="46">
        <f>'[1]Weekly capesize'!$A822</f>
        <v>43003</v>
      </c>
      <c r="B40" s="178">
        <v>2017</v>
      </c>
      <c r="C40" s="3">
        <f>'[1]Weekly capesize'!$I822</f>
        <v>8.25</v>
      </c>
      <c r="D40" s="5">
        <f>'[1]Weekly capesize'!$Z822</f>
        <v>19.350000000000001</v>
      </c>
      <c r="E40" s="7">
        <f>[2]input!$B470</f>
        <v>10.5</v>
      </c>
      <c r="F40" s="5">
        <f>'[1]Weekly capesize'!$S822</f>
        <v>9.5500000000000007</v>
      </c>
      <c r="G40" s="3"/>
      <c r="H40" s="3">
        <f>'[1]Weekly capesize'!$L822</f>
        <v>11.95</v>
      </c>
      <c r="I40" s="3"/>
      <c r="J40" s="3">
        <f>'[1]Weekly capesize'!$N822</f>
        <v>15.5</v>
      </c>
      <c r="K40" s="3">
        <f>'[1]Weekly capesize'!$J822</f>
        <v>14.45</v>
      </c>
      <c r="L40" s="3">
        <f>'[1]Weekly capesize'!$Y822</f>
        <v>19.7</v>
      </c>
      <c r="M40" s="3">
        <f>'[1]Weekly capesize'!$V822</f>
        <v>10</v>
      </c>
      <c r="N40" s="3"/>
      <c r="O40" s="5"/>
      <c r="P40" s="5">
        <f>'[1]Weekly capesize'!$T822</f>
        <v>8.9</v>
      </c>
      <c r="Q40" s="5"/>
      <c r="R40" s="5">
        <f>'[1]Weekly capesize'!$U821</f>
        <v>10.6</v>
      </c>
      <c r="S40" s="5"/>
      <c r="T40" s="123">
        <f t="shared" si="0"/>
        <v>0.41358439811701414</v>
      </c>
      <c r="U40" s="49">
        <f t="shared" si="1"/>
        <v>2460</v>
      </c>
      <c r="V40" s="44">
        <f t="shared" si="2"/>
        <v>0.41358439811701414</v>
      </c>
      <c r="W40" s="157">
        <f t="shared" si="3"/>
        <v>11.100000000000001</v>
      </c>
      <c r="X40" s="108">
        <f t="shared" si="17"/>
        <v>3.6999999999999993</v>
      </c>
      <c r="AG40" s="1">
        <f>'[1]Weekly capesize'!$B822</f>
        <v>8408</v>
      </c>
      <c r="AH40" s="1">
        <f>'[1]Weekly capesize'!$C822</f>
        <v>5948</v>
      </c>
      <c r="AI40" s="1">
        <f t="shared" si="7"/>
        <v>2460</v>
      </c>
      <c r="AJ40" s="124">
        <f>'[1]Baltic Indices'!$D490</f>
        <v>2738</v>
      </c>
      <c r="AK40" s="124">
        <f>'[1]Baltic Indices'!$G490</f>
        <v>616</v>
      </c>
      <c r="AL40" s="124">
        <f>'[1]Baltic Indices'!$F490</f>
        <v>1021</v>
      </c>
      <c r="AM40" s="62">
        <f t="shared" si="18"/>
        <v>0.10806536636794939</v>
      </c>
      <c r="AN40" s="101">
        <f t="shared" si="19"/>
        <v>0.10578174381855354</v>
      </c>
      <c r="AO40" s="78">
        <f t="shared" si="20"/>
        <v>1.2269938650306678E-2</v>
      </c>
      <c r="AP40" s="78">
        <f t="shared" si="21"/>
        <v>0.30252100840336138</v>
      </c>
      <c r="AQ40" s="79">
        <f t="shared" si="22"/>
        <v>9.8859315589353569E-2</v>
      </c>
      <c r="AR40" s="80">
        <f t="shared" si="23"/>
        <v>0.14371257485029965</v>
      </c>
      <c r="AS40" s="81">
        <f t="shared" si="24"/>
        <v>0.12500000000000022</v>
      </c>
      <c r="AT40" s="79">
        <f t="shared" si="25"/>
        <v>-7.8947368421052655E-2</v>
      </c>
      <c r="AU40" s="50"/>
      <c r="AX40" s="108">
        <f>[3]spot_w_average!Q363</f>
        <v>55.97</v>
      </c>
      <c r="AY40" s="108">
        <f>[3]spot_w_average!R363</f>
        <v>68.330000000000013</v>
      </c>
      <c r="AZ40" s="108">
        <f t="shared" si="5"/>
        <v>12.360000000000014</v>
      </c>
      <c r="BA40" s="108">
        <f t="shared" si="6"/>
        <v>9.1712895622895605</v>
      </c>
      <c r="BB40" s="44">
        <f t="shared" si="8"/>
        <v>-4.9933516281438495E-2</v>
      </c>
      <c r="BC40" s="44">
        <f t="shared" si="8"/>
        <v>-8.4539121114683535E-2</v>
      </c>
    </row>
    <row r="41" spans="1:55">
      <c r="A41" s="46">
        <f>'[1]Weekly capesize'!$A823</f>
        <v>43010</v>
      </c>
      <c r="B41" s="178">
        <v>2017</v>
      </c>
      <c r="C41" s="3">
        <f>'[1]Weekly capesize'!$I823</f>
        <v>7.45</v>
      </c>
      <c r="D41" s="5">
        <f>'[1]Weekly capesize'!$Z823</f>
        <v>18.25</v>
      </c>
      <c r="E41" s="7">
        <f>[2]input!$B471</f>
        <v>9.6999999999999993</v>
      </c>
      <c r="F41" s="5">
        <f>'[1]Weekly capesize'!$S823</f>
        <v>8.9499999999999993</v>
      </c>
      <c r="G41" s="3"/>
      <c r="H41" s="3">
        <f>'[1]Weekly capesize'!$L823</f>
        <v>11.45</v>
      </c>
      <c r="I41" s="3"/>
      <c r="J41" s="3">
        <f>'[1]Weekly capesize'!$N823</f>
        <v>12.75</v>
      </c>
      <c r="K41" s="3">
        <f>'[1]Weekly capesize'!$J823</f>
        <v>13.5</v>
      </c>
      <c r="L41" s="3">
        <f>'[1]Weekly capesize'!$Y823</f>
        <v>18.600000000000001</v>
      </c>
      <c r="M41" s="3">
        <f>'[1]Weekly capesize'!$V823</f>
        <v>9.0500000000000007</v>
      </c>
      <c r="N41" s="3"/>
      <c r="O41" s="5"/>
      <c r="P41" s="5">
        <f>'[1]Weekly capesize'!$T823</f>
        <v>8.4499999999999993</v>
      </c>
      <c r="Q41" s="5"/>
      <c r="R41" s="5">
        <f>'[1]Weekly capesize'!$U822</f>
        <v>11.35</v>
      </c>
      <c r="S41" s="5"/>
      <c r="T41" s="123">
        <f t="shared" si="0"/>
        <v>0.44413250982594049</v>
      </c>
      <c r="U41" s="49">
        <f t="shared" si="1"/>
        <v>2373</v>
      </c>
      <c r="V41" s="44">
        <f t="shared" si="2"/>
        <v>0.44413250982594049</v>
      </c>
      <c r="W41" s="157">
        <f t="shared" si="3"/>
        <v>10.8</v>
      </c>
      <c r="X41" s="108">
        <f t="shared" si="17"/>
        <v>3.9999999999999991</v>
      </c>
      <c r="AG41" s="1">
        <f>'[1]Weekly capesize'!$B823</f>
        <v>7716</v>
      </c>
      <c r="AH41" s="1">
        <f>'[1]Weekly capesize'!$C823</f>
        <v>5343</v>
      </c>
      <c r="AI41" s="1">
        <f t="shared" si="7"/>
        <v>2373</v>
      </c>
      <c r="AJ41" s="124">
        <f>'[1]Baltic Indices'!$D491</f>
        <v>2929</v>
      </c>
      <c r="AK41" s="124">
        <f>'[1]Baltic Indices'!$G491</f>
        <v>610</v>
      </c>
      <c r="AL41" s="124">
        <f>'[1]Baltic Indices'!$F491</f>
        <v>971</v>
      </c>
      <c r="AM41" s="62">
        <f t="shared" si="18"/>
        <v>-8.2302568981922009E-2</v>
      </c>
      <c r="AN41" s="101">
        <f t="shared" si="19"/>
        <v>-0.10171486213853398</v>
      </c>
      <c r="AO41" s="78">
        <f t="shared" si="20"/>
        <v>-9.6969696969696928E-2</v>
      </c>
      <c r="AP41" s="78">
        <f t="shared" si="21"/>
        <v>-0.17741935483870963</v>
      </c>
      <c r="AQ41" s="79">
        <f t="shared" si="22"/>
        <v>-6.5743944636678209E-2</v>
      </c>
      <c r="AR41" s="80">
        <f t="shared" si="23"/>
        <v>-6.282722513089023E-2</v>
      </c>
      <c r="AS41" s="81">
        <f t="shared" si="24"/>
        <v>-5.6847545219638307E-2</v>
      </c>
      <c r="AT41" s="79">
        <f t="shared" si="25"/>
        <v>-7.6190476190476253E-2</v>
      </c>
      <c r="AU41" s="50"/>
      <c r="AX41" s="108">
        <f>[3]spot_w_average!Q364</f>
        <v>53.873999999999988</v>
      </c>
      <c r="AY41" s="108">
        <f>[3]spot_w_average!R364</f>
        <v>67.75</v>
      </c>
      <c r="AZ41" s="108">
        <f t="shared" si="5"/>
        <v>13.876000000000012</v>
      </c>
      <c r="BA41" s="108">
        <f t="shared" si="6"/>
        <v>9.1712895622895605</v>
      </c>
      <c r="BB41" s="44">
        <f t="shared" si="8"/>
        <v>-3.7448633196355385E-2</v>
      </c>
      <c r="BC41" s="44">
        <f t="shared" si="8"/>
        <v>-8.4882189375092842E-3</v>
      </c>
    </row>
    <row r="42" spans="1:55">
      <c r="A42" s="46">
        <f>'[1]Weekly capesize'!$A824</f>
        <v>43017</v>
      </c>
      <c r="B42" s="178">
        <v>2017</v>
      </c>
      <c r="C42" s="3">
        <f>'[1]Weekly capesize'!$I824</f>
        <v>8.1</v>
      </c>
      <c r="D42" s="5">
        <f>'[1]Weekly capesize'!$Z824</f>
        <v>18.55</v>
      </c>
      <c r="E42" s="7">
        <f>[2]input!$B472</f>
        <v>10.35</v>
      </c>
      <c r="F42" s="5">
        <f>'[1]Weekly capesize'!$S824</f>
        <v>9.3000000000000007</v>
      </c>
      <c r="G42" s="3"/>
      <c r="H42" s="3">
        <f>'[1]Weekly capesize'!$L824</f>
        <v>12.55</v>
      </c>
      <c r="I42" s="3"/>
      <c r="J42" s="3">
        <f>'[1]Weekly capesize'!$N824</f>
        <v>14.1</v>
      </c>
      <c r="K42" s="3">
        <f>'[1]Weekly capesize'!$J824</f>
        <v>13.95</v>
      </c>
      <c r="L42" s="3">
        <f>'[1]Weekly capesize'!$Y824</f>
        <v>18.899999999999999</v>
      </c>
      <c r="M42" s="3">
        <f>'[1]Weekly capesize'!$V824</f>
        <v>9.8000000000000007</v>
      </c>
      <c r="N42" s="3"/>
      <c r="O42" s="5"/>
      <c r="P42" s="5">
        <f>'[1]Weekly capesize'!$T824</f>
        <v>8.65</v>
      </c>
      <c r="Q42" s="5"/>
      <c r="R42" s="5">
        <f>'[1]Weekly capesize'!$U823</f>
        <v>10.199999999999999</v>
      </c>
      <c r="S42" s="5"/>
      <c r="T42" s="123">
        <f t="shared" si="0"/>
        <v>0.41329125021918289</v>
      </c>
      <c r="U42" s="49">
        <f t="shared" si="1"/>
        <v>2357</v>
      </c>
      <c r="V42" s="44">
        <f t="shared" si="2"/>
        <v>0.41329125021918289</v>
      </c>
      <c r="W42" s="157">
        <f t="shared" si="3"/>
        <v>10.450000000000001</v>
      </c>
      <c r="X42" s="108">
        <f t="shared" si="17"/>
        <v>4.4500000000000011</v>
      </c>
      <c r="AG42" s="1">
        <f>'[1]Weekly capesize'!$B824</f>
        <v>8060</v>
      </c>
      <c r="AH42" s="1">
        <f>'[1]Weekly capesize'!$C824</f>
        <v>5703</v>
      </c>
      <c r="AI42" s="1">
        <f t="shared" si="7"/>
        <v>2357</v>
      </c>
      <c r="AJ42" s="124">
        <f>'[1]Baltic Indices'!$D492</f>
        <v>2871</v>
      </c>
      <c r="AK42" s="124">
        <f>'[1]Baltic Indices'!$G492</f>
        <v>649</v>
      </c>
      <c r="AL42" s="124">
        <f>'[1]Baltic Indices'!$F492</f>
        <v>1069</v>
      </c>
      <c r="AM42" s="62">
        <f t="shared" si="18"/>
        <v>4.4582685329186189E-2</v>
      </c>
      <c r="AN42" s="63">
        <f t="shared" si="19"/>
        <v>6.7377877596855651E-2</v>
      </c>
      <c r="AO42" s="64">
        <f t="shared" si="20"/>
        <v>8.7248322147650992E-2</v>
      </c>
      <c r="AP42" s="64">
        <f t="shared" si="21"/>
        <v>0.10588235294117654</v>
      </c>
      <c r="AQ42" s="65">
        <f t="shared" si="22"/>
        <v>3.3333333333333215E-2</v>
      </c>
      <c r="AR42" s="66">
        <f t="shared" si="23"/>
        <v>3.9106145251396773E-2</v>
      </c>
      <c r="AS42" s="67">
        <f t="shared" si="24"/>
        <v>1.6438356164383494E-2</v>
      </c>
      <c r="AT42" s="65">
        <f t="shared" si="25"/>
        <v>6.7010309278350499E-2</v>
      </c>
      <c r="AU42" s="50"/>
      <c r="AX42" s="108">
        <f>[3]spot_w_average!Q365</f>
        <v>52.990000000000009</v>
      </c>
      <c r="AY42" s="108">
        <f>[3]spot_w_average!R365</f>
        <v>66.809999999999988</v>
      </c>
      <c r="AZ42" s="108">
        <f t="shared" si="5"/>
        <v>13.819999999999979</v>
      </c>
      <c r="BA42" s="108">
        <f t="shared" si="6"/>
        <v>9.1712895622895605</v>
      </c>
      <c r="BB42" s="44">
        <f t="shared" si="8"/>
        <v>-1.6408657237256929E-2</v>
      </c>
      <c r="BC42" s="44">
        <f t="shared" si="8"/>
        <v>-1.3874538745387577E-2</v>
      </c>
    </row>
    <row r="43" spans="1:55">
      <c r="A43" s="46">
        <f>'[1]Weekly capesize'!$A825</f>
        <v>43024</v>
      </c>
      <c r="B43" s="178">
        <v>2017</v>
      </c>
      <c r="C43" s="3">
        <f>'[1]Weekly capesize'!$I825</f>
        <v>8.1999999999999993</v>
      </c>
      <c r="D43" s="5">
        <f>'[1]Weekly capesize'!$Z825</f>
        <v>17.45</v>
      </c>
      <c r="E43" s="7">
        <f>[2]input!$B473</f>
        <v>10.9</v>
      </c>
      <c r="F43" s="5">
        <f>'[1]Weekly capesize'!$S825</f>
        <v>9.4</v>
      </c>
      <c r="G43" s="3"/>
      <c r="H43" s="3">
        <f>'[1]Weekly capesize'!$L825</f>
        <v>12.75</v>
      </c>
      <c r="I43" s="3"/>
      <c r="J43" s="3">
        <f>'[1]Weekly capesize'!$N825</f>
        <v>14.25</v>
      </c>
      <c r="K43" s="3">
        <f>'[1]Weekly capesize'!$J825</f>
        <v>13.6</v>
      </c>
      <c r="L43" s="3">
        <f>'[1]Weekly capesize'!$Y825</f>
        <v>17.8</v>
      </c>
      <c r="M43" s="3">
        <f>'[1]Weekly capesize'!$V825</f>
        <v>9.9</v>
      </c>
      <c r="N43" s="3"/>
      <c r="O43" s="5"/>
      <c r="P43" s="5">
        <f>'[1]Weekly capesize'!$T825</f>
        <v>8.75</v>
      </c>
      <c r="Q43" s="5"/>
      <c r="R43" s="5">
        <f>'[1]Weekly capesize'!$U824</f>
        <v>10.95</v>
      </c>
      <c r="S43" s="5"/>
      <c r="T43" s="123">
        <f t="shared" si="0"/>
        <v>0.38570926966292135</v>
      </c>
      <c r="U43" s="49">
        <f t="shared" si="1"/>
        <v>2197</v>
      </c>
      <c r="V43" s="44">
        <f t="shared" si="2"/>
        <v>0.38570926966292135</v>
      </c>
      <c r="W43" s="157">
        <f t="shared" si="3"/>
        <v>9.25</v>
      </c>
      <c r="X43" s="108">
        <f t="shared" si="17"/>
        <v>4.5500000000000007</v>
      </c>
      <c r="AG43" s="48">
        <f>'[1]Weekly capesize'!$B825</f>
        <v>7893</v>
      </c>
      <c r="AH43" s="1">
        <f>'[1]Weekly capesize'!$C825</f>
        <v>5696</v>
      </c>
      <c r="AI43" s="1">
        <f t="shared" si="7"/>
        <v>2197</v>
      </c>
      <c r="AJ43" s="124">
        <f>'[1]Baltic Indices'!$D493</f>
        <v>3145</v>
      </c>
      <c r="AK43" s="124">
        <f>'[1]Baltic Indices'!$G493</f>
        <v>679</v>
      </c>
      <c r="AL43" s="124">
        <f>'[1]Baltic Indices'!$F493</f>
        <v>1126</v>
      </c>
      <c r="AM43" s="62">
        <f t="shared" si="18"/>
        <v>-2.0719602977667506E-2</v>
      </c>
      <c r="AN43" s="69">
        <f t="shared" si="19"/>
        <v>-1.2274241627213689E-3</v>
      </c>
      <c r="AO43" s="76">
        <f t="shared" si="20"/>
        <v>1.2345679012345734E-2</v>
      </c>
      <c r="AP43" s="64">
        <f t="shared" si="21"/>
        <v>1.0638297872340496E-2</v>
      </c>
      <c r="AQ43" s="65">
        <f t="shared" si="22"/>
        <v>-2.508960573476704E-2</v>
      </c>
      <c r="AR43" s="66">
        <f t="shared" si="23"/>
        <v>1.0752688172043001E-2</v>
      </c>
      <c r="AS43" s="67">
        <f t="shared" si="24"/>
        <v>-5.9299191374663107E-2</v>
      </c>
      <c r="AT43" s="65">
        <f t="shared" si="25"/>
        <v>5.3140096618357502E-2</v>
      </c>
      <c r="AU43" s="50"/>
      <c r="AX43" s="108">
        <f>[3]spot_w_average!Q366</f>
        <v>54.15</v>
      </c>
      <c r="AY43" s="108">
        <f>[3]spot_w_average!R366</f>
        <v>67.674999999999997</v>
      </c>
      <c r="AZ43" s="108">
        <f t="shared" si="5"/>
        <v>13.524999999999999</v>
      </c>
      <c r="BA43" s="108">
        <f t="shared" si="6"/>
        <v>9.1712895622895605</v>
      </c>
      <c r="BB43" s="44">
        <f t="shared" si="8"/>
        <v>2.1890922815625435E-2</v>
      </c>
      <c r="BC43" s="44">
        <f t="shared" si="8"/>
        <v>1.2947163598263867E-2</v>
      </c>
    </row>
    <row r="44" spans="1:55">
      <c r="A44" s="46">
        <f>'[1]Weekly capesize'!$A826</f>
        <v>43031</v>
      </c>
      <c r="B44" s="178">
        <v>2017</v>
      </c>
      <c r="C44" s="3">
        <f>'[1]Weekly capesize'!$I826</f>
        <v>8.1</v>
      </c>
      <c r="D44" s="5">
        <f>'[1]Weekly capesize'!$Z826</f>
        <v>17.95</v>
      </c>
      <c r="E44" s="7">
        <f>[2]input!$B474</f>
        <v>10.9</v>
      </c>
      <c r="F44" s="5">
        <f>'[1]Weekly capesize'!$S826</f>
        <v>10</v>
      </c>
      <c r="G44" s="3"/>
      <c r="H44" s="3">
        <f>'[1]Weekly capesize'!$L826</f>
        <v>12.9</v>
      </c>
      <c r="I44" s="3"/>
      <c r="J44" s="3">
        <f>'[1]Weekly capesize'!$N826</f>
        <v>13.85</v>
      </c>
      <c r="K44" s="3">
        <f>'[1]Weekly capesize'!$J826</f>
        <v>13.85</v>
      </c>
      <c r="L44" s="3">
        <f>'[1]Weekly capesize'!$Y826</f>
        <v>18.3</v>
      </c>
      <c r="M44" s="3">
        <f>'[1]Weekly capesize'!$V826</f>
        <v>10.45</v>
      </c>
      <c r="N44" s="3"/>
      <c r="O44" s="5"/>
      <c r="P44" s="5">
        <f>'[1]Weekly capesize'!$T826</f>
        <v>9.1999999999999993</v>
      </c>
      <c r="Q44" s="5"/>
      <c r="R44" s="5">
        <f>'[1]Weekly capesize'!$U825</f>
        <v>11.1</v>
      </c>
      <c r="S44" s="5"/>
      <c r="T44" s="123">
        <f t="shared" si="0"/>
        <v>0.45662419270378773</v>
      </c>
      <c r="U44" s="49">
        <f t="shared" si="1"/>
        <v>2616</v>
      </c>
      <c r="V44" s="44">
        <f t="shared" si="2"/>
        <v>0.45662419270378773</v>
      </c>
      <c r="W44" s="157">
        <f t="shared" si="3"/>
        <v>9.85</v>
      </c>
      <c r="X44" s="108">
        <f t="shared" si="17"/>
        <v>4.8000000000000007</v>
      </c>
      <c r="AG44" s="1">
        <f>'[1]Weekly capesize'!$B826</f>
        <v>8345</v>
      </c>
      <c r="AH44" s="1">
        <f>'[1]Weekly capesize'!$C826</f>
        <v>5729</v>
      </c>
      <c r="AI44" s="1">
        <f t="shared" si="7"/>
        <v>2616</v>
      </c>
      <c r="AJ44" s="124">
        <f>'[1]Baltic Indices'!$D494</f>
        <v>3220</v>
      </c>
      <c r="AK44" s="124">
        <f>'[1]Baltic Indices'!$G494</f>
        <v>687</v>
      </c>
      <c r="AL44" s="124">
        <f>'[1]Baltic Indices'!$F494</f>
        <v>1100</v>
      </c>
      <c r="AM44" s="62">
        <f t="shared" si="18"/>
        <v>5.7265931838337725E-2</v>
      </c>
      <c r="AN44" s="69">
        <f t="shared" si="19"/>
        <v>5.7935393258425893E-3</v>
      </c>
      <c r="AO44" s="76">
        <f t="shared" si="20"/>
        <v>-1.2195121951219523E-2</v>
      </c>
      <c r="AP44" s="64">
        <f t="shared" si="21"/>
        <v>-2.8070175438596467E-2</v>
      </c>
      <c r="AQ44" s="65">
        <f t="shared" si="22"/>
        <v>1.8382352941176405E-2</v>
      </c>
      <c r="AR44" s="66">
        <f t="shared" si="23"/>
        <v>6.3829787234042534E-2</v>
      </c>
      <c r="AS44" s="67">
        <f t="shared" si="24"/>
        <v>2.8653295128939771E-2</v>
      </c>
      <c r="AT44" s="65">
        <f t="shared" si="25"/>
        <v>0</v>
      </c>
      <c r="AU44" s="50"/>
      <c r="AX44" s="108">
        <f>[3]spot_w_average!Q367</f>
        <v>53.491999999999997</v>
      </c>
      <c r="AY44" s="108">
        <f>[3]spot_w_average!R367</f>
        <v>65.09</v>
      </c>
      <c r="AZ44" s="108">
        <f t="shared" si="5"/>
        <v>11.598000000000006</v>
      </c>
      <c r="BA44" s="108">
        <f t="shared" si="6"/>
        <v>9.1712895622895605</v>
      </c>
      <c r="BB44" s="44">
        <f t="shared" si="8"/>
        <v>-1.2151431209602936E-2</v>
      </c>
      <c r="BC44" s="44">
        <f t="shared" si="8"/>
        <v>-3.8197266346508996E-2</v>
      </c>
    </row>
    <row r="45" spans="1:55">
      <c r="A45" s="46">
        <f>'[1]Weekly capesize'!$A827</f>
        <v>43038</v>
      </c>
      <c r="B45" s="178">
        <v>2017</v>
      </c>
      <c r="C45" s="3">
        <f>'[1]Weekly capesize'!$I827</f>
        <v>8.15</v>
      </c>
      <c r="D45" s="5">
        <f>'[1]Weekly capesize'!$Z827</f>
        <v>17.899999999999999</v>
      </c>
      <c r="E45" s="7">
        <f>[2]input!$B475</f>
        <v>9.6999999999999993</v>
      </c>
      <c r="F45" s="5">
        <f>'[1]Weekly capesize'!$S827</f>
        <v>10.4</v>
      </c>
      <c r="G45" s="3"/>
      <c r="H45" s="3">
        <f>'[1]Weekly capesize'!$L827</f>
        <v>13.1</v>
      </c>
      <c r="I45" s="3"/>
      <c r="J45" s="3">
        <f>'[1]Weekly capesize'!$N827</f>
        <v>14.55</v>
      </c>
      <c r="K45" s="3">
        <f>'[1]Weekly capesize'!$J827</f>
        <v>14.15</v>
      </c>
      <c r="L45" s="3">
        <f>'[1]Weekly capesize'!$Y827</f>
        <v>18.25</v>
      </c>
      <c r="M45" s="3">
        <f>'[1]Weekly capesize'!$V827</f>
        <v>10.9</v>
      </c>
      <c r="N45" s="3"/>
      <c r="O45" s="5"/>
      <c r="P45" s="5">
        <f>'[1]Weekly capesize'!$T827</f>
        <v>9.65</v>
      </c>
      <c r="Q45" s="5"/>
      <c r="R45" s="5">
        <f>'[1]Weekly capesize'!$U826</f>
        <v>11.6</v>
      </c>
      <c r="S45" s="5"/>
      <c r="T45" s="123">
        <f t="shared" si="0"/>
        <v>0.4318143316957479</v>
      </c>
      <c r="U45" s="49">
        <f t="shared" si="1"/>
        <v>2549</v>
      </c>
      <c r="V45" s="44">
        <f t="shared" si="2"/>
        <v>0.4318143316957479</v>
      </c>
      <c r="W45" s="157">
        <f t="shared" si="3"/>
        <v>9.7499999999999982</v>
      </c>
      <c r="X45" s="108">
        <f t="shared" si="17"/>
        <v>4.9499999999999993</v>
      </c>
      <c r="AG45" s="1">
        <f>'[1]Weekly capesize'!$B827</f>
        <v>8452</v>
      </c>
      <c r="AH45" s="1">
        <f>'[1]Weekly capesize'!$C827</f>
        <v>5903</v>
      </c>
      <c r="AI45" s="1">
        <f t="shared" si="7"/>
        <v>2549</v>
      </c>
      <c r="AJ45" s="124">
        <f>'[1]Baltic Indices'!$D495</f>
        <v>3036</v>
      </c>
      <c r="AK45" s="124">
        <f>'[1]Baltic Indices'!$G495</f>
        <v>664</v>
      </c>
      <c r="AL45" s="124">
        <f>'[1]Baltic Indices'!$F495</f>
        <v>1014</v>
      </c>
      <c r="AM45" s="62">
        <f t="shared" si="18"/>
        <v>1.2822049131216318E-2</v>
      </c>
      <c r="AN45" s="69">
        <f t="shared" si="19"/>
        <v>3.0371792633967498E-2</v>
      </c>
      <c r="AO45" s="76">
        <f t="shared" si="20"/>
        <v>6.1728395061728669E-3</v>
      </c>
      <c r="AP45" s="64">
        <f t="shared" si="21"/>
        <v>5.0541516245487417E-2</v>
      </c>
      <c r="AQ45" s="65">
        <f t="shared" si="22"/>
        <v>2.1660649819494671E-2</v>
      </c>
      <c r="AR45" s="66">
        <f t="shared" si="23"/>
        <v>4.0000000000000036E-2</v>
      </c>
      <c r="AS45" s="67">
        <f t="shared" si="24"/>
        <v>-2.7855153203343308E-3</v>
      </c>
      <c r="AT45" s="74">
        <f t="shared" si="25"/>
        <v>-0.11009174311926617</v>
      </c>
      <c r="AU45" s="50"/>
      <c r="AX45" s="108">
        <f>[3]spot_w_average!Q368</f>
        <v>51.508000000000003</v>
      </c>
      <c r="AY45" s="108">
        <f>[3]spot_w_average!R368</f>
        <v>62.140000000000008</v>
      </c>
      <c r="AZ45" s="108">
        <f t="shared" si="5"/>
        <v>10.632000000000005</v>
      </c>
      <c r="BA45" s="108">
        <f t="shared" si="6"/>
        <v>9.1712895622895605</v>
      </c>
      <c r="BB45" s="44">
        <f t="shared" si="8"/>
        <v>-3.7089658266656556E-2</v>
      </c>
      <c r="BC45" s="44">
        <f t="shared" si="8"/>
        <v>-4.532186203717925E-2</v>
      </c>
    </row>
    <row r="46" spans="1:55">
      <c r="A46" s="46">
        <f>'[1]Weekly capesize'!$A828</f>
        <v>43045</v>
      </c>
      <c r="B46" s="178">
        <v>2017</v>
      </c>
      <c r="C46" s="3">
        <f>'[1]Weekly capesize'!$I828</f>
        <v>7.75</v>
      </c>
      <c r="D46" s="5">
        <f>'[1]Weekly capesize'!$Z828</f>
        <v>17.7</v>
      </c>
      <c r="E46" s="7">
        <f>[2]input!$B476</f>
        <v>9.5500000000000007</v>
      </c>
      <c r="F46" s="5">
        <f>'[1]Weekly capesize'!$S828</f>
        <v>10.25</v>
      </c>
      <c r="G46" s="3"/>
      <c r="H46" s="3">
        <f>'[1]Weekly capesize'!$L828</f>
        <v>12.85</v>
      </c>
      <c r="I46" s="3"/>
      <c r="J46" s="3">
        <f>'[1]Weekly capesize'!$N828</f>
        <v>14.2</v>
      </c>
      <c r="K46" s="3">
        <f>'[1]Weekly capesize'!$J828</f>
        <v>13.7</v>
      </c>
      <c r="L46" s="3">
        <f>'[1]Weekly capesize'!$Y828</f>
        <v>18.05</v>
      </c>
      <c r="M46" s="3">
        <f>'[1]Weekly capesize'!$V828</f>
        <v>10.6</v>
      </c>
      <c r="N46" s="3"/>
      <c r="O46" s="5"/>
      <c r="P46" s="5">
        <f>'[1]Weekly capesize'!$T828</f>
        <v>9.5</v>
      </c>
      <c r="Q46" s="5"/>
      <c r="R46" s="5">
        <f>'[1]Weekly capesize'!$U827</f>
        <v>11.85</v>
      </c>
      <c r="S46" s="5"/>
      <c r="T46" s="123">
        <f t="shared" si="0"/>
        <v>0.45875925273175888</v>
      </c>
      <c r="U46" s="49">
        <f t="shared" si="1"/>
        <v>2603</v>
      </c>
      <c r="V46" s="44">
        <f t="shared" si="2"/>
        <v>0.45875925273175888</v>
      </c>
      <c r="W46" s="157">
        <f t="shared" si="3"/>
        <v>9.9499999999999993</v>
      </c>
      <c r="X46" s="108">
        <f t="shared" si="17"/>
        <v>5.0999999999999996</v>
      </c>
      <c r="AG46" s="1">
        <f>'[1]Weekly capesize'!$B828</f>
        <v>8277</v>
      </c>
      <c r="AH46" s="1">
        <f>'[1]Weekly capesize'!$C828</f>
        <v>5674</v>
      </c>
      <c r="AI46" s="1">
        <f t="shared" si="7"/>
        <v>2603</v>
      </c>
      <c r="AJ46" s="124">
        <f>'[1]Baltic Indices'!$D496</f>
        <v>3360</v>
      </c>
      <c r="AK46" s="124">
        <f>'[1]Baltic Indices'!$G496</f>
        <v>644</v>
      </c>
      <c r="AL46" s="124">
        <f>'[1]Baltic Indices'!$F496</f>
        <v>912</v>
      </c>
      <c r="AM46" s="62">
        <f t="shared" si="18"/>
        <v>-2.0705158542356883E-2</v>
      </c>
      <c r="AN46" s="69">
        <f t="shared" si="19"/>
        <v>-3.879383364390987E-2</v>
      </c>
      <c r="AO46" s="76">
        <f t="shared" si="20"/>
        <v>-4.9079754601227044E-2</v>
      </c>
      <c r="AP46" s="64">
        <f t="shared" si="21"/>
        <v>-2.4054982817869552E-2</v>
      </c>
      <c r="AQ46" s="65">
        <f t="shared" si="22"/>
        <v>-3.1802120141342871E-2</v>
      </c>
      <c r="AR46" s="66">
        <f t="shared" si="23"/>
        <v>-1.4423076923076983E-2</v>
      </c>
      <c r="AS46" s="67">
        <f t="shared" si="24"/>
        <v>-1.1173184357541888E-2</v>
      </c>
      <c r="AT46" s="65">
        <f t="shared" si="25"/>
        <v>-1.546391752577303E-2</v>
      </c>
      <c r="AU46" s="50"/>
      <c r="AX46" s="108">
        <f>[3]spot_w_average!Q369</f>
        <v>54.44</v>
      </c>
      <c r="AY46" s="108">
        <f>[3]spot_w_average!R369</f>
        <v>65.02</v>
      </c>
      <c r="AZ46" s="108">
        <f t="shared" si="5"/>
        <v>10.579999999999998</v>
      </c>
      <c r="BA46" s="108">
        <f t="shared" si="6"/>
        <v>9.1712895622895605</v>
      </c>
      <c r="BB46" s="44">
        <f t="shared" si="8"/>
        <v>5.692319639667609E-2</v>
      </c>
      <c r="BC46" s="44">
        <f t="shared" si="8"/>
        <v>4.6346958480849576E-2</v>
      </c>
    </row>
    <row r="47" spans="1:55">
      <c r="A47" s="46">
        <f>'[1]Weekly capesize'!$A829</f>
        <v>43052</v>
      </c>
      <c r="B47" s="178">
        <v>2017</v>
      </c>
      <c r="C47" s="3">
        <f>'[1]Weekly capesize'!$I829</f>
        <v>8.1999999999999993</v>
      </c>
      <c r="D47" s="5">
        <f>'[1]Weekly capesize'!$Z829</f>
        <v>19.100000000000001</v>
      </c>
      <c r="E47" s="7">
        <f>[2]input!$B477</f>
        <v>9.4499999999999993</v>
      </c>
      <c r="F47" s="5">
        <f>'[1]Weekly capesize'!$S829</f>
        <v>11.35</v>
      </c>
      <c r="G47" s="3"/>
      <c r="H47" s="3">
        <f>'[1]Weekly capesize'!$L829</f>
        <v>13.7</v>
      </c>
      <c r="I47" s="3"/>
      <c r="J47" s="3">
        <f>'[1]Weekly capesize'!$N829</f>
        <v>15.4</v>
      </c>
      <c r="K47" s="3">
        <f>'[1]Weekly capesize'!$J829</f>
        <v>14.45</v>
      </c>
      <c r="L47" s="3">
        <f>'[1]Weekly capesize'!$Y829</f>
        <v>19.45</v>
      </c>
      <c r="M47" s="3">
        <f>'[1]Weekly capesize'!$V829</f>
        <v>11.35</v>
      </c>
      <c r="N47" s="3"/>
      <c r="O47" s="5"/>
      <c r="P47" s="5">
        <f>'[1]Weekly capesize'!$T829</f>
        <v>10.35</v>
      </c>
      <c r="Q47" s="5"/>
      <c r="R47" s="5">
        <f>'[1]Weekly capesize'!$U828</f>
        <v>11.55</v>
      </c>
      <c r="S47" s="5"/>
      <c r="T47" s="123">
        <f t="shared" si="0"/>
        <v>0.4662050774810419</v>
      </c>
      <c r="U47" s="49">
        <f t="shared" si="1"/>
        <v>2828</v>
      </c>
      <c r="V47" s="44">
        <f t="shared" si="2"/>
        <v>0.4662050774810419</v>
      </c>
      <c r="W47" s="157">
        <f t="shared" si="3"/>
        <v>10.900000000000002</v>
      </c>
      <c r="X47" s="108">
        <f t="shared" si="17"/>
        <v>5.5</v>
      </c>
      <c r="AG47" s="1">
        <f>'[1]Weekly capesize'!$B829</f>
        <v>8894</v>
      </c>
      <c r="AH47" s="1">
        <f>'[1]Weekly capesize'!$C829</f>
        <v>6066</v>
      </c>
      <c r="AI47" s="1">
        <f t="shared" si="7"/>
        <v>2828</v>
      </c>
      <c r="AJ47" s="124">
        <f>'[1]Baltic Indices'!$D497</f>
        <v>3153</v>
      </c>
      <c r="AK47" s="124">
        <f>'[1]Baltic Indices'!$G497</f>
        <v>630</v>
      </c>
      <c r="AL47" s="124">
        <f>'[1]Baltic Indices'!$F497</f>
        <v>845</v>
      </c>
      <c r="AM47" s="62">
        <f t="shared" si="18"/>
        <v>7.4543916878095917E-2</v>
      </c>
      <c r="AN47" s="69">
        <f t="shared" si="19"/>
        <v>6.9087063799788462E-2</v>
      </c>
      <c r="AO47" s="76">
        <f t="shared" si="20"/>
        <v>5.8064516129032073E-2</v>
      </c>
      <c r="AP47" s="64">
        <f t="shared" si="21"/>
        <v>8.4507042253521236E-2</v>
      </c>
      <c r="AQ47" s="65">
        <f t="shared" si="22"/>
        <v>5.4744525547445244E-2</v>
      </c>
      <c r="AR47" s="66">
        <f t="shared" si="23"/>
        <v>0.10731707317073158</v>
      </c>
      <c r="AS47" s="67">
        <f t="shared" si="24"/>
        <v>7.9096045197740272E-2</v>
      </c>
      <c r="AT47" s="65">
        <f t="shared" si="25"/>
        <v>-1.0471204188481797E-2</v>
      </c>
      <c r="AU47" s="50"/>
      <c r="AX47" s="108">
        <f>[3]spot_w_average!Q370</f>
        <v>54.325999999999993</v>
      </c>
      <c r="AY47" s="108">
        <f>[3]spot_w_average!R370</f>
        <v>61.6</v>
      </c>
      <c r="AZ47" s="108">
        <f t="shared" si="5"/>
        <v>7.274000000000008</v>
      </c>
      <c r="BA47" s="108">
        <f t="shared" si="6"/>
        <v>9.1712895622895605</v>
      </c>
      <c r="BB47" s="44">
        <f t="shared" si="8"/>
        <v>-2.0940484937547188E-3</v>
      </c>
      <c r="BC47" s="44">
        <f t="shared" si="8"/>
        <v>-5.2599200246078004E-2</v>
      </c>
    </row>
    <row r="48" spans="1:55">
      <c r="A48" s="46">
        <f>'[1]Weekly capesize'!$A830</f>
        <v>43059</v>
      </c>
      <c r="B48" s="178">
        <v>2017</v>
      </c>
      <c r="C48" s="3">
        <f>'[1]Weekly capesize'!$I830</f>
        <v>7.95</v>
      </c>
      <c r="D48" s="5">
        <f>'[1]Weekly capesize'!$Z830</f>
        <v>18.25</v>
      </c>
      <c r="E48" s="7">
        <f>[2]input!$B478</f>
        <v>8.75</v>
      </c>
      <c r="F48" s="5">
        <f>'[1]Weekly capesize'!$S830</f>
        <v>11.2</v>
      </c>
      <c r="G48" s="3"/>
      <c r="H48" s="3">
        <f>'[1]Weekly capesize'!$L830</f>
        <v>13.55</v>
      </c>
      <c r="I48" s="3"/>
      <c r="J48" s="3">
        <f>'[1]Weekly capesize'!$N830</f>
        <v>15.25</v>
      </c>
      <c r="K48" s="3">
        <f>'[1]Weekly capesize'!$J830</f>
        <v>13.7</v>
      </c>
      <c r="L48" s="3">
        <f>'[1]Weekly capesize'!$Y830</f>
        <v>18.600000000000001</v>
      </c>
      <c r="M48" s="3">
        <f>'[1]Weekly capesize'!$V830</f>
        <v>11.05</v>
      </c>
      <c r="N48" s="3"/>
      <c r="O48" s="5"/>
      <c r="P48" s="5">
        <f>'[1]Weekly capesize'!$T830</f>
        <v>10.25</v>
      </c>
      <c r="Q48" s="5"/>
      <c r="R48" s="5">
        <f>'[1]Weekly capesize'!$U829</f>
        <v>12.25</v>
      </c>
      <c r="S48" s="5"/>
      <c r="T48" s="123">
        <f t="shared" si="0"/>
        <v>0.47444253859348201</v>
      </c>
      <c r="U48" s="49">
        <f t="shared" si="1"/>
        <v>2766</v>
      </c>
      <c r="V48" s="44">
        <f t="shared" si="2"/>
        <v>0.47444253859348201</v>
      </c>
      <c r="W48" s="157">
        <f t="shared" si="3"/>
        <v>10.3</v>
      </c>
      <c r="X48" s="108">
        <f t="shared" si="17"/>
        <v>5.6000000000000005</v>
      </c>
      <c r="AG48" s="1">
        <f>'[1]Weekly capesize'!$B830</f>
        <v>8596</v>
      </c>
      <c r="AH48" s="1">
        <f>'[1]Weekly capesize'!$C830</f>
        <v>5830</v>
      </c>
      <c r="AI48" s="1">
        <f t="shared" si="7"/>
        <v>2766</v>
      </c>
      <c r="AJ48" s="124">
        <f>'[1]Baltic Indices'!$D498</f>
        <v>3453</v>
      </c>
      <c r="AK48" s="124">
        <f>'[1]Baltic Indices'!$G498</f>
        <v>620</v>
      </c>
      <c r="AL48" s="124">
        <f>'[1]Baltic Indices'!$F498</f>
        <v>914</v>
      </c>
      <c r="AM48" s="62">
        <f t="shared" si="18"/>
        <v>-3.3505734202833426E-2</v>
      </c>
      <c r="AN48" s="69">
        <f t="shared" si="19"/>
        <v>-3.8905374216946953E-2</v>
      </c>
      <c r="AO48" s="76">
        <f t="shared" si="20"/>
        <v>-3.0487804878048697E-2</v>
      </c>
      <c r="AP48" s="64">
        <f t="shared" si="21"/>
        <v>-9.7402597402597157E-3</v>
      </c>
      <c r="AQ48" s="65">
        <f t="shared" si="22"/>
        <v>-5.1903114186851229E-2</v>
      </c>
      <c r="AR48" s="66">
        <f t="shared" si="23"/>
        <v>-1.3215859030836996E-2</v>
      </c>
      <c r="AS48" s="67">
        <f t="shared" si="24"/>
        <v>-4.450261780104714E-2</v>
      </c>
      <c r="AT48" s="65">
        <f t="shared" si="25"/>
        <v>-7.4074074074073959E-2</v>
      </c>
      <c r="AU48" s="50"/>
      <c r="AX48" s="108">
        <f>[3]spot_w_average!Q371</f>
        <v>56.304000000000002</v>
      </c>
      <c r="AY48" s="108">
        <f>[3]spot_w_average!R371</f>
        <v>64.81</v>
      </c>
      <c r="AZ48" s="108">
        <f t="shared" si="5"/>
        <v>8.5060000000000002</v>
      </c>
      <c r="BA48" s="108">
        <f t="shared" si="6"/>
        <v>9.1712895622895605</v>
      </c>
      <c r="BB48" s="44">
        <f t="shared" si="8"/>
        <v>3.6409822184589435E-2</v>
      </c>
      <c r="BC48" s="44">
        <f t="shared" si="8"/>
        <v>5.2110389610389607E-2</v>
      </c>
    </row>
    <row r="49" spans="1:55">
      <c r="A49" s="46">
        <f>'[1]Weekly capesize'!$A831</f>
        <v>43066</v>
      </c>
      <c r="B49" s="178">
        <v>2017</v>
      </c>
      <c r="C49" s="3">
        <f>'[1]Weekly capesize'!$I831</f>
        <v>9.0500000000000007</v>
      </c>
      <c r="D49" s="5">
        <f>'[1]Weekly capesize'!$Z831</f>
        <v>18.850000000000001</v>
      </c>
      <c r="E49" s="7">
        <f>[2]input!$B479</f>
        <v>9.6</v>
      </c>
      <c r="F49" s="5">
        <f>'[1]Weekly capesize'!$S831</f>
        <v>11.7</v>
      </c>
      <c r="G49" s="3"/>
      <c r="H49" s="3">
        <f>'[1]Weekly capesize'!$L831</f>
        <v>14.15</v>
      </c>
      <c r="I49" s="3"/>
      <c r="J49" s="3">
        <f>'[1]Weekly capesize'!$N831</f>
        <v>15.85</v>
      </c>
      <c r="K49" s="3">
        <f>'[1]Weekly capesize'!$J831</f>
        <v>14.2</v>
      </c>
      <c r="L49" s="3">
        <f>'[1]Weekly capesize'!$Y831</f>
        <v>19.2</v>
      </c>
      <c r="M49" s="3">
        <f>'[1]Weekly capesize'!$V831</f>
        <v>11.6</v>
      </c>
      <c r="N49" s="3"/>
      <c r="O49" s="5"/>
      <c r="P49" s="5">
        <f>'[1]Weekly capesize'!$T831</f>
        <v>10.8</v>
      </c>
      <c r="Q49" s="5"/>
      <c r="R49" s="5">
        <f>'[1]Weekly capesize'!$U830</f>
        <v>11.95</v>
      </c>
      <c r="S49" s="5"/>
      <c r="T49" s="123">
        <f t="shared" si="0"/>
        <v>0.44419391206313413</v>
      </c>
      <c r="U49" s="49">
        <f t="shared" si="1"/>
        <v>2758</v>
      </c>
      <c r="V49" s="44">
        <f t="shared" si="2"/>
        <v>0.44419391206313413</v>
      </c>
      <c r="W49" s="157">
        <f t="shared" si="3"/>
        <v>9.8000000000000007</v>
      </c>
      <c r="X49" s="108">
        <f t="shared" si="17"/>
        <v>5.0999999999999996</v>
      </c>
      <c r="AG49" s="1">
        <f>'[1]Weekly capesize'!$B831</f>
        <v>8967</v>
      </c>
      <c r="AH49" s="1">
        <f>'[1]Weekly capesize'!$C831</f>
        <v>6209</v>
      </c>
      <c r="AI49" s="1">
        <f t="shared" si="7"/>
        <v>2758</v>
      </c>
      <c r="AJ49" s="124">
        <f>'[1]Baltic Indices'!$D499</f>
        <v>4025</v>
      </c>
      <c r="AK49" s="124">
        <f>'[1]Baltic Indices'!$G499</f>
        <v>626</v>
      </c>
      <c r="AL49" s="124">
        <f>'[1]Baltic Indices'!$F499</f>
        <v>944</v>
      </c>
      <c r="AM49" s="62">
        <f t="shared" si="18"/>
        <v>4.3159609120521081E-2</v>
      </c>
      <c r="AN49" s="69">
        <f t="shared" si="19"/>
        <v>6.5008576329331103E-2</v>
      </c>
      <c r="AO49" s="77">
        <f t="shared" si="20"/>
        <v>0.13836477987421381</v>
      </c>
      <c r="AP49" s="78">
        <f t="shared" si="21"/>
        <v>3.9344262295081922E-2</v>
      </c>
      <c r="AQ49" s="79">
        <f t="shared" si="22"/>
        <v>3.649635036496357E-2</v>
      </c>
      <c r="AR49" s="80">
        <f t="shared" si="23"/>
        <v>4.4642857142857206E-2</v>
      </c>
      <c r="AS49" s="81">
        <f t="shared" si="24"/>
        <v>3.287671232876721E-2</v>
      </c>
      <c r="AT49" s="79">
        <f t="shared" si="25"/>
        <v>9.7142857142857197E-2</v>
      </c>
      <c r="AU49" s="50"/>
      <c r="AX49" s="108">
        <f>[3]spot_w_average!Q372</f>
        <v>58.387999999999998</v>
      </c>
      <c r="AY49" s="108">
        <f>[3]spot_w_average!R372</f>
        <v>65.47</v>
      </c>
      <c r="AZ49" s="108">
        <f t="shared" si="5"/>
        <v>7.0820000000000007</v>
      </c>
      <c r="BA49" s="108">
        <f t="shared" si="6"/>
        <v>9.1712895622895605</v>
      </c>
      <c r="BB49" s="44">
        <f t="shared" si="8"/>
        <v>3.7013356067064462E-2</v>
      </c>
      <c r="BC49" s="44">
        <f t="shared" si="8"/>
        <v>1.0183613639870304E-2</v>
      </c>
    </row>
    <row r="50" spans="1:55">
      <c r="A50" s="46">
        <f>'[1]Weekly capesize'!$A832</f>
        <v>43073</v>
      </c>
      <c r="B50" s="178">
        <v>2017</v>
      </c>
      <c r="C50" s="3">
        <f>'[1]Weekly capesize'!$I832</f>
        <v>9.85</v>
      </c>
      <c r="D50" s="5">
        <f>'[1]Weekly capesize'!$Z832</f>
        <v>20.9</v>
      </c>
      <c r="E50" s="7">
        <f>[2]input!$B480</f>
        <v>9.15</v>
      </c>
      <c r="F50" s="5">
        <f>'[1]Weekly capesize'!$S832</f>
        <v>13</v>
      </c>
      <c r="G50" s="3"/>
      <c r="H50" s="3">
        <f>'[1]Weekly capesize'!$L832</f>
        <v>15.65</v>
      </c>
      <c r="I50" s="3"/>
      <c r="J50" s="3">
        <f>'[1]Weekly capesize'!$N832</f>
        <v>17.149999999999999</v>
      </c>
      <c r="K50" s="3">
        <f>'[1]Weekly capesize'!$J832</f>
        <v>15.6</v>
      </c>
      <c r="L50" s="3">
        <f>'[1]Weekly capesize'!$Y832</f>
        <v>21.25</v>
      </c>
      <c r="M50" s="3">
        <f>'[1]Weekly capesize'!$V832</f>
        <v>13.1</v>
      </c>
      <c r="N50" s="3"/>
      <c r="O50" s="5"/>
      <c r="P50" s="5">
        <f>'[1]Weekly capesize'!$T832</f>
        <v>11.95</v>
      </c>
      <c r="Q50" s="5"/>
      <c r="R50" s="5">
        <f>'[1]Weekly capesize'!$U831</f>
        <v>12.45</v>
      </c>
      <c r="S50" s="5"/>
      <c r="T50" s="123">
        <f t="shared" si="0"/>
        <v>0.45070218618792529</v>
      </c>
      <c r="U50" s="49">
        <f t="shared" si="1"/>
        <v>3113</v>
      </c>
      <c r="V50" s="44">
        <f t="shared" si="2"/>
        <v>0.45070218618792529</v>
      </c>
      <c r="W50" s="157">
        <f t="shared" si="3"/>
        <v>11.049999999999999</v>
      </c>
      <c r="X50" s="108">
        <f t="shared" si="17"/>
        <v>5.8000000000000007</v>
      </c>
      <c r="AG50" s="1">
        <f>'[1]Weekly capesize'!$B832</f>
        <v>10020</v>
      </c>
      <c r="AH50" s="1">
        <f>'[1]Weekly capesize'!$C832</f>
        <v>6907</v>
      </c>
      <c r="AI50" s="1">
        <f t="shared" si="7"/>
        <v>3113</v>
      </c>
      <c r="AJ50" s="124">
        <f>'[1]Baltic Indices'!$D500</f>
        <v>4193</v>
      </c>
      <c r="AK50" s="124">
        <f>'[1]Baltic Indices'!$G500</f>
        <v>631</v>
      </c>
      <c r="AL50" s="124">
        <f>'[1]Baltic Indices'!$F500</f>
        <v>943</v>
      </c>
      <c r="AM50" s="62">
        <f t="shared" si="18"/>
        <v>0.11743057878889251</v>
      </c>
      <c r="AN50" s="69">
        <f t="shared" si="19"/>
        <v>0.11241745852794338</v>
      </c>
      <c r="AO50" s="77">
        <f t="shared" si="20"/>
        <v>8.8397790055248393E-2</v>
      </c>
      <c r="AP50" s="78">
        <f t="shared" si="21"/>
        <v>8.2018927444794887E-2</v>
      </c>
      <c r="AQ50" s="79">
        <f t="shared" si="22"/>
        <v>9.8591549295774739E-2</v>
      </c>
      <c r="AR50" s="80">
        <f t="shared" si="23"/>
        <v>0.11111111111111116</v>
      </c>
      <c r="AS50" s="81">
        <f t="shared" si="24"/>
        <v>0.10875331564986723</v>
      </c>
      <c r="AT50" s="79">
        <f t="shared" si="25"/>
        <v>-4.6874999999999889E-2</v>
      </c>
      <c r="AU50" s="50"/>
      <c r="AX50" s="108">
        <f>[3]spot_w_average!Q373</f>
        <v>60.122000000000007</v>
      </c>
      <c r="AY50" s="108">
        <f>[3]spot_w_average!R373</f>
        <v>66.460000000000008</v>
      </c>
      <c r="AZ50" s="108">
        <f t="shared" si="5"/>
        <v>6.338000000000001</v>
      </c>
      <c r="BA50" s="108">
        <f t="shared" si="6"/>
        <v>9.1712895622895605</v>
      </c>
      <c r="BB50" s="44">
        <f t="shared" si="8"/>
        <v>2.9697883126670099E-2</v>
      </c>
      <c r="BC50" s="44">
        <f t="shared" si="8"/>
        <v>1.5121429662440899E-2</v>
      </c>
    </row>
    <row r="51" spans="1:55">
      <c r="A51" s="46">
        <f>'[1]Weekly capesize'!$A833</f>
        <v>43080</v>
      </c>
      <c r="B51" s="178">
        <v>2017</v>
      </c>
      <c r="C51" s="3">
        <f>'[1]Weekly capesize'!$I833</f>
        <v>9.65</v>
      </c>
      <c r="D51" s="5">
        <f>'[1]Weekly capesize'!$Z833</f>
        <v>21.05</v>
      </c>
      <c r="E51" s="7">
        <f>[2]input!$B481</f>
        <v>9.1999999999999993</v>
      </c>
      <c r="F51" s="5">
        <f>'[1]Weekly capesize'!$S833</f>
        <v>13.65</v>
      </c>
      <c r="G51" s="3"/>
      <c r="H51" s="3">
        <f>'[1]Weekly capesize'!$L833</f>
        <v>16.100000000000001</v>
      </c>
      <c r="I51" s="3"/>
      <c r="J51" s="3">
        <f>'[1]Weekly capesize'!$N833</f>
        <v>17.55</v>
      </c>
      <c r="K51" s="3">
        <f>'[1]Weekly capesize'!$J833</f>
        <v>15.9</v>
      </c>
      <c r="L51" s="3">
        <f>'[1]Weekly capesize'!$Y833</f>
        <v>21.4</v>
      </c>
      <c r="M51" s="3">
        <f>'[1]Weekly capesize'!$V833</f>
        <v>14.2</v>
      </c>
      <c r="N51" s="3"/>
      <c r="O51" s="5"/>
      <c r="P51" s="5">
        <f>'[1]Weekly capesize'!$T833</f>
        <v>12.3</v>
      </c>
      <c r="Q51" s="5"/>
      <c r="R51" s="5">
        <f>'[1]Weekly capesize'!$U832</f>
        <v>13.95</v>
      </c>
      <c r="S51" s="5"/>
      <c r="T51" s="123">
        <f t="shared" si="0"/>
        <v>0.5121497998856489</v>
      </c>
      <c r="U51" s="49">
        <f t="shared" si="1"/>
        <v>3583</v>
      </c>
      <c r="V51" s="44">
        <f t="shared" si="2"/>
        <v>0.5121497998856489</v>
      </c>
      <c r="W51" s="157">
        <f t="shared" si="3"/>
        <v>11.4</v>
      </c>
      <c r="X51" s="108">
        <f t="shared" si="17"/>
        <v>6.4500000000000011</v>
      </c>
      <c r="AG51" s="1">
        <f>'[1]Weekly capesize'!$B833</f>
        <v>10579</v>
      </c>
      <c r="AH51" s="1">
        <f>'[1]Weekly capesize'!$C833</f>
        <v>6996</v>
      </c>
      <c r="AI51" s="1">
        <f t="shared" si="7"/>
        <v>3583</v>
      </c>
      <c r="AJ51" s="124">
        <f>'[1]Baltic Indices'!$D501</f>
        <v>3777</v>
      </c>
      <c r="AK51" s="124">
        <f>'[1]Baltic Indices'!$G501</f>
        <v>636</v>
      </c>
      <c r="AL51" s="124">
        <f>'[1]Baltic Indices'!$F501</f>
        <v>942</v>
      </c>
      <c r="AM51" s="62">
        <f t="shared" si="18"/>
        <v>5.5788423153692701E-2</v>
      </c>
      <c r="AN51" s="69">
        <f t="shared" si="19"/>
        <v>1.2885478500072489E-2</v>
      </c>
      <c r="AO51" s="77">
        <f t="shared" si="20"/>
        <v>-2.0304568527918732E-2</v>
      </c>
      <c r="AP51" s="78">
        <f t="shared" si="21"/>
        <v>2.3323615160349975E-2</v>
      </c>
      <c r="AQ51" s="79">
        <f t="shared" si="22"/>
        <v>1.9230769230769384E-2</v>
      </c>
      <c r="AR51" s="80">
        <f t="shared" si="23"/>
        <v>5.0000000000000044E-2</v>
      </c>
      <c r="AS51" s="81">
        <f t="shared" si="24"/>
        <v>7.1770334928231705E-3</v>
      </c>
      <c r="AT51" s="79">
        <f t="shared" si="25"/>
        <v>5.4644808743167239E-3</v>
      </c>
      <c r="AU51" s="50"/>
      <c r="AX51" s="108">
        <f>[3]spot_w_average!Q374</f>
        <v>60.61</v>
      </c>
      <c r="AY51" s="108">
        <f>[3]spot_w_average!R374</f>
        <v>65.59</v>
      </c>
      <c r="AZ51" s="108">
        <f t="shared" si="5"/>
        <v>4.980000000000004</v>
      </c>
      <c r="BA51" s="108">
        <f t="shared" si="6"/>
        <v>9.1712895622895605</v>
      </c>
      <c r="BB51" s="44">
        <f t="shared" si="8"/>
        <v>8.1168291141344717E-3</v>
      </c>
      <c r="BC51" s="44">
        <f t="shared" si="8"/>
        <v>-1.3090580800481533E-2</v>
      </c>
    </row>
    <row r="52" spans="1:55">
      <c r="A52" s="46">
        <f>'[1]Weekly capesize'!$A834</f>
        <v>43087</v>
      </c>
      <c r="B52" s="178">
        <v>2017</v>
      </c>
      <c r="C52" s="3">
        <f>'[1]Weekly capesize'!$I834</f>
        <v>9.8000000000000007</v>
      </c>
      <c r="D52" s="5">
        <f>'[1]Weekly capesize'!$Z834</f>
        <v>19.399999999999999</v>
      </c>
      <c r="E52" s="7">
        <f>[2]input!$B482</f>
        <v>9.4</v>
      </c>
      <c r="F52" s="5">
        <f>'[1]Weekly capesize'!$S834</f>
        <v>11.8</v>
      </c>
      <c r="G52" s="3"/>
      <c r="H52" s="3">
        <f>'[1]Weekly capesize'!$L834</f>
        <v>15.6</v>
      </c>
      <c r="I52" s="3"/>
      <c r="J52" s="3">
        <f>'[1]Weekly capesize'!$N834</f>
        <v>16.899999999999999</v>
      </c>
      <c r="K52" s="3">
        <f>'[1]Weekly capesize'!$J834</f>
        <v>15.05</v>
      </c>
      <c r="L52" s="3">
        <f>'[1]Weekly capesize'!$Y834</f>
        <v>19.75</v>
      </c>
      <c r="M52" s="3">
        <f>'[1]Weekly capesize'!$V834</f>
        <v>12.95</v>
      </c>
      <c r="N52" s="3"/>
      <c r="O52" s="5"/>
      <c r="P52" s="5">
        <f>'[1]Weekly capesize'!$T834</f>
        <v>11.75</v>
      </c>
      <c r="Q52" s="5"/>
      <c r="R52" s="5">
        <f>'[1]Weekly capesize'!$U833</f>
        <v>14.75</v>
      </c>
      <c r="S52" s="5"/>
      <c r="T52" s="123">
        <f t="shared" si="0"/>
        <v>0.40167489158067893</v>
      </c>
      <c r="U52" s="49">
        <f t="shared" si="1"/>
        <v>2686</v>
      </c>
      <c r="V52" s="44">
        <f t="shared" si="2"/>
        <v>0.40167489158067893</v>
      </c>
      <c r="W52" s="157">
        <f t="shared" si="3"/>
        <v>9.5999999999999979</v>
      </c>
      <c r="X52" s="108">
        <f t="shared" si="17"/>
        <v>5.7999999999999989</v>
      </c>
      <c r="AG52" s="48">
        <f>'[1]Weekly capesize'!$B834</f>
        <v>9373</v>
      </c>
      <c r="AH52" s="1">
        <f>'[1]Weekly capesize'!$C834</f>
        <v>6687</v>
      </c>
      <c r="AI52" s="1">
        <f t="shared" si="7"/>
        <v>2686</v>
      </c>
      <c r="AJ52" s="124">
        <f>'[1]Baltic Indices'!$D502</f>
        <v>2830</v>
      </c>
      <c r="AK52" s="124">
        <f>'[1]Baltic Indices'!$G502</f>
        <v>625</v>
      </c>
      <c r="AL52" s="124">
        <f>'[1]Baltic Indices'!$F502</f>
        <v>914</v>
      </c>
      <c r="AM52" s="62">
        <f t="shared" si="18"/>
        <v>-0.11399943283864256</v>
      </c>
      <c r="AN52" s="69">
        <f t="shared" si="19"/>
        <v>-4.4168096054888473E-2</v>
      </c>
      <c r="AO52" s="77">
        <f t="shared" si="20"/>
        <v>1.5544041450777257E-2</v>
      </c>
      <c r="AP52" s="78">
        <f t="shared" si="21"/>
        <v>-3.7037037037037202E-2</v>
      </c>
      <c r="AQ52" s="79">
        <f t="shared" si="22"/>
        <v>-5.3459119496855334E-2</v>
      </c>
      <c r="AR52" s="80">
        <f t="shared" si="23"/>
        <v>-0.13553113553113549</v>
      </c>
      <c r="AS52" s="81">
        <f t="shared" si="24"/>
        <v>-7.838479809976262E-2</v>
      </c>
      <c r="AT52" s="79">
        <f t="shared" si="25"/>
        <v>2.1739130434782705E-2</v>
      </c>
      <c r="AU52" s="50"/>
      <c r="AX52" s="108">
        <f>[3]spot_w_average!Q375</f>
        <v>65.570000000000007</v>
      </c>
      <c r="AY52" s="108">
        <f>[3]spot_w_average!R375</f>
        <v>69.460000000000008</v>
      </c>
      <c r="AZ52" s="108">
        <f t="shared" si="5"/>
        <v>3.8900000000000006</v>
      </c>
      <c r="BA52" s="108">
        <f t="shared" si="6"/>
        <v>9.1712895622895605</v>
      </c>
      <c r="BB52" s="44">
        <f t="shared" si="8"/>
        <v>8.1834680745751731E-2</v>
      </c>
      <c r="BC52" s="44">
        <f t="shared" si="8"/>
        <v>5.9002896783046266E-2</v>
      </c>
    </row>
    <row r="53" spans="1:55">
      <c r="A53" s="46">
        <f>'[1]Weekly capesize'!$A835</f>
        <v>43094</v>
      </c>
      <c r="B53" s="178">
        <v>2017</v>
      </c>
      <c r="C53" s="3">
        <f>'[1]Weekly capesize'!$I835</f>
        <v>8.4499999999999993</v>
      </c>
      <c r="D53" s="5">
        <f>'[1]Weekly capesize'!$Z835</f>
        <v>17.25</v>
      </c>
      <c r="E53" s="7">
        <f>[2]input!$B483</f>
        <v>9.6</v>
      </c>
      <c r="F53" s="5">
        <f>'[1]Weekly capesize'!$S835</f>
        <v>10.75</v>
      </c>
      <c r="G53" s="3"/>
      <c r="H53" s="3">
        <f>'[1]Weekly capesize'!$L835</f>
        <v>14.5</v>
      </c>
      <c r="I53" s="3"/>
      <c r="J53" s="3">
        <f>'[1]Weekly capesize'!$N835</f>
        <v>15.75</v>
      </c>
      <c r="K53" s="3">
        <f>'[1]Weekly capesize'!$J835</f>
        <v>13.75</v>
      </c>
      <c r="L53" s="3">
        <f>'[1]Weekly capesize'!$Y835</f>
        <v>17.600000000000001</v>
      </c>
      <c r="M53" s="3">
        <f>'[1]Weekly capesize'!$V835</f>
        <v>10.95</v>
      </c>
      <c r="N53" s="3"/>
      <c r="O53" s="5"/>
      <c r="P53" s="5">
        <f>'[1]Weekly capesize'!$T835</f>
        <v>10.8</v>
      </c>
      <c r="Q53" s="5"/>
      <c r="R53" s="5">
        <f>'[1]Weekly capesize'!$U834</f>
        <v>12.45</v>
      </c>
      <c r="S53" s="5"/>
      <c r="T53" s="123">
        <f t="shared" si="0"/>
        <v>0.38699898955877399</v>
      </c>
      <c r="U53" s="49">
        <f t="shared" si="1"/>
        <v>2298</v>
      </c>
      <c r="V53" s="44">
        <f t="shared" si="2"/>
        <v>0.38699898955877399</v>
      </c>
      <c r="W53" s="157">
        <f t="shared" si="3"/>
        <v>8.8000000000000007</v>
      </c>
      <c r="X53" s="108">
        <f t="shared" si="17"/>
        <v>6.0500000000000007</v>
      </c>
      <c r="AG53" s="1">
        <f>'[1]Weekly capesize'!$B835</f>
        <v>8236</v>
      </c>
      <c r="AH53" s="48">
        <f>'[1]Weekly capesize'!$C835</f>
        <v>5938</v>
      </c>
      <c r="AI53" s="1">
        <f t="shared" si="7"/>
        <v>2298</v>
      </c>
      <c r="AJ53" s="124">
        <f>'[1]Baltic Indices'!$D503</f>
        <v>2830</v>
      </c>
      <c r="AK53" s="124">
        <f>'[1]Baltic Indices'!$G503</f>
        <v>612</v>
      </c>
      <c r="AL53" s="124">
        <f>'[1]Baltic Indices'!$F503</f>
        <v>901</v>
      </c>
      <c r="AM53" s="62">
        <f t="shared" si="18"/>
        <v>-0.12130587858743203</v>
      </c>
      <c r="AN53" s="69">
        <f t="shared" si="19"/>
        <v>-0.11200837445790335</v>
      </c>
      <c r="AO53" s="77">
        <f t="shared" si="20"/>
        <v>-0.13775510204081642</v>
      </c>
      <c r="AP53" s="78">
        <f t="shared" si="21"/>
        <v>-6.8047337278106412E-2</v>
      </c>
      <c r="AQ53" s="79">
        <f t="shared" si="22"/>
        <v>-8.637873754152825E-2</v>
      </c>
      <c r="AR53" s="80">
        <f t="shared" si="23"/>
        <v>-8.8983050847457723E-2</v>
      </c>
      <c r="AS53" s="81">
        <f t="shared" si="24"/>
        <v>-0.11082474226804118</v>
      </c>
      <c r="AT53" s="79">
        <f t="shared" si="25"/>
        <v>2.1276595744680771E-2</v>
      </c>
      <c r="AU53" s="50"/>
      <c r="AX53" s="108">
        <f>[3]spot_w_average!Q376</f>
        <v>65.032499999999999</v>
      </c>
      <c r="AY53" s="108">
        <f>[3]spot_w_average!R376</f>
        <v>71.425000000000011</v>
      </c>
      <c r="AZ53" s="108">
        <f t="shared" si="5"/>
        <v>6.3925000000000125</v>
      </c>
      <c r="BA53" s="108">
        <f t="shared" si="6"/>
        <v>9.1712895622895605</v>
      </c>
      <c r="BB53" s="44">
        <f t="shared" si="8"/>
        <v>-8.1973463474150909E-3</v>
      </c>
      <c r="BC53" s="44">
        <f t="shared" si="8"/>
        <v>2.8289663115462105E-2</v>
      </c>
    </row>
    <row r="54" spans="1:55">
      <c r="A54" s="46">
        <f>'[1]Weekly capesize'!$A836</f>
        <v>43108</v>
      </c>
      <c r="B54" s="178">
        <f t="shared" ref="B54:B66" si="26">YEAR(A54)</f>
        <v>2018</v>
      </c>
      <c r="C54" s="3">
        <f>'[1]Weekly capesize'!$I836</f>
        <v>6.9</v>
      </c>
      <c r="D54" s="5">
        <f>'[1]Weekly capesize'!$Z836</f>
        <v>17.350000000000001</v>
      </c>
      <c r="E54" s="7">
        <f>[2]input!$B484</f>
        <v>9.35</v>
      </c>
      <c r="F54" s="5">
        <f>'[1]Weekly capesize'!$S836</f>
        <v>10.6</v>
      </c>
      <c r="G54" s="3"/>
      <c r="H54" s="3">
        <f>'[1]Weekly capesize'!$L836</f>
        <v>14.1</v>
      </c>
      <c r="I54" s="3"/>
      <c r="J54" s="3">
        <f>'[1]Weekly capesize'!$N836</f>
        <v>15.25</v>
      </c>
      <c r="K54" s="3">
        <f>'[1]Weekly capesize'!$J836</f>
        <v>13.3</v>
      </c>
      <c r="L54" s="3">
        <f>'[1]Weekly capesize'!$Y836</f>
        <v>17.7</v>
      </c>
      <c r="M54" s="3">
        <f>'[1]Weekly capesize'!$V836</f>
        <v>11.75</v>
      </c>
      <c r="N54" s="3"/>
      <c r="O54" s="5"/>
      <c r="P54" s="5">
        <f>'[1]Weekly capesize'!$T836</f>
        <v>10.4</v>
      </c>
      <c r="Q54" s="5"/>
      <c r="R54" s="5">
        <f>'[1]Weekly capesize'!$U835</f>
        <v>10.55</v>
      </c>
      <c r="S54" s="5"/>
      <c r="T54" s="123">
        <f t="shared" si="0"/>
        <v>0.59397657557166761</v>
      </c>
      <c r="U54" s="49">
        <f t="shared" si="1"/>
        <v>3195</v>
      </c>
      <c r="V54" s="44">
        <f t="shared" si="2"/>
        <v>0.59397657557166761</v>
      </c>
      <c r="W54" s="157">
        <f t="shared" si="3"/>
        <v>10.450000000000001</v>
      </c>
      <c r="X54" s="108">
        <f t="shared" si="17"/>
        <v>7.1999999999999993</v>
      </c>
      <c r="AG54" s="1">
        <f>'[1]Weekly capesize'!$B836</f>
        <v>8574</v>
      </c>
      <c r="AH54" s="1">
        <f>'[1]Weekly capesize'!$C836</f>
        <v>5379</v>
      </c>
      <c r="AI54" s="1">
        <f t="shared" si="7"/>
        <v>3195</v>
      </c>
      <c r="AJ54" s="124">
        <f>'[1]Baltic Indices'!$D504</f>
        <v>2791</v>
      </c>
      <c r="AK54" s="124">
        <f>'[1]Baltic Indices'!$G504</f>
        <v>600</v>
      </c>
      <c r="AL54" s="124">
        <f>'[1]Baltic Indices'!$F504</f>
        <v>884</v>
      </c>
      <c r="AM54" s="62">
        <f t="shared" si="18"/>
        <v>4.1039339485186899E-2</v>
      </c>
      <c r="AN54" s="69">
        <f t="shared" si="19"/>
        <v>-9.4139440889188242E-2</v>
      </c>
      <c r="AO54" s="77">
        <f t="shared" si="20"/>
        <v>-0.18343195266272183</v>
      </c>
      <c r="AP54" s="78">
        <f t="shared" si="21"/>
        <v>-3.1746031746031744E-2</v>
      </c>
      <c r="AQ54" s="79">
        <f t="shared" si="22"/>
        <v>-3.2727272727272716E-2</v>
      </c>
      <c r="AR54" s="80">
        <f t="shared" si="23"/>
        <v>-1.3953488372093092E-2</v>
      </c>
      <c r="AS54" s="81">
        <f t="shared" si="24"/>
        <v>5.7971014492754769E-3</v>
      </c>
      <c r="AT54" s="79">
        <f t="shared" si="25"/>
        <v>-2.604166666666663E-2</v>
      </c>
      <c r="AU54" s="50"/>
      <c r="AX54" s="108">
        <f>[3]spot_w_average!Q377</f>
        <v>68.855000000000004</v>
      </c>
      <c r="AY54" s="108">
        <f>[3]spot_w_average!R377</f>
        <v>73.77000000000001</v>
      </c>
      <c r="AZ54" s="108">
        <f t="shared" si="5"/>
        <v>4.9150000000000063</v>
      </c>
      <c r="BA54" s="108">
        <f t="shared" si="6"/>
        <v>9.1712895622895605</v>
      </c>
      <c r="BB54" s="44">
        <f t="shared" si="8"/>
        <v>5.8778303156114431E-2</v>
      </c>
      <c r="BC54" s="44">
        <f t="shared" si="8"/>
        <v>3.2831641582079074E-2</v>
      </c>
    </row>
    <row r="55" spans="1:55">
      <c r="A55" s="46">
        <f>'[1]Weekly capesize'!$A837</f>
        <v>43115</v>
      </c>
      <c r="B55" s="178">
        <f t="shared" si="26"/>
        <v>2018</v>
      </c>
      <c r="C55" s="3">
        <f>'[1]Weekly capesize'!$I837</f>
        <v>6.05</v>
      </c>
      <c r="D55" s="5">
        <f>'[1]Weekly capesize'!$Z837</f>
        <v>15.95</v>
      </c>
      <c r="E55" s="7">
        <f>[2]input!$B485</f>
        <v>9.6</v>
      </c>
      <c r="F55" s="5">
        <f>'[1]Weekly capesize'!$S837</f>
        <v>9.9499999999999993</v>
      </c>
      <c r="G55" s="3"/>
      <c r="H55" s="3">
        <f>'[1]Weekly capesize'!$L837</f>
        <v>13.2</v>
      </c>
      <c r="I55" s="3"/>
      <c r="J55" s="3">
        <f>'[1]Weekly capesize'!$N837</f>
        <v>14.5</v>
      </c>
      <c r="K55" s="3">
        <f>'[1]Weekly capesize'!$J837</f>
        <v>12</v>
      </c>
      <c r="L55" s="3">
        <f>'[1]Weekly capesize'!$Y837</f>
        <v>16.3</v>
      </c>
      <c r="M55" s="3">
        <f>'[1]Weekly capesize'!$V837</f>
        <v>11</v>
      </c>
      <c r="N55" s="3"/>
      <c r="O55" s="5"/>
      <c r="P55" s="5">
        <f>'[1]Weekly capesize'!$T837</f>
        <v>9.5500000000000007</v>
      </c>
      <c r="Q55" s="5"/>
      <c r="R55" s="5">
        <f>'[1]Weekly capesize'!$U836</f>
        <v>11.4</v>
      </c>
      <c r="S55" s="5"/>
      <c r="T55" s="123">
        <f t="shared" si="0"/>
        <v>0.66694543173740328</v>
      </c>
      <c r="U55" s="49">
        <f t="shared" si="1"/>
        <v>3190</v>
      </c>
      <c r="V55" s="44">
        <f t="shared" si="2"/>
        <v>0.66694543173740328</v>
      </c>
      <c r="W55" s="157">
        <f t="shared" si="3"/>
        <v>9.8999999999999986</v>
      </c>
      <c r="X55" s="108">
        <f t="shared" si="17"/>
        <v>7.1499999999999995</v>
      </c>
      <c r="AG55" s="1">
        <f>'[1]Weekly capesize'!$B837</f>
        <v>7973</v>
      </c>
      <c r="AH55" s="1">
        <f>'[1]Weekly capesize'!$C837</f>
        <v>4783</v>
      </c>
      <c r="AI55" s="1">
        <f t="shared" si="7"/>
        <v>3190</v>
      </c>
      <c r="AJ55" s="124">
        <f>'[1]Baltic Indices'!$D505</f>
        <v>2296</v>
      </c>
      <c r="AK55" s="124">
        <f>'[1]Baltic Indices'!$G505</f>
        <v>587</v>
      </c>
      <c r="AL55" s="124">
        <f>'[1]Baltic Indices'!$F505</f>
        <v>907</v>
      </c>
      <c r="AM55" s="62">
        <f t="shared" si="18"/>
        <v>-7.0095637975274072E-2</v>
      </c>
      <c r="AN55" s="69">
        <f t="shared" si="19"/>
        <v>-0.11080126417549729</v>
      </c>
      <c r="AO55" s="77">
        <f t="shared" si="20"/>
        <v>-0.12318840579710155</v>
      </c>
      <c r="AP55" s="78">
        <f t="shared" si="21"/>
        <v>-4.9180327868852514E-2</v>
      </c>
      <c r="AQ55" s="79">
        <f t="shared" si="22"/>
        <v>-9.7744360902255689E-2</v>
      </c>
      <c r="AR55" s="80">
        <f t="shared" si="23"/>
        <v>-6.1320754716981174E-2</v>
      </c>
      <c r="AS55" s="81">
        <f t="shared" si="24"/>
        <v>-8.0691642651296913E-2</v>
      </c>
      <c r="AT55" s="79">
        <f t="shared" si="25"/>
        <v>2.673796791443861E-2</v>
      </c>
      <c r="AU55" s="50"/>
      <c r="AX55" s="108">
        <f>[3]spot_w_average!Q378</f>
        <v>72.28</v>
      </c>
      <c r="AY55" s="108">
        <f>[3]spot_w_average!R378</f>
        <v>77.683333333333323</v>
      </c>
      <c r="AZ55" s="108">
        <f t="shared" si="5"/>
        <v>5.4033333333333218</v>
      </c>
      <c r="BA55" s="108">
        <f t="shared" si="6"/>
        <v>9.1712895622895605</v>
      </c>
      <c r="BB55" s="44">
        <f t="shared" si="8"/>
        <v>4.9742211894560961E-2</v>
      </c>
      <c r="BC55" s="44">
        <f t="shared" si="8"/>
        <v>5.3047761059147547E-2</v>
      </c>
    </row>
    <row r="56" spans="1:55">
      <c r="A56" s="46">
        <f>'[1]Weekly capesize'!$A838</f>
        <v>43122</v>
      </c>
      <c r="B56" s="178">
        <f t="shared" si="26"/>
        <v>2018</v>
      </c>
      <c r="C56" s="3">
        <f>'[1]Weekly capesize'!$I838</f>
        <v>5.65</v>
      </c>
      <c r="D56" s="5">
        <f>'[1]Weekly capesize'!$Z838</f>
        <v>14.05</v>
      </c>
      <c r="E56" s="7">
        <f>[2]input!$B486</f>
        <v>9.75</v>
      </c>
      <c r="F56" s="5">
        <f>'[1]Weekly capesize'!$S838</f>
        <v>8</v>
      </c>
      <c r="G56" s="3"/>
      <c r="H56" s="3">
        <f>'[1]Weekly capesize'!$L838</f>
        <v>11.6</v>
      </c>
      <c r="I56" s="3"/>
      <c r="J56" s="3">
        <f>'[1]Weekly capesize'!$N838</f>
        <v>9.9499999999999993</v>
      </c>
      <c r="K56" s="3">
        <f>'[1]Weekly capesize'!$J838</f>
        <v>10.6</v>
      </c>
      <c r="L56" s="3">
        <f>'[1]Weekly capesize'!$Y838</f>
        <v>14.4</v>
      </c>
      <c r="M56" s="3">
        <f>'[1]Weekly capesize'!$V838</f>
        <v>8.6999999999999993</v>
      </c>
      <c r="N56" s="3"/>
      <c r="O56" s="5"/>
      <c r="P56" s="5">
        <f>'[1]Weekly capesize'!$T838</f>
        <v>7.9</v>
      </c>
      <c r="Q56" s="5"/>
      <c r="R56" s="5">
        <f>'[1]Weekly capesize'!$U837</f>
        <v>10.65</v>
      </c>
      <c r="S56" s="5"/>
      <c r="T56" s="123">
        <f t="shared" si="0"/>
        <v>0.69329962073324902</v>
      </c>
      <c r="U56" s="49">
        <f t="shared" si="1"/>
        <v>2742</v>
      </c>
      <c r="V56" s="44">
        <f t="shared" si="2"/>
        <v>0.69329962073324902</v>
      </c>
      <c r="W56" s="157">
        <f t="shared" si="3"/>
        <v>8.4</v>
      </c>
      <c r="X56" s="108">
        <f t="shared" si="17"/>
        <v>5.9499999999999993</v>
      </c>
      <c r="AG56" s="1">
        <f>'[1]Weekly capesize'!$B838</f>
        <v>6697</v>
      </c>
      <c r="AH56" s="1">
        <f>'[1]Weekly capesize'!$C838</f>
        <v>3955</v>
      </c>
      <c r="AI56" s="1">
        <f t="shared" si="7"/>
        <v>2742</v>
      </c>
      <c r="AJ56" s="124">
        <f>'[1]Baltic Indices'!$D506</f>
        <v>1493</v>
      </c>
      <c r="AK56" s="124">
        <f>'[1]Baltic Indices'!$G506</f>
        <v>584</v>
      </c>
      <c r="AL56" s="124">
        <f>'[1]Baltic Indices'!$F506</f>
        <v>911</v>
      </c>
      <c r="AM56" s="62">
        <f t="shared" si="18"/>
        <v>-0.16004013545716789</v>
      </c>
      <c r="AN56" s="98">
        <f t="shared" si="19"/>
        <v>-0.17311310892745135</v>
      </c>
      <c r="AO56" s="77">
        <f t="shared" si="20"/>
        <v>-6.6115702479338734E-2</v>
      </c>
      <c r="AP56" s="78">
        <f t="shared" si="21"/>
        <v>-0.31379310344827593</v>
      </c>
      <c r="AQ56" s="74">
        <f t="shared" si="22"/>
        <v>-0.1166666666666667</v>
      </c>
      <c r="AR56" s="80">
        <f t="shared" si="23"/>
        <v>-0.1959798994974874</v>
      </c>
      <c r="AS56" s="75">
        <f t="shared" si="24"/>
        <v>-0.11912225705329149</v>
      </c>
      <c r="AT56" s="79">
        <f t="shared" si="25"/>
        <v>1.5625E-2</v>
      </c>
      <c r="AU56" s="50"/>
      <c r="AX56" s="108">
        <f>[3]spot_w_average!Q379</f>
        <v>70.036000000000001</v>
      </c>
      <c r="AY56" s="108">
        <f>[3]spot_w_average!R379</f>
        <v>76.710000000000008</v>
      </c>
      <c r="AZ56" s="108">
        <f t="shared" si="5"/>
        <v>6.6740000000000066</v>
      </c>
      <c r="BA56" s="108">
        <f t="shared" si="6"/>
        <v>9.1712895622895605</v>
      </c>
      <c r="BB56" s="44">
        <f t="shared" si="8"/>
        <v>-3.104593248478138E-2</v>
      </c>
      <c r="BC56" s="44">
        <f t="shared" si="8"/>
        <v>-1.2529500107272828E-2</v>
      </c>
    </row>
    <row r="57" spans="1:55">
      <c r="A57" s="46">
        <f>'[1]Weekly capesize'!$A839</f>
        <v>43129</v>
      </c>
      <c r="B57" s="178">
        <f t="shared" si="26"/>
        <v>2018</v>
      </c>
      <c r="C57" s="3">
        <f>'[1]Weekly capesize'!$I839</f>
        <v>6.95</v>
      </c>
      <c r="D57" s="5">
        <f>'[1]Weekly capesize'!$Z839</f>
        <v>14.95</v>
      </c>
      <c r="E57" s="7">
        <f>[2]input!$B487</f>
        <v>9.9499999999999993</v>
      </c>
      <c r="F57" s="5">
        <f>'[1]Weekly capesize'!$S839</f>
        <v>8.15</v>
      </c>
      <c r="G57" s="3"/>
      <c r="H57" s="3">
        <f>'[1]Weekly capesize'!$L839</f>
        <v>11.7</v>
      </c>
      <c r="I57" s="3"/>
      <c r="J57" s="3">
        <f>'[1]Weekly capesize'!$N839</f>
        <v>10.15</v>
      </c>
      <c r="K57" s="3">
        <f>'[1]Weekly capesize'!$J839</f>
        <v>11.35</v>
      </c>
      <c r="L57" s="3">
        <f>'[1]Weekly capesize'!$Y839</f>
        <v>15.3</v>
      </c>
      <c r="M57" s="3">
        <f>'[1]Weekly capesize'!$V839</f>
        <v>8.9</v>
      </c>
      <c r="N57" s="3"/>
      <c r="O57" s="5"/>
      <c r="P57" s="5">
        <f>'[1]Weekly capesize'!$T839</f>
        <v>7.95</v>
      </c>
      <c r="Q57" s="5"/>
      <c r="R57" s="5">
        <f>'[1]Weekly capesize'!$U838</f>
        <v>8.4499999999999993</v>
      </c>
      <c r="S57" s="5"/>
      <c r="T57" s="123">
        <f t="shared" si="0"/>
        <v>0.55573284704809667</v>
      </c>
      <c r="U57" s="49">
        <f t="shared" si="1"/>
        <v>2438</v>
      </c>
      <c r="V57" s="44">
        <f t="shared" si="2"/>
        <v>0.55573284704809667</v>
      </c>
      <c r="W57" s="157">
        <f t="shared" si="3"/>
        <v>7.9999999999999991</v>
      </c>
      <c r="X57" s="108">
        <f t="shared" si="17"/>
        <v>4.7499999999999991</v>
      </c>
      <c r="AG57" s="1">
        <f>'[1]Weekly capesize'!$B839</f>
        <v>6825</v>
      </c>
      <c r="AH57" s="1">
        <f>'[1]Weekly capesize'!$C839</f>
        <v>4387</v>
      </c>
      <c r="AI57" s="1">
        <f t="shared" si="7"/>
        <v>2438</v>
      </c>
      <c r="AJ57" s="124">
        <f>'[1]Baltic Indices'!$D507</f>
        <v>1772</v>
      </c>
      <c r="AK57" s="124">
        <f>'[1]Baltic Indices'!$G507</f>
        <v>577</v>
      </c>
      <c r="AL57" s="124">
        <f>'[1]Baltic Indices'!$F507</f>
        <v>900</v>
      </c>
      <c r="AM57" s="62">
        <f t="shared" si="18"/>
        <v>1.9113035687621238E-2</v>
      </c>
      <c r="AN57" s="82">
        <f t="shared" si="19"/>
        <v>0.10922882427307212</v>
      </c>
      <c r="AO57" s="77">
        <f t="shared" si="20"/>
        <v>0.23008849557522115</v>
      </c>
      <c r="AP57" s="78">
        <f t="shared" si="21"/>
        <v>2.0100502512562901E-2</v>
      </c>
      <c r="AQ57" s="79">
        <f t="shared" si="22"/>
        <v>7.0754716981132004E-2</v>
      </c>
      <c r="AR57" s="80">
        <f t="shared" si="23"/>
        <v>1.8750000000000044E-2</v>
      </c>
      <c r="AS57" s="81">
        <f t="shared" si="24"/>
        <v>6.4056939501779153E-2</v>
      </c>
      <c r="AT57" s="79">
        <f t="shared" si="25"/>
        <v>2.051282051282044E-2</v>
      </c>
      <c r="AX57" s="108">
        <f>[3]spot_w_average!Q380</f>
        <v>68.024000000000001</v>
      </c>
      <c r="AY57" s="108">
        <f>[3]spot_w_average!R380</f>
        <v>75.47</v>
      </c>
      <c r="AZ57" s="108">
        <f t="shared" si="5"/>
        <v>7.445999999999998</v>
      </c>
      <c r="BA57" s="108">
        <f t="shared" si="6"/>
        <v>9.1712895622895605</v>
      </c>
      <c r="BB57" s="44">
        <f t="shared" si="8"/>
        <v>-2.8728082700325563E-2</v>
      </c>
      <c r="BC57" s="44">
        <f t="shared" si="8"/>
        <v>-1.6164776430713235E-2</v>
      </c>
    </row>
    <row r="58" spans="1:55">
      <c r="A58" s="46">
        <f>'[1]Weekly capesize'!$A840</f>
        <v>43136</v>
      </c>
      <c r="B58" s="178">
        <f t="shared" si="26"/>
        <v>2018</v>
      </c>
      <c r="C58" s="3">
        <f>'[1]Weekly capesize'!$I840</f>
        <v>6.25</v>
      </c>
      <c r="D58" s="5">
        <f>'[1]Weekly capesize'!$Z840</f>
        <v>14.8</v>
      </c>
      <c r="E58" s="7">
        <f>[2]input!$B488</f>
        <v>10</v>
      </c>
      <c r="F58" s="5">
        <f>'[1]Weekly capesize'!$S840</f>
        <v>7.45</v>
      </c>
      <c r="G58" s="3"/>
      <c r="H58" s="3">
        <f>'[1]Weekly capesize'!$L840</f>
        <v>11.05</v>
      </c>
      <c r="I58" s="3"/>
      <c r="J58" s="3">
        <f>'[1]Weekly capesize'!$N840</f>
        <v>9.5</v>
      </c>
      <c r="K58" s="3">
        <f>'[1]Weekly capesize'!$J840</f>
        <v>11</v>
      </c>
      <c r="L58" s="3">
        <f>'[1]Weekly capesize'!$Y840</f>
        <v>15.15</v>
      </c>
      <c r="M58" s="3">
        <f>'[1]Weekly capesize'!$V840</f>
        <v>7.8</v>
      </c>
      <c r="N58" s="3"/>
      <c r="O58" s="5"/>
      <c r="P58" s="5">
        <f>'[1]Weekly capesize'!$T840</f>
        <v>7.3</v>
      </c>
      <c r="Q58" s="5"/>
      <c r="R58" s="5">
        <f>'[1]Weekly capesize'!$U839</f>
        <v>8.65</v>
      </c>
      <c r="S58" s="5"/>
      <c r="T58" s="123">
        <f t="shared" si="0"/>
        <v>0.55648330058939099</v>
      </c>
      <c r="U58" s="49">
        <f t="shared" si="1"/>
        <v>2266</v>
      </c>
      <c r="V58" s="44">
        <f t="shared" si="2"/>
        <v>0.55648330058939099</v>
      </c>
      <c r="W58" s="157">
        <f t="shared" si="3"/>
        <v>8.5500000000000007</v>
      </c>
      <c r="X58" s="108">
        <f t="shared" si="17"/>
        <v>4.8000000000000007</v>
      </c>
      <c r="Y58" s="85"/>
      <c r="Z58" s="84"/>
      <c r="AA58" s="84"/>
      <c r="AB58" s="84"/>
      <c r="AC58" s="84"/>
      <c r="AD58" s="84"/>
      <c r="AE58" s="84"/>
      <c r="AG58" s="1">
        <f>'[1]Weekly capesize'!$B840</f>
        <v>6338</v>
      </c>
      <c r="AH58" s="1">
        <f>'[1]Weekly capesize'!$C840</f>
        <v>4072</v>
      </c>
      <c r="AI58" s="1">
        <f t="shared" si="7"/>
        <v>2266</v>
      </c>
      <c r="AJ58" s="124">
        <f>'[1]Baltic Indices'!$D508</f>
        <v>1470</v>
      </c>
      <c r="AK58" s="124">
        <f>'[1]Baltic Indices'!$G508</f>
        <v>547</v>
      </c>
      <c r="AL58" s="124">
        <f>'[1]Baltic Indices'!$F508</f>
        <v>872</v>
      </c>
      <c r="AM58" s="62">
        <f t="shared" si="18"/>
        <v>-7.1355311355311368E-2</v>
      </c>
      <c r="AN58" s="82">
        <f t="shared" si="19"/>
        <v>-7.1803054479142925E-2</v>
      </c>
      <c r="AO58" s="99">
        <f t="shared" si="20"/>
        <v>-0.10071942446043169</v>
      </c>
      <c r="AP58" s="78">
        <f t="shared" si="21"/>
        <v>-6.4039408866995107E-2</v>
      </c>
      <c r="AQ58" s="79">
        <f t="shared" si="22"/>
        <v>-3.0837004405286361E-2</v>
      </c>
      <c r="AR58" s="80">
        <f t="shared" si="23"/>
        <v>-8.5889570552147299E-2</v>
      </c>
      <c r="AS58" s="81">
        <f t="shared" si="24"/>
        <v>-1.0033444816053394E-2</v>
      </c>
      <c r="AT58" s="79">
        <f t="shared" si="25"/>
        <v>5.0251256281408363E-3</v>
      </c>
      <c r="AX58" s="108">
        <f>[3]spot_w_average!Q381</f>
        <v>67.248000000000005</v>
      </c>
      <c r="AY58" s="108">
        <f>[3]spot_w_average!R381</f>
        <v>74.260000000000005</v>
      </c>
      <c r="AZ58" s="108">
        <f t="shared" si="5"/>
        <v>7.0120000000000005</v>
      </c>
      <c r="BA58" s="108">
        <f t="shared" si="6"/>
        <v>9.1712895622895605</v>
      </c>
      <c r="BB58" s="44">
        <f t="shared" si="8"/>
        <v>-1.1407738445254556E-2</v>
      </c>
      <c r="BC58" s="44">
        <f t="shared" si="8"/>
        <v>-1.6032860739366606E-2</v>
      </c>
    </row>
    <row r="59" spans="1:55">
      <c r="A59" s="46">
        <f>'[1]Weekly capesize'!$A841</f>
        <v>43143</v>
      </c>
      <c r="B59" s="178">
        <f t="shared" si="26"/>
        <v>2018</v>
      </c>
      <c r="C59" s="3">
        <f>'[1]Weekly capesize'!$I841</f>
        <v>6.8</v>
      </c>
      <c r="D59" s="5">
        <f>'[1]Weekly capesize'!$Z841</f>
        <v>16.850000000000001</v>
      </c>
      <c r="E59" s="7">
        <f>[2]input!$B489</f>
        <v>9.4499999999999993</v>
      </c>
      <c r="F59" s="5">
        <f>'[1]Weekly capesize'!$S841</f>
        <v>8.1999999999999993</v>
      </c>
      <c r="G59" s="3"/>
      <c r="H59" s="3">
        <f>'[1]Weekly capesize'!$L841</f>
        <v>11.75</v>
      </c>
      <c r="I59" s="3"/>
      <c r="J59" s="3">
        <f>'[1]Weekly capesize'!$N841</f>
        <v>10.65</v>
      </c>
      <c r="K59" s="3">
        <f>'[1]Weekly capesize'!$J841</f>
        <v>13.2</v>
      </c>
      <c r="L59" s="3">
        <f>'[1]Weekly capesize'!$Y841</f>
        <v>17.2</v>
      </c>
      <c r="M59" s="3">
        <f>'[1]Weekly capesize'!$V841</f>
        <v>8.8000000000000007</v>
      </c>
      <c r="N59" s="3"/>
      <c r="O59" s="5"/>
      <c r="P59" s="5">
        <f>'[1]Weekly capesize'!$T841</f>
        <v>7.85</v>
      </c>
      <c r="Q59" s="5"/>
      <c r="R59" s="5">
        <f>'[1]Weekly capesize'!$U840</f>
        <v>8.1</v>
      </c>
      <c r="S59" s="5"/>
      <c r="T59" s="123">
        <f t="shared" si="0"/>
        <v>0.53273427471116819</v>
      </c>
      <c r="U59" s="49">
        <f t="shared" si="1"/>
        <v>2490</v>
      </c>
      <c r="V59" s="44">
        <f t="shared" si="2"/>
        <v>0.53273427471116819</v>
      </c>
      <c r="W59" s="157">
        <f t="shared" si="3"/>
        <v>10.050000000000001</v>
      </c>
      <c r="X59" s="108">
        <f t="shared" si="17"/>
        <v>4.95</v>
      </c>
      <c r="AG59" s="1">
        <f>'[1]Weekly capesize'!$B841</f>
        <v>7164</v>
      </c>
      <c r="AH59" s="1">
        <f>'[1]Weekly capesize'!$C841</f>
        <v>4674</v>
      </c>
      <c r="AI59" s="1">
        <f t="shared" si="7"/>
        <v>2490</v>
      </c>
      <c r="AJ59" s="124">
        <f>'[1]Baltic Indices'!$D509</f>
        <v>1790</v>
      </c>
      <c r="AK59" s="124">
        <f>'[1]Baltic Indices'!$G509</f>
        <v>526</v>
      </c>
      <c r="AL59" s="124">
        <f>'[1]Baltic Indices'!$F509</f>
        <v>825</v>
      </c>
      <c r="AM59" s="83">
        <f t="shared" si="18"/>
        <v>0.1303250236667719</v>
      </c>
      <c r="AN59" s="65">
        <f t="shared" si="19"/>
        <v>0.14783889980353626</v>
      </c>
      <c r="AO59" s="77">
        <f t="shared" si="20"/>
        <v>8.8000000000000078E-2</v>
      </c>
      <c r="AP59" s="72">
        <f t="shared" si="21"/>
        <v>0.1210526315789473</v>
      </c>
      <c r="AQ59" s="79">
        <f t="shared" si="22"/>
        <v>0.19999999999999996</v>
      </c>
      <c r="AR59" s="78">
        <f t="shared" si="23"/>
        <v>0.10067114093959728</v>
      </c>
      <c r="AS59" s="79">
        <f t="shared" si="24"/>
        <v>0.1385135135135136</v>
      </c>
      <c r="AT59" s="79">
        <f t="shared" si="25"/>
        <v>-5.5000000000000049E-2</v>
      </c>
      <c r="AX59" s="108">
        <f>[3]spot_w_average!Q382</f>
        <v>69.72</v>
      </c>
      <c r="AY59" s="108">
        <f>[3]spot_w_average!R382</f>
        <v>75.889999999999986</v>
      </c>
      <c r="AZ59" s="108">
        <f t="shared" si="5"/>
        <v>6.1699999999999875</v>
      </c>
      <c r="BA59" s="108">
        <f t="shared" si="6"/>
        <v>9.1712895622895605</v>
      </c>
      <c r="BB59" s="44">
        <f t="shared" si="8"/>
        <v>3.6759457530335382E-2</v>
      </c>
      <c r="BC59" s="44">
        <f t="shared" si="8"/>
        <v>2.1949905736600828E-2</v>
      </c>
    </row>
    <row r="60" spans="1:55">
      <c r="A60" s="46">
        <f>'[1]Weekly capesize'!$A842</f>
        <v>43150</v>
      </c>
      <c r="B60" s="178">
        <f t="shared" si="26"/>
        <v>2018</v>
      </c>
      <c r="C60" s="3">
        <f>'[1]Weekly capesize'!$I842</f>
        <v>6.4</v>
      </c>
      <c r="D60" s="5">
        <f>'[1]Weekly capesize'!$Z842</f>
        <v>16.2</v>
      </c>
      <c r="E60" s="7">
        <f>[2]input!$B490</f>
        <v>9.3000000000000007</v>
      </c>
      <c r="F60" s="5">
        <f>'[1]Weekly capesize'!$S842</f>
        <v>7.5</v>
      </c>
      <c r="G60" s="3"/>
      <c r="H60" s="3">
        <f>'[1]Weekly capesize'!$L842</f>
        <v>11.1</v>
      </c>
      <c r="I60" s="3"/>
      <c r="J60" s="3">
        <f>'[1]Weekly capesize'!$N842</f>
        <v>10</v>
      </c>
      <c r="K60" s="3">
        <f>'[1]Weekly capesize'!$J842</f>
        <v>12.5</v>
      </c>
      <c r="L60" s="3">
        <f>'[1]Weekly capesize'!$Y842</f>
        <v>16.55</v>
      </c>
      <c r="M60" s="3">
        <f>'[1]Weekly capesize'!$V842</f>
        <v>8</v>
      </c>
      <c r="N60" s="3"/>
      <c r="O60" s="5"/>
      <c r="P60" s="5">
        <f>'[1]Weekly capesize'!$T842</f>
        <v>7.4</v>
      </c>
      <c r="Q60" s="5"/>
      <c r="R60" s="5">
        <f>'[1]Weekly capesize'!$U841</f>
        <v>9.1</v>
      </c>
      <c r="S60" s="5"/>
      <c r="T60" s="123">
        <f t="shared" si="0"/>
        <v>0.52972107910379518</v>
      </c>
      <c r="U60" s="49">
        <f t="shared" si="1"/>
        <v>2317</v>
      </c>
      <c r="V60" s="44">
        <f t="shared" si="2"/>
        <v>0.52972107910379518</v>
      </c>
      <c r="W60" s="157">
        <f t="shared" si="3"/>
        <v>9.7999999999999989</v>
      </c>
      <c r="X60" s="108">
        <f t="shared" si="17"/>
        <v>4.6999999999999993</v>
      </c>
      <c r="AG60" s="1">
        <f>'[1]Weekly capesize'!$B842</f>
        <v>6691</v>
      </c>
      <c r="AH60" s="1">
        <f>'[1]Weekly capesize'!$C842</f>
        <v>4374</v>
      </c>
      <c r="AI60" s="1">
        <f t="shared" si="7"/>
        <v>2317</v>
      </c>
      <c r="AJ60" s="124">
        <f>'[1]Baltic Indices'!$D510</f>
        <v>1608</v>
      </c>
      <c r="AK60" s="124">
        <f>'[1]Baltic Indices'!$G510</f>
        <v>515</v>
      </c>
      <c r="AL60" s="124">
        <f>'[1]Baltic Indices'!$F510</f>
        <v>837</v>
      </c>
      <c r="AM60" s="83">
        <f t="shared" si="18"/>
        <v>-6.6024567280848712E-2</v>
      </c>
      <c r="AN60" s="65">
        <f t="shared" si="19"/>
        <v>-6.4184852374839507E-2</v>
      </c>
      <c r="AO60" s="77">
        <f t="shared" si="20"/>
        <v>-5.8823529411764608E-2</v>
      </c>
      <c r="AP60" s="78">
        <f t="shared" si="21"/>
        <v>-6.1032863849765251E-2</v>
      </c>
      <c r="AQ60" s="79">
        <f t="shared" si="22"/>
        <v>-5.3030303030302983E-2</v>
      </c>
      <c r="AR60" s="78">
        <f t="shared" si="23"/>
        <v>-8.536585365853655E-2</v>
      </c>
      <c r="AS60" s="79">
        <f t="shared" si="24"/>
        <v>-3.8575667655786461E-2</v>
      </c>
      <c r="AT60" s="79">
        <f t="shared" si="25"/>
        <v>-1.5873015873015706E-2</v>
      </c>
      <c r="AX60" s="108">
        <f>[3]spot_w_average!Q383</f>
        <v>71.373999999999995</v>
      </c>
      <c r="AY60" s="108">
        <f>[3]spot_w_average!R383</f>
        <v>77.349999999999994</v>
      </c>
      <c r="AZ60" s="108">
        <f t="shared" si="5"/>
        <v>5.9759999999999991</v>
      </c>
      <c r="BA60" s="108">
        <f t="shared" si="6"/>
        <v>9.1712895622895605</v>
      </c>
      <c r="BB60" s="44">
        <f t="shared" si="8"/>
        <v>2.3723465289730239E-2</v>
      </c>
      <c r="BC60" s="44">
        <f t="shared" si="8"/>
        <v>1.9238371326920634E-2</v>
      </c>
    </row>
    <row r="61" spans="1:55">
      <c r="A61" s="46">
        <f>'[1]Weekly capesize'!$A843</f>
        <v>43157</v>
      </c>
      <c r="B61" s="178">
        <f t="shared" si="26"/>
        <v>2018</v>
      </c>
      <c r="C61" s="3">
        <f>'[1]Weekly capesize'!$I843</f>
        <v>7.15</v>
      </c>
      <c r="D61" s="5">
        <f>'[1]Weekly capesize'!$Z843</f>
        <v>16.7</v>
      </c>
      <c r="E61" s="7">
        <f>[2]input!$B491</f>
        <v>10.4</v>
      </c>
      <c r="F61" s="5">
        <f>'[1]Weekly capesize'!$S843</f>
        <v>7.45</v>
      </c>
      <c r="G61" s="3"/>
      <c r="H61" s="3">
        <f>'[1]Weekly capesize'!$L843</f>
        <v>11.75</v>
      </c>
      <c r="I61" s="3"/>
      <c r="J61" s="3">
        <f>'[1]Weekly capesize'!$N843</f>
        <v>10.050000000000001</v>
      </c>
      <c r="K61" s="3">
        <f>'[1]Weekly capesize'!$J843</f>
        <v>12.75</v>
      </c>
      <c r="L61" s="3">
        <f>'[1]Weekly capesize'!$Y843</f>
        <v>17.05</v>
      </c>
      <c r="M61" s="3">
        <f>'[1]Weekly capesize'!$V843</f>
        <v>8</v>
      </c>
      <c r="N61" s="3"/>
      <c r="O61" s="5"/>
      <c r="P61" s="5">
        <f>'[1]Weekly capesize'!$T843</f>
        <v>7.45</v>
      </c>
      <c r="Q61" s="5"/>
      <c r="R61" s="5">
        <f>'[1]Weekly capesize'!$U842</f>
        <v>8.3000000000000007</v>
      </c>
      <c r="S61" s="5"/>
      <c r="T61" s="123">
        <f t="shared" si="0"/>
        <v>0.46560619088564059</v>
      </c>
      <c r="U61" s="49">
        <f t="shared" si="1"/>
        <v>2166</v>
      </c>
      <c r="V61" s="44">
        <f t="shared" si="2"/>
        <v>0.46560619088564059</v>
      </c>
      <c r="W61" s="157">
        <f t="shared" si="3"/>
        <v>9.5499999999999989</v>
      </c>
      <c r="X61" s="108">
        <f t="shared" si="17"/>
        <v>4.5999999999999996</v>
      </c>
      <c r="Y61" s="44"/>
      <c r="Z61" s="44"/>
      <c r="AA61" s="44"/>
      <c r="AB61" s="44"/>
      <c r="AC61" s="44"/>
      <c r="AD61" s="44"/>
      <c r="AE61" s="44"/>
      <c r="AG61" s="1">
        <f>'[1]Weekly capesize'!$B843</f>
        <v>6818</v>
      </c>
      <c r="AH61" s="1">
        <f>'[1]Weekly capesize'!$C843</f>
        <v>4652</v>
      </c>
      <c r="AI61" s="1">
        <f t="shared" si="7"/>
        <v>2166</v>
      </c>
      <c r="AJ61" s="124">
        <f>'[1]Baltic Indices'!$D511</f>
        <v>1722</v>
      </c>
      <c r="AK61" s="124">
        <f>'[1]Baltic Indices'!$G511</f>
        <v>534</v>
      </c>
      <c r="AL61" s="124">
        <f>'[1]Baltic Indices'!$F511</f>
        <v>892</v>
      </c>
      <c r="AM61" s="86">
        <f t="shared" si="18"/>
        <v>1.8980720370647131E-2</v>
      </c>
      <c r="AN61" s="87">
        <f t="shared" si="19"/>
        <v>6.3557384545038786E-2</v>
      </c>
      <c r="AO61" s="88">
        <f t="shared" si="20"/>
        <v>0.1171875</v>
      </c>
      <c r="AP61" s="78">
        <f t="shared" si="21"/>
        <v>5.0000000000001155E-3</v>
      </c>
      <c r="AQ61" s="79">
        <f t="shared" si="22"/>
        <v>2.0000000000000018E-2</v>
      </c>
      <c r="AR61" s="78">
        <f t="shared" si="23"/>
        <v>-6.6666666666665986E-3</v>
      </c>
      <c r="AS61" s="79">
        <f t="shared" si="24"/>
        <v>3.0864197530864113E-2</v>
      </c>
      <c r="AT61" s="89">
        <f t="shared" si="25"/>
        <v>0.11827956989247301</v>
      </c>
      <c r="AX61" s="108">
        <f>[3]spot_w_average!Q384</f>
        <v>71.311999999999998</v>
      </c>
      <c r="AY61" s="108">
        <f>[3]spot_w_average!R384</f>
        <v>77.899999999999991</v>
      </c>
      <c r="AZ61" s="108">
        <f t="shared" si="5"/>
        <v>6.5879999999999939</v>
      </c>
      <c r="BA61" s="108">
        <f t="shared" si="6"/>
        <v>9.1712895622895605</v>
      </c>
      <c r="BB61" s="44">
        <f t="shared" si="8"/>
        <v>-8.6866365903548459E-4</v>
      </c>
      <c r="BC61" s="44">
        <f t="shared" si="8"/>
        <v>7.1105365223012029E-3</v>
      </c>
    </row>
    <row r="62" spans="1:55" ht="21.5" thickBot="1">
      <c r="A62" s="46">
        <f>'[1]Weekly capesize'!$A844</f>
        <v>43164</v>
      </c>
      <c r="B62" s="178">
        <f t="shared" si="26"/>
        <v>2018</v>
      </c>
      <c r="C62" s="3">
        <f>'[1]Weekly capesize'!$I844</f>
        <v>6.55</v>
      </c>
      <c r="D62" s="5">
        <f>'[1]Weekly capesize'!$Z844</f>
        <v>16.100000000000001</v>
      </c>
      <c r="E62" s="7">
        <f>[2]input!$B492</f>
        <v>10.85</v>
      </c>
      <c r="F62" s="5">
        <f>'[1]Weekly capesize'!$S844</f>
        <v>7.05</v>
      </c>
      <c r="G62" s="3"/>
      <c r="H62" s="3">
        <f>'[1]Weekly capesize'!$L844</f>
        <v>11.25</v>
      </c>
      <c r="I62" s="3"/>
      <c r="J62" s="3">
        <f>'[1]Weekly capesize'!$N844</f>
        <v>9.65</v>
      </c>
      <c r="K62" s="3">
        <f>'[1]Weekly capesize'!$J844</f>
        <v>12.4</v>
      </c>
      <c r="L62" s="3">
        <f>'[1]Weekly capesize'!$Y844</f>
        <v>16.45</v>
      </c>
      <c r="M62" s="3">
        <f>'[1]Weekly capesize'!$V844</f>
        <v>7.7</v>
      </c>
      <c r="N62" s="3"/>
      <c r="O62" s="5"/>
      <c r="P62" s="5">
        <f>'[1]Weekly capesize'!$T844</f>
        <v>7</v>
      </c>
      <c r="Q62" s="5"/>
      <c r="R62" s="5">
        <f>'[1]Weekly capesize'!$U843</f>
        <v>8.35</v>
      </c>
      <c r="S62" s="5"/>
      <c r="T62" s="123">
        <f t="shared" si="0"/>
        <v>0.46908844765342961</v>
      </c>
      <c r="U62" s="49">
        <f t="shared" si="1"/>
        <v>2079</v>
      </c>
      <c r="V62" s="44">
        <f t="shared" si="2"/>
        <v>0.46908844765342961</v>
      </c>
      <c r="W62" s="157">
        <f t="shared" si="3"/>
        <v>9.5500000000000007</v>
      </c>
      <c r="X62" s="108">
        <f t="shared" si="17"/>
        <v>4.7</v>
      </c>
      <c r="Y62" s="44"/>
      <c r="Z62" s="44"/>
      <c r="AA62" s="44"/>
      <c r="AB62" s="44"/>
      <c r="AC62" s="44"/>
      <c r="AD62" s="44"/>
      <c r="AE62" s="44"/>
      <c r="AG62" s="1">
        <f>'[1]Weekly capesize'!$B844</f>
        <v>6511</v>
      </c>
      <c r="AH62" s="1">
        <f>'[1]Weekly capesize'!$C844</f>
        <v>4432</v>
      </c>
      <c r="AI62" s="1">
        <f t="shared" si="7"/>
        <v>2079</v>
      </c>
      <c r="AJ62" s="124">
        <f>'[1]Baltic Indices'!$D512</f>
        <v>1592</v>
      </c>
      <c r="AK62" s="124">
        <f>'[1]Baltic Indices'!$G512</f>
        <v>586</v>
      </c>
      <c r="AL62" s="124">
        <f>'[1]Baltic Indices'!$F512</f>
        <v>1004</v>
      </c>
      <c r="AM62" s="86">
        <f t="shared" si="18"/>
        <v>-4.5027867409797584E-2</v>
      </c>
      <c r="AN62" s="87">
        <f t="shared" si="19"/>
        <v>-4.7291487532244214E-2</v>
      </c>
      <c r="AO62" s="88">
        <f t="shared" si="20"/>
        <v>-8.3916083916083961E-2</v>
      </c>
      <c r="AP62" s="78">
        <f t="shared" si="21"/>
        <v>-3.9800995024875663E-2</v>
      </c>
      <c r="AQ62" s="79">
        <f t="shared" si="22"/>
        <v>-2.7450980392156876E-2</v>
      </c>
      <c r="AR62" s="78">
        <f t="shared" si="23"/>
        <v>-5.3691275167785268E-2</v>
      </c>
      <c r="AS62" s="79">
        <f t="shared" si="24"/>
        <v>-3.5928143712574689E-2</v>
      </c>
      <c r="AT62" s="89">
        <f t="shared" si="25"/>
        <v>4.3269230769230616E-2</v>
      </c>
      <c r="AX62" s="108">
        <f>[3]spot_w_average!Q385</f>
        <v>72.42</v>
      </c>
      <c r="AY62" s="108">
        <f>[3]spot_w_average!R385</f>
        <v>78.88</v>
      </c>
      <c r="AZ62" s="108">
        <f t="shared" si="5"/>
        <v>6.4599999999999937</v>
      </c>
      <c r="BA62" s="108">
        <f t="shared" si="6"/>
        <v>9.1712895622895605</v>
      </c>
      <c r="BB62" s="44">
        <f t="shared" si="8"/>
        <v>1.5537356966569549E-2</v>
      </c>
      <c r="BC62" s="44">
        <f t="shared" si="8"/>
        <v>1.2580231065468572E-2</v>
      </c>
    </row>
    <row r="63" spans="1:55">
      <c r="A63" s="46">
        <f>'[1]Weekly capesize'!$A845</f>
        <v>43171</v>
      </c>
      <c r="B63" s="178">
        <f t="shared" si="26"/>
        <v>2018</v>
      </c>
      <c r="C63" s="3">
        <f>'[1]Weekly capesize'!$I845</f>
        <v>6.4</v>
      </c>
      <c r="D63" s="5">
        <f>'[1]Weekly capesize'!$Z845</f>
        <v>15.45</v>
      </c>
      <c r="E63" s="7">
        <f>[2]input!$B493</f>
        <v>10.95</v>
      </c>
      <c r="F63" s="5">
        <f>'[1]Weekly capesize'!$S845</f>
        <v>6.75</v>
      </c>
      <c r="G63" s="3"/>
      <c r="H63" s="3">
        <f>'[1]Weekly capesize'!$L845</f>
        <v>10.75</v>
      </c>
      <c r="I63" s="3"/>
      <c r="J63" s="3">
        <f>'[1]Weekly capesize'!$N845</f>
        <v>9.1</v>
      </c>
      <c r="K63" s="3">
        <f>'[1]Weekly capesize'!$J845</f>
        <v>11.8</v>
      </c>
      <c r="L63" s="3">
        <f>'[1]Weekly capesize'!$Y845</f>
        <v>15.8</v>
      </c>
      <c r="M63" s="3">
        <f>'[1]Weekly capesize'!$V845</f>
        <v>6.95</v>
      </c>
      <c r="N63" s="3"/>
      <c r="O63" s="5"/>
      <c r="P63" s="5">
        <f>'[1]Weekly capesize'!$T845</f>
        <v>6.65</v>
      </c>
      <c r="Q63" s="5"/>
      <c r="R63" s="5">
        <f>'[1]Weekly capesize'!$U844</f>
        <v>8.0500000000000007</v>
      </c>
      <c r="S63" s="5"/>
      <c r="T63" s="123">
        <f t="shared" si="0"/>
        <v>0.42090461682681041</v>
      </c>
      <c r="U63" s="49">
        <f t="shared" si="1"/>
        <v>1796</v>
      </c>
      <c r="V63" s="44">
        <f t="shared" si="2"/>
        <v>0.42090461682681041</v>
      </c>
      <c r="W63" s="157">
        <f t="shared" si="3"/>
        <v>9.0499999999999989</v>
      </c>
      <c r="X63" s="108">
        <f t="shared" si="17"/>
        <v>4.3499999999999996</v>
      </c>
      <c r="Y63" s="10" t="s">
        <v>22</v>
      </c>
      <c r="Z63" s="11"/>
      <c r="AA63" s="11"/>
      <c r="AB63" s="11"/>
      <c r="AC63" s="12"/>
      <c r="AD63" s="44"/>
      <c r="AE63" s="44"/>
      <c r="AG63" s="1">
        <f>'[1]Weekly capesize'!$B845</f>
        <v>6063</v>
      </c>
      <c r="AH63" s="1">
        <f>'[1]Weekly capesize'!$C845</f>
        <v>4267</v>
      </c>
      <c r="AI63" s="1">
        <f t="shared" si="7"/>
        <v>1796</v>
      </c>
      <c r="AJ63" s="124">
        <f>'[1]Baltic Indices'!$D513</f>
        <v>1479</v>
      </c>
      <c r="AK63" s="124">
        <f>'[1]Baltic Indices'!$G513</f>
        <v>611</v>
      </c>
      <c r="AL63" s="124">
        <f>'[1]Baltic Indices'!$F513</f>
        <v>1032</v>
      </c>
      <c r="AM63" s="86">
        <f t="shared" si="18"/>
        <v>-6.8806634925510646E-2</v>
      </c>
      <c r="AN63" s="87">
        <f t="shared" si="19"/>
        <v>-3.7229241877256292E-2</v>
      </c>
      <c r="AO63" s="88">
        <f t="shared" si="20"/>
        <v>-2.2900763358778553E-2</v>
      </c>
      <c r="AP63" s="88">
        <f t="shared" si="21"/>
        <v>-5.6994818652849832E-2</v>
      </c>
      <c r="AQ63" s="89">
        <f t="shared" si="22"/>
        <v>-4.8387096774193505E-2</v>
      </c>
      <c r="AR63" s="88">
        <f t="shared" si="23"/>
        <v>-4.2553191489361653E-2</v>
      </c>
      <c r="AS63" s="89">
        <f t="shared" si="24"/>
        <v>-4.0372670807453548E-2</v>
      </c>
      <c r="AT63" s="89">
        <f t="shared" si="25"/>
        <v>9.2165898617511122E-3</v>
      </c>
      <c r="AX63" s="108">
        <f>[3]spot_w_average!Q386</f>
        <v>68.051999999999992</v>
      </c>
      <c r="AY63" s="108">
        <f>[3]spot_w_average!R386</f>
        <v>75.36999999999999</v>
      </c>
      <c r="AZ63" s="108">
        <f t="shared" si="5"/>
        <v>7.3179999999999978</v>
      </c>
      <c r="BA63" s="108">
        <f t="shared" si="6"/>
        <v>9.1712895622895605</v>
      </c>
      <c r="BB63" s="44">
        <f t="shared" si="8"/>
        <v>-6.0314830157415233E-2</v>
      </c>
      <c r="BC63" s="44">
        <f t="shared" si="8"/>
        <v>-4.4497971602434183E-2</v>
      </c>
    </row>
    <row r="64" spans="1:55">
      <c r="A64" s="46">
        <f>'[1]Weekly capesize'!$A846</f>
        <v>43178</v>
      </c>
      <c r="B64" s="178">
        <f t="shared" si="26"/>
        <v>2018</v>
      </c>
      <c r="C64" s="3">
        <f>'[1]Weekly capesize'!$I846</f>
        <v>6.1</v>
      </c>
      <c r="D64" s="5">
        <f>'[1]Weekly capesize'!$Z846</f>
        <v>15</v>
      </c>
      <c r="E64" s="7">
        <f>[2]input!$B494</f>
        <v>11.25</v>
      </c>
      <c r="F64" s="5">
        <f>'[1]Weekly capesize'!$S846</f>
        <v>6.15</v>
      </c>
      <c r="G64" s="3"/>
      <c r="H64" s="3">
        <f>'[1]Weekly capesize'!$L846</f>
        <v>10.15</v>
      </c>
      <c r="I64" s="3"/>
      <c r="J64" s="3">
        <f>'[1]Weekly capesize'!$N846</f>
        <v>8.5500000000000007</v>
      </c>
      <c r="K64" s="3">
        <f>'[1]Weekly capesize'!$J846</f>
        <v>11.25</v>
      </c>
      <c r="L64" s="3">
        <f>'[1]Weekly capesize'!$Y846</f>
        <v>15.35</v>
      </c>
      <c r="M64" s="3">
        <f>'[1]Weekly capesize'!$V846</f>
        <v>6.4</v>
      </c>
      <c r="N64" s="3"/>
      <c r="O64" s="5"/>
      <c r="P64" s="5">
        <f>'[1]Weekly capesize'!$T846</f>
        <v>6.1</v>
      </c>
      <c r="Q64" s="5"/>
      <c r="R64" s="5">
        <f>'[1]Weekly capesize'!$U845</f>
        <v>7.25</v>
      </c>
      <c r="S64" s="5"/>
      <c r="T64" s="123">
        <f t="shared" si="0"/>
        <v>0.41627270465289873</v>
      </c>
      <c r="U64" s="49">
        <f t="shared" si="1"/>
        <v>1673</v>
      </c>
      <c r="V64" s="44">
        <f t="shared" si="2"/>
        <v>0.41627270465289873</v>
      </c>
      <c r="W64" s="157">
        <f t="shared" si="3"/>
        <v>8.9</v>
      </c>
      <c r="X64" s="108">
        <f t="shared" si="17"/>
        <v>4.0500000000000007</v>
      </c>
      <c r="Y64" s="13"/>
      <c r="Z64" s="9"/>
      <c r="AA64" s="9"/>
      <c r="AB64" s="9"/>
      <c r="AC64" s="14"/>
      <c r="AG64" s="1">
        <f>'[1]Weekly capesize'!$B846</f>
        <v>5692</v>
      </c>
      <c r="AH64" s="1">
        <f>'[1]Weekly capesize'!$C846</f>
        <v>4019</v>
      </c>
      <c r="AI64" s="1">
        <f t="shared" si="7"/>
        <v>1673</v>
      </c>
      <c r="AJ64" s="124">
        <f>'[1]Baltic Indices'!$D514</f>
        <v>1203</v>
      </c>
      <c r="AK64" s="124">
        <f>'[1]Baltic Indices'!$G514</f>
        <v>627</v>
      </c>
      <c r="AL64" s="124">
        <f>'[1]Baltic Indices'!$F514</f>
        <v>1091</v>
      </c>
      <c r="AM64" s="86">
        <f t="shared" si="18"/>
        <v>-6.1190829622299159E-2</v>
      </c>
      <c r="AN64" s="87">
        <f t="shared" si="19"/>
        <v>-5.8120459339114139E-2</v>
      </c>
      <c r="AO64" s="88">
        <f t="shared" si="20"/>
        <v>-4.6875000000000111E-2</v>
      </c>
      <c r="AP64" s="96">
        <f t="shared" si="21"/>
        <v>-6.0439560439560336E-2</v>
      </c>
      <c r="AQ64" s="89">
        <f t="shared" si="22"/>
        <v>-4.6610169491525522E-2</v>
      </c>
      <c r="AR64" s="96">
        <f t="shared" si="23"/>
        <v>-8.8888888888888795E-2</v>
      </c>
      <c r="AS64" s="89">
        <f t="shared" si="24"/>
        <v>-2.9126213592232997E-2</v>
      </c>
      <c r="AT64" s="89">
        <f t="shared" si="25"/>
        <v>2.7397260273972712E-2</v>
      </c>
      <c r="AX64" s="108">
        <f>[3]spot_w_average!Q387</f>
        <v>64.560000000000016</v>
      </c>
      <c r="AY64" s="108">
        <f>[3]spot_w_average!R387</f>
        <v>72.12</v>
      </c>
      <c r="AZ64" s="108">
        <f t="shared" si="5"/>
        <v>7.5599999999999881</v>
      </c>
      <c r="BA64" s="108">
        <f t="shared" si="6"/>
        <v>9.1712895622895605</v>
      </c>
      <c r="BB64" s="44">
        <f t="shared" si="8"/>
        <v>-5.1313701287250546E-2</v>
      </c>
      <c r="BC64" s="44">
        <f t="shared" si="8"/>
        <v>-4.3120605015257829E-2</v>
      </c>
    </row>
    <row r="65" spans="1:55">
      <c r="A65" s="46">
        <f>'[1]Weekly capesize'!$A847</f>
        <v>43185</v>
      </c>
      <c r="B65" s="178">
        <f t="shared" si="26"/>
        <v>2018</v>
      </c>
      <c r="C65" s="3">
        <f>'[1]Weekly capesize'!$I847</f>
        <v>6.15</v>
      </c>
      <c r="D65" s="5">
        <f>'[1]Weekly capesize'!$Z847</f>
        <v>14.75</v>
      </c>
      <c r="E65" s="7">
        <f>[2]input!$B495</f>
        <v>10.9</v>
      </c>
      <c r="F65" s="5">
        <f>'[1]Weekly capesize'!$S847</f>
        <v>5.8</v>
      </c>
      <c r="G65" s="3"/>
      <c r="H65" s="3">
        <f>'[1]Weekly capesize'!$L847</f>
        <v>10</v>
      </c>
      <c r="I65" s="3"/>
      <c r="J65" s="3">
        <f>'[1]Weekly capesize'!$N847</f>
        <v>8.4</v>
      </c>
      <c r="K65" s="3">
        <f>'[1]Weekly capesize'!$J847</f>
        <v>10.95</v>
      </c>
      <c r="L65" s="3">
        <f>'[1]Weekly capesize'!$Y847</f>
        <v>15.1</v>
      </c>
      <c r="M65" s="3">
        <f>'[1]Weekly capesize'!$V847</f>
        <v>6.1</v>
      </c>
      <c r="N65" s="3"/>
      <c r="O65" s="5"/>
      <c r="P65" s="5">
        <f>'[1]Weekly capesize'!$T847</f>
        <v>6</v>
      </c>
      <c r="Q65" s="5"/>
      <c r="R65" s="5">
        <f>'[1]Weekly capesize'!$U846</f>
        <v>6.7</v>
      </c>
      <c r="S65" s="5"/>
      <c r="T65" s="123">
        <f t="shared" si="0"/>
        <v>0.3948899569946876</v>
      </c>
      <c r="U65" s="49">
        <f t="shared" si="1"/>
        <v>1561</v>
      </c>
      <c r="V65" s="44">
        <f t="shared" si="2"/>
        <v>0.3948899569946876</v>
      </c>
      <c r="W65" s="157">
        <f t="shared" si="3"/>
        <v>8.6</v>
      </c>
      <c r="X65" s="108">
        <f t="shared" si="17"/>
        <v>3.8499999999999996</v>
      </c>
      <c r="Y65" s="13"/>
      <c r="Z65" s="9"/>
      <c r="AA65" s="9"/>
      <c r="AB65" s="9"/>
      <c r="AC65" s="14"/>
      <c r="AD65" s="44"/>
      <c r="AE65" s="44"/>
      <c r="AF65" s="44"/>
      <c r="AG65" s="1">
        <f>'[1]Weekly capesize'!$B847</f>
        <v>5514</v>
      </c>
      <c r="AH65" s="1">
        <f>'[1]Weekly capesize'!$C847</f>
        <v>3953</v>
      </c>
      <c r="AI65" s="1">
        <f t="shared" si="7"/>
        <v>1561</v>
      </c>
      <c r="AJ65" s="124">
        <f>'[1]Baltic Indices'!$D515</f>
        <v>1157</v>
      </c>
      <c r="AK65" s="124">
        <f>'[1]Baltic Indices'!$G515</f>
        <v>641</v>
      </c>
      <c r="AL65" s="124">
        <f>'[1]Baltic Indices'!$F515</f>
        <v>1121</v>
      </c>
      <c r="AM65" s="86">
        <f t="shared" si="18"/>
        <v>-3.127196064652138E-2</v>
      </c>
      <c r="AN65" s="87">
        <f t="shared" si="19"/>
        <v>-1.6421995521273991E-2</v>
      </c>
      <c r="AO65" s="88">
        <f t="shared" si="20"/>
        <v>8.19672131147553E-3</v>
      </c>
      <c r="AP65" s="96">
        <f t="shared" si="21"/>
        <v>-1.7543859649122862E-2</v>
      </c>
      <c r="AQ65" s="89">
        <f t="shared" si="22"/>
        <v>-2.6666666666666727E-2</v>
      </c>
      <c r="AR65" s="96">
        <f t="shared" si="23"/>
        <v>-5.6910569105691144E-2</v>
      </c>
      <c r="AS65" s="89">
        <f t="shared" si="24"/>
        <v>-1.6666666666666718E-2</v>
      </c>
      <c r="AT65" s="89">
        <f t="shared" si="25"/>
        <v>-3.1111111111111089E-2</v>
      </c>
      <c r="AX65" s="108">
        <f>[3]spot_w_average!Q388</f>
        <v>60.529999999999994</v>
      </c>
      <c r="AY65" s="108">
        <f>[3]spot_w_average!R388</f>
        <v>68.31</v>
      </c>
      <c r="AZ65" s="108">
        <f t="shared" si="5"/>
        <v>7.7800000000000082</v>
      </c>
      <c r="BA65" s="108">
        <f t="shared" si="6"/>
        <v>9.1712895622895605</v>
      </c>
      <c r="BB65" s="44">
        <f t="shared" si="8"/>
        <v>-6.2422552664188724E-2</v>
      </c>
      <c r="BC65" s="44">
        <f t="shared" si="8"/>
        <v>-5.2828618968386087E-2</v>
      </c>
    </row>
    <row r="66" spans="1:55">
      <c r="A66" s="46">
        <f>'[1]Weekly capesize'!$A848</f>
        <v>43192</v>
      </c>
      <c r="B66" s="178">
        <f t="shared" si="26"/>
        <v>2018</v>
      </c>
      <c r="C66" s="3">
        <f>'[1]Weekly capesize'!$I848</f>
        <v>5.75</v>
      </c>
      <c r="D66" s="5">
        <f>'[1]Weekly capesize'!$Z848</f>
        <v>14.1</v>
      </c>
      <c r="E66" s="7">
        <f>[2]input!$B496</f>
        <v>10.9</v>
      </c>
      <c r="F66" s="5">
        <f>'[1]Weekly capesize'!$S848</f>
        <v>5.5</v>
      </c>
      <c r="G66" s="3"/>
      <c r="H66" s="3">
        <f>'[1]Weekly capesize'!$L848</f>
        <v>9.3000000000000007</v>
      </c>
      <c r="I66" s="3"/>
      <c r="J66" s="3">
        <f>'[1]Weekly capesize'!$N848</f>
        <v>8.1999999999999993</v>
      </c>
      <c r="K66" s="3">
        <f>'[1]Weekly capesize'!$J848</f>
        <v>10.65</v>
      </c>
      <c r="L66" s="3">
        <f>'[1]Weekly capesize'!$Y848</f>
        <v>14.45</v>
      </c>
      <c r="M66" s="3">
        <f>'[1]Weekly capesize'!$V848</f>
        <v>6</v>
      </c>
      <c r="N66" s="3"/>
      <c r="O66" s="5"/>
      <c r="P66" s="5">
        <f>'[1]Weekly capesize'!$T848</f>
        <v>5.75</v>
      </c>
      <c r="Q66" s="5"/>
      <c r="R66" s="5">
        <f>'[1]Weekly capesize'!$U847</f>
        <v>6.4</v>
      </c>
      <c r="S66" s="5"/>
      <c r="T66" s="123">
        <f t="shared" ref="T66:T129" si="27">(AG66-AH66)/AH66</f>
        <v>0.42412868632707773</v>
      </c>
      <c r="U66" s="49">
        <f t="shared" ref="U66:U129" si="28">AG66-AH66</f>
        <v>1582</v>
      </c>
      <c r="V66" s="44">
        <f t="shared" ref="V66:V129" si="29">U66/AH66</f>
        <v>0.42412868632707773</v>
      </c>
      <c r="W66" s="157">
        <f t="shared" ref="W66:W129" si="30">D66-C66</f>
        <v>8.35</v>
      </c>
      <c r="X66" s="108">
        <f t="shared" ref="X66:X97" si="31">H66-C66</f>
        <v>3.5500000000000007</v>
      </c>
      <c r="Y66" s="13"/>
      <c r="Z66" s="9"/>
      <c r="AA66" s="9"/>
      <c r="AB66" s="9"/>
      <c r="AC66" s="14"/>
      <c r="AG66" s="1">
        <f>'[1]Weekly capesize'!$B848</f>
        <v>5312</v>
      </c>
      <c r="AH66" s="1">
        <f>'[1]Weekly capesize'!$C848</f>
        <v>3730</v>
      </c>
      <c r="AI66" s="1">
        <f t="shared" si="7"/>
        <v>1582</v>
      </c>
      <c r="AJ66" s="124">
        <f>'[1]Baltic Indices'!$D516</f>
        <v>924</v>
      </c>
      <c r="AK66" s="124">
        <f>'[1]Baltic Indices'!$G516</f>
        <v>650</v>
      </c>
      <c r="AL66" s="124">
        <f>'[1]Baltic Indices'!$F516</f>
        <v>1067</v>
      </c>
      <c r="AM66" s="86">
        <f t="shared" si="18"/>
        <v>-3.6634022488211793E-2</v>
      </c>
      <c r="AN66" s="87">
        <f t="shared" si="19"/>
        <v>-5.6412850999241093E-2</v>
      </c>
      <c r="AO66" s="88">
        <f t="shared" si="20"/>
        <v>-6.5040650406504086E-2</v>
      </c>
      <c r="AP66" s="96">
        <f t="shared" si="21"/>
        <v>-2.3809523809523947E-2</v>
      </c>
      <c r="AQ66" s="89">
        <f t="shared" si="22"/>
        <v>-2.739726027397249E-2</v>
      </c>
      <c r="AR66" s="96">
        <f t="shared" si="23"/>
        <v>-5.1724137931034475E-2</v>
      </c>
      <c r="AS66" s="89">
        <f t="shared" si="24"/>
        <v>-4.4067796610169463E-2</v>
      </c>
      <c r="AT66" s="89">
        <f t="shared" si="25"/>
        <v>0</v>
      </c>
      <c r="AX66" s="108">
        <f>[3]spot_w_average!Q389</f>
        <v>58.652500000000003</v>
      </c>
      <c r="AY66" s="108">
        <f>[3]spot_w_average!R389</f>
        <v>66.580000000000013</v>
      </c>
      <c r="AZ66" s="108">
        <f t="shared" ref="AZ66:AZ99" si="32">AY66-AX66</f>
        <v>7.9275000000000091</v>
      </c>
      <c r="BA66" s="108">
        <f t="shared" ref="BA66:BA82" si="33">BA67</f>
        <v>9.1712895622895605</v>
      </c>
      <c r="BB66" s="44">
        <f t="shared" si="8"/>
        <v>-3.101767718486681E-2</v>
      </c>
      <c r="BC66" s="44">
        <f t="shared" si="8"/>
        <v>-2.5325720977894761E-2</v>
      </c>
    </row>
    <row r="67" spans="1:55">
      <c r="A67" s="46">
        <f>'[1]Weekly capesize'!$A849</f>
        <v>43199</v>
      </c>
      <c r="B67" s="178">
        <f t="shared" ref="B67:B130" si="34">YEAR(A67)</f>
        <v>2018</v>
      </c>
      <c r="C67" s="3">
        <f>'[1]Weekly capesize'!$I849</f>
        <v>5.25</v>
      </c>
      <c r="D67" s="5">
        <f>'[1]Weekly capesize'!$Z849</f>
        <v>12.75</v>
      </c>
      <c r="E67" s="100">
        <f>[2]input!$B497</f>
        <v>9.9499999999999993</v>
      </c>
      <c r="F67" s="5">
        <f>'[1]Weekly capesize'!$S849</f>
        <v>5.2</v>
      </c>
      <c r="G67" s="3"/>
      <c r="H67" s="3">
        <f>'[1]Weekly capesize'!$L849</f>
        <v>8.4</v>
      </c>
      <c r="I67" s="3"/>
      <c r="J67" s="3">
        <f>'[1]Weekly capesize'!$N849</f>
        <v>9</v>
      </c>
      <c r="K67" s="3">
        <f>'[1]Weekly capesize'!$J849</f>
        <v>10.050000000000001</v>
      </c>
      <c r="L67" s="3">
        <f>'[1]Weekly capesize'!$Y849</f>
        <v>13.1</v>
      </c>
      <c r="M67" s="3">
        <f>'[1]Weekly capesize'!$V849</f>
        <v>5.9</v>
      </c>
      <c r="N67" s="3"/>
      <c r="O67" s="5"/>
      <c r="P67" s="5">
        <f>'[1]Weekly capesize'!$T849</f>
        <v>5.4</v>
      </c>
      <c r="Q67" s="5"/>
      <c r="R67" s="5">
        <f>'[1]Weekly capesize'!$U848</f>
        <v>6.3</v>
      </c>
      <c r="S67" s="5"/>
      <c r="T67" s="123">
        <f t="shared" si="27"/>
        <v>0.42632781267846942</v>
      </c>
      <c r="U67" s="49">
        <f t="shared" si="28"/>
        <v>1493</v>
      </c>
      <c r="V67" s="44">
        <f t="shared" si="29"/>
        <v>0.42632781267846942</v>
      </c>
      <c r="W67" s="157">
        <f t="shared" si="30"/>
        <v>7.5</v>
      </c>
      <c r="X67" s="108">
        <f t="shared" si="31"/>
        <v>3.1500000000000004</v>
      </c>
      <c r="Y67" s="13"/>
      <c r="Z67" s="9"/>
      <c r="AA67" s="9"/>
      <c r="AB67" s="9"/>
      <c r="AC67" s="14"/>
      <c r="AG67" s="105">
        <f>'[1]Weekly capesize'!$B849</f>
        <v>4995</v>
      </c>
      <c r="AH67" s="105">
        <f>'[1]Weekly capesize'!$C849</f>
        <v>3502</v>
      </c>
      <c r="AI67" s="1">
        <f t="shared" ref="AI67:AI130" si="35">AG67-AH67</f>
        <v>1493</v>
      </c>
      <c r="AJ67" s="124">
        <f>'[1]Baltic Indices'!$D517</f>
        <v>824</v>
      </c>
      <c r="AK67" s="124">
        <f>'[1]Baltic Indices'!$G517</f>
        <v>643</v>
      </c>
      <c r="AL67" s="124">
        <f>'[1]Baltic Indices'!$F517</f>
        <v>1032</v>
      </c>
      <c r="AM67" s="86">
        <f t="shared" si="18"/>
        <v>-5.9676204819277157E-2</v>
      </c>
      <c r="AN67" s="97">
        <f t="shared" si="19"/>
        <v>-6.1126005361930247E-2</v>
      </c>
      <c r="AO67" s="102">
        <f t="shared" si="20"/>
        <v>-8.6956521739130488E-2</v>
      </c>
      <c r="AP67" s="103">
        <f t="shared" si="21"/>
        <v>9.7560975609756184E-2</v>
      </c>
      <c r="AQ67" s="89">
        <f t="shared" si="22"/>
        <v>-5.6338028169014009E-2</v>
      </c>
      <c r="AR67" s="96">
        <f t="shared" si="23"/>
        <v>-5.4545454545454564E-2</v>
      </c>
      <c r="AS67" s="97">
        <f t="shared" si="24"/>
        <v>-9.5744680851063801E-2</v>
      </c>
      <c r="AT67" s="97">
        <f t="shared" si="25"/>
        <v>-8.7155963302752437E-2</v>
      </c>
      <c r="AX67" s="108">
        <f>[3]spot_w_average!Q390</f>
        <v>58.804000000000002</v>
      </c>
      <c r="AY67" s="108">
        <f>[3]spot_w_average!R390</f>
        <v>68.59</v>
      </c>
      <c r="AZ67" s="108">
        <f t="shared" si="32"/>
        <v>9.7860000000000014</v>
      </c>
      <c r="BA67" s="108">
        <f t="shared" si="33"/>
        <v>9.1712895622895605</v>
      </c>
      <c r="BB67" s="44">
        <f t="shared" ref="BB67:BC130" si="36">AX67/AX66-1</f>
        <v>2.5830101018711193E-3</v>
      </c>
      <c r="BC67" s="44">
        <f t="shared" si="36"/>
        <v>3.0189246019825644E-2</v>
      </c>
    </row>
    <row r="68" spans="1:55">
      <c r="A68" s="46">
        <f>'[1]Weekly capesize'!$A850</f>
        <v>43206</v>
      </c>
      <c r="B68" s="178">
        <f t="shared" si="34"/>
        <v>2018</v>
      </c>
      <c r="C68" s="3">
        <f>'[1]Weekly capesize'!$I850</f>
        <v>6.4</v>
      </c>
      <c r="D68" s="5">
        <f>'[1]Weekly capesize'!$Z850</f>
        <v>13.5</v>
      </c>
      <c r="E68" s="100">
        <f>[2]input!$B498</f>
        <v>10.1</v>
      </c>
      <c r="F68" s="5">
        <f>'[1]Weekly capesize'!$S850</f>
        <v>5.5</v>
      </c>
      <c r="G68" s="3"/>
      <c r="H68" s="3">
        <f>'[1]Weekly capesize'!$L850</f>
        <v>8.5</v>
      </c>
      <c r="I68" s="3"/>
      <c r="J68" s="3">
        <f>'[1]Weekly capesize'!$N850</f>
        <v>9.35</v>
      </c>
      <c r="K68" s="3">
        <f>'[1]Weekly capesize'!$J850</f>
        <v>10.65</v>
      </c>
      <c r="L68" s="3">
        <f>'[1]Weekly capesize'!$Y850</f>
        <v>13.85</v>
      </c>
      <c r="M68" s="3">
        <f>'[1]Weekly capesize'!$V850</f>
        <v>6.3</v>
      </c>
      <c r="N68" s="3"/>
      <c r="O68" s="5"/>
      <c r="P68" s="5">
        <f>'[1]Weekly capesize'!$T850</f>
        <v>5.6</v>
      </c>
      <c r="Q68" s="5"/>
      <c r="R68" s="5">
        <f>'[1]Weekly capesize'!$U849</f>
        <v>5.9</v>
      </c>
      <c r="S68" s="5"/>
      <c r="T68" s="123">
        <f t="shared" si="27"/>
        <v>0.38489774514944941</v>
      </c>
      <c r="U68" s="49">
        <f t="shared" si="28"/>
        <v>1468</v>
      </c>
      <c r="V68" s="44">
        <f t="shared" si="29"/>
        <v>0.38489774514944941</v>
      </c>
      <c r="W68" s="157">
        <f t="shared" si="30"/>
        <v>7.1</v>
      </c>
      <c r="X68" s="108">
        <f t="shared" si="31"/>
        <v>2.0999999999999996</v>
      </c>
      <c r="Y68" s="13"/>
      <c r="Z68" s="9"/>
      <c r="AA68" s="9"/>
      <c r="AB68" s="9"/>
      <c r="AC68" s="14"/>
      <c r="AG68" s="1">
        <f>'[1]Weekly capesize'!$B850</f>
        <v>5282</v>
      </c>
      <c r="AH68" s="1">
        <f>'[1]Weekly capesize'!$C850</f>
        <v>3814</v>
      </c>
      <c r="AI68" s="1">
        <f t="shared" si="35"/>
        <v>1468</v>
      </c>
      <c r="AJ68" s="124">
        <f>'[1]Baltic Indices'!$D518</f>
        <v>1038</v>
      </c>
      <c r="AK68" s="124">
        <f>'[1]Baltic Indices'!$G518</f>
        <v>628</v>
      </c>
      <c r="AL68" s="124">
        <f>'[1]Baltic Indices'!$F518</f>
        <v>1013</v>
      </c>
      <c r="AM68" s="86">
        <f t="shared" ref="AM68:AM99" si="37">AG68/AG67-1</f>
        <v>5.7457457457457561E-2</v>
      </c>
      <c r="AN68" s="97">
        <f t="shared" ref="AN68:AN99" si="38">AH68/AH67-1</f>
        <v>8.9091947458595167E-2</v>
      </c>
      <c r="AO68" s="102">
        <f t="shared" ref="AO68:AO99" si="39">C68/C67-1</f>
        <v>0.21904761904761916</v>
      </c>
      <c r="AP68" s="103">
        <f t="shared" ref="AP68:AP99" si="40">J68/J67-1</f>
        <v>3.8888888888888751E-2</v>
      </c>
      <c r="AQ68" s="89">
        <f t="shared" ref="AQ68:AQ99" si="41">K68/K67-1</f>
        <v>5.9701492537313383E-2</v>
      </c>
      <c r="AR68" s="96">
        <f t="shared" ref="AR68:AR99" si="42">F68/F67-1</f>
        <v>5.7692307692307709E-2</v>
      </c>
      <c r="AS68" s="97">
        <f t="shared" ref="AS68:AS99" si="43">D68/D67-1</f>
        <v>5.8823529411764719E-2</v>
      </c>
      <c r="AT68" s="97">
        <f t="shared" ref="AT68:AT99" si="44">E68/E67-1</f>
        <v>1.5075376884422065E-2</v>
      </c>
      <c r="AX68" s="108">
        <f>[3]spot_w_average!Q391</f>
        <v>58.29399999999999</v>
      </c>
      <c r="AY68" s="108">
        <f>[3]spot_w_average!R391</f>
        <v>68.53</v>
      </c>
      <c r="AZ68" s="108">
        <f t="shared" si="32"/>
        <v>10.236000000000011</v>
      </c>
      <c r="BA68" s="108">
        <f t="shared" si="33"/>
        <v>9.1712895622895605</v>
      </c>
      <c r="BB68" s="44">
        <f t="shared" si="36"/>
        <v>-8.6728793959596207E-3</v>
      </c>
      <c r="BC68" s="44">
        <f t="shared" si="36"/>
        <v>-8.7476308499789823E-4</v>
      </c>
    </row>
    <row r="69" spans="1:55">
      <c r="A69" s="46">
        <f>'[1]Weekly capesize'!$A851</f>
        <v>43213</v>
      </c>
      <c r="B69" s="178">
        <f t="shared" si="34"/>
        <v>2018</v>
      </c>
      <c r="C69" s="3">
        <f>'[1]Weekly capesize'!$I851</f>
        <v>7.1</v>
      </c>
      <c r="D69" s="5">
        <f>'[1]Weekly capesize'!$Z851</f>
        <v>17.95</v>
      </c>
      <c r="E69" s="100">
        <f>[2]input!$B499</f>
        <v>10.199999999999999</v>
      </c>
      <c r="F69" s="5">
        <f>'[1]Weekly capesize'!$S851</f>
        <v>7.7</v>
      </c>
      <c r="G69" s="3"/>
      <c r="H69" s="3">
        <f>'[1]Weekly capesize'!$L851</f>
        <v>10.1</v>
      </c>
      <c r="I69" s="3"/>
      <c r="J69" s="3">
        <f>'[1]Weekly capesize'!$N851</f>
        <v>11.1</v>
      </c>
      <c r="K69" s="3">
        <f>'[1]Weekly capesize'!$J851</f>
        <v>13.1</v>
      </c>
      <c r="L69" s="3">
        <f>'[1]Weekly capesize'!$Y851</f>
        <v>18.3</v>
      </c>
      <c r="M69" s="3">
        <f>'[1]Weekly capesize'!$V851</f>
        <v>8.6999999999999993</v>
      </c>
      <c r="N69" s="3"/>
      <c r="O69" s="5"/>
      <c r="P69" s="5">
        <f>'[1]Weekly capesize'!$T851</f>
        <v>7.1</v>
      </c>
      <c r="Q69" s="5"/>
      <c r="R69" s="5">
        <f>'[1]Weekly capesize'!$U850</f>
        <v>6.6</v>
      </c>
      <c r="S69" s="5"/>
      <c r="T69" s="123">
        <f t="shared" si="27"/>
        <v>0.56675224646983313</v>
      </c>
      <c r="U69" s="49">
        <f t="shared" si="28"/>
        <v>2649</v>
      </c>
      <c r="V69" s="44">
        <f t="shared" si="29"/>
        <v>0.56675224646983313</v>
      </c>
      <c r="W69" s="157">
        <f t="shared" si="30"/>
        <v>10.85</v>
      </c>
      <c r="X69" s="108">
        <f t="shared" si="31"/>
        <v>3</v>
      </c>
      <c r="Y69" s="13"/>
      <c r="Z69" s="9"/>
      <c r="AA69" s="9"/>
      <c r="AB69" s="9"/>
      <c r="AC69" s="14"/>
      <c r="AG69" s="1">
        <f>'[1]Weekly capesize'!$B851</f>
        <v>7323</v>
      </c>
      <c r="AH69" s="1">
        <f>'[1]Weekly capesize'!$C851</f>
        <v>4674</v>
      </c>
      <c r="AI69" s="1">
        <f t="shared" si="35"/>
        <v>2649</v>
      </c>
      <c r="AJ69" s="124">
        <f>'[1]Baltic Indices'!$D519</f>
        <v>1915</v>
      </c>
      <c r="AK69" s="124">
        <f>'[1]Baltic Indices'!$G519</f>
        <v>621</v>
      </c>
      <c r="AL69" s="124">
        <f>'[1]Baltic Indices'!$F519</f>
        <v>1025</v>
      </c>
      <c r="AM69" s="86">
        <f t="shared" si="37"/>
        <v>0.38640666414237024</v>
      </c>
      <c r="AN69" s="97">
        <f t="shared" si="38"/>
        <v>0.22548505506030425</v>
      </c>
      <c r="AO69" s="102">
        <f t="shared" si="39"/>
        <v>0.10937499999999978</v>
      </c>
      <c r="AP69" s="103">
        <f t="shared" si="40"/>
        <v>0.1871657754010696</v>
      </c>
      <c r="AQ69" s="89">
        <f t="shared" si="41"/>
        <v>0.2300469483568075</v>
      </c>
      <c r="AR69" s="96">
        <f t="shared" si="42"/>
        <v>0.40000000000000013</v>
      </c>
      <c r="AS69" s="97">
        <f t="shared" si="43"/>
        <v>0.32962962962962949</v>
      </c>
      <c r="AT69" s="97">
        <f t="shared" si="44"/>
        <v>9.9009900990099098E-3</v>
      </c>
      <c r="AX69" s="108">
        <f>[3]spot_w_average!Q392</f>
        <v>58.865999999999993</v>
      </c>
      <c r="AY69" s="108">
        <f>[3]spot_w_average!R392</f>
        <v>65.47</v>
      </c>
      <c r="AZ69" s="108">
        <f t="shared" si="32"/>
        <v>6.6040000000000063</v>
      </c>
      <c r="BA69" s="108">
        <f t="shared" si="33"/>
        <v>9.1712895622895605</v>
      </c>
      <c r="BB69" s="44">
        <f t="shared" si="36"/>
        <v>9.8123306000617028E-3</v>
      </c>
      <c r="BC69" s="44">
        <f t="shared" si="36"/>
        <v>-4.465197723624692E-2</v>
      </c>
    </row>
    <row r="70" spans="1:55">
      <c r="A70" s="46">
        <f>'[1]Weekly capesize'!$A852</f>
        <v>43220</v>
      </c>
      <c r="B70" s="178">
        <f t="shared" si="34"/>
        <v>2018</v>
      </c>
      <c r="C70" s="3">
        <f>'[1]Weekly capesize'!$I852</f>
        <v>7.25</v>
      </c>
      <c r="D70" s="5">
        <f>'[1]Weekly capesize'!$Z852</f>
        <v>18.05</v>
      </c>
      <c r="E70" s="100">
        <f>[2]input!$B500</f>
        <v>10.35</v>
      </c>
      <c r="F70" s="5">
        <f>'[1]Weekly capesize'!$S852</f>
        <v>9</v>
      </c>
      <c r="G70" s="3"/>
      <c r="H70" s="3">
        <f>'[1]Weekly capesize'!$L852</f>
        <v>10.85</v>
      </c>
      <c r="I70" s="3"/>
      <c r="J70" s="3">
        <f>'[1]Weekly capesize'!$N852</f>
        <v>11.95</v>
      </c>
      <c r="K70" s="3">
        <f>'[1]Weekly capesize'!$J852</f>
        <v>13.35</v>
      </c>
      <c r="L70" s="3">
        <f>'[1]Weekly capesize'!$Y852</f>
        <v>18.399999999999999</v>
      </c>
      <c r="M70" s="3">
        <f>'[1]Weekly capesize'!$V852</f>
        <v>10.35</v>
      </c>
      <c r="N70" s="3"/>
      <c r="O70" s="5"/>
      <c r="P70" s="5">
        <f>'[1]Weekly capesize'!$T852</f>
        <v>7.95</v>
      </c>
      <c r="Q70" s="5"/>
      <c r="R70" s="5">
        <f>'[1]Weekly capesize'!$U851</f>
        <v>9</v>
      </c>
      <c r="S70" s="5"/>
      <c r="T70" s="123">
        <f t="shared" si="27"/>
        <v>0.62848423194303149</v>
      </c>
      <c r="U70" s="49">
        <f t="shared" si="28"/>
        <v>3089</v>
      </c>
      <c r="V70" s="44">
        <f t="shared" si="29"/>
        <v>0.62848423194303149</v>
      </c>
      <c r="W70" s="157">
        <f t="shared" si="30"/>
        <v>10.8</v>
      </c>
      <c r="X70" s="108">
        <f t="shared" si="31"/>
        <v>3.5999999999999996</v>
      </c>
      <c r="Y70" s="13"/>
      <c r="Z70" s="9"/>
      <c r="AA70" s="9"/>
      <c r="AB70" s="9"/>
      <c r="AC70" s="14"/>
      <c r="AG70" s="1">
        <f>'[1]Weekly capesize'!$B852</f>
        <v>8004</v>
      </c>
      <c r="AH70" s="1">
        <f>'[1]Weekly capesize'!$C852</f>
        <v>4915</v>
      </c>
      <c r="AI70" s="1">
        <f t="shared" si="35"/>
        <v>3089</v>
      </c>
      <c r="AJ70" s="124">
        <f>'[1]Baltic Indices'!$D520</f>
        <v>2251</v>
      </c>
      <c r="AK70" s="124">
        <f>'[1]Baltic Indices'!$G520</f>
        <v>605</v>
      </c>
      <c r="AL70" s="124">
        <f>'[1]Baltic Indices'!$F520</f>
        <v>1042</v>
      </c>
      <c r="AM70" s="86">
        <f t="shared" si="37"/>
        <v>9.2994674313805925E-2</v>
      </c>
      <c r="AN70" s="97">
        <f t="shared" si="38"/>
        <v>5.1561831407787695E-2</v>
      </c>
      <c r="AO70" s="102">
        <f t="shared" si="39"/>
        <v>2.1126760563380254E-2</v>
      </c>
      <c r="AP70" s="103">
        <f t="shared" si="40"/>
        <v>7.6576576576576461E-2</v>
      </c>
      <c r="AQ70" s="89">
        <f t="shared" si="41"/>
        <v>1.9083969465648831E-2</v>
      </c>
      <c r="AR70" s="96">
        <f t="shared" si="42"/>
        <v>0.16883116883116878</v>
      </c>
      <c r="AS70" s="97">
        <f t="shared" si="43"/>
        <v>5.5710306406686616E-3</v>
      </c>
      <c r="AT70" s="97">
        <f t="shared" si="44"/>
        <v>1.4705882352941124E-2</v>
      </c>
      <c r="AX70" s="109">
        <f>[4]SRM!I15-C70</f>
        <v>59.404000000000011</v>
      </c>
      <c r="AY70" s="109">
        <f>[4]SRM!J15-D70</f>
        <v>66.829999999999984</v>
      </c>
      <c r="AZ70" s="108">
        <f t="shared" si="32"/>
        <v>7.4259999999999735</v>
      </c>
      <c r="BA70" s="108">
        <f t="shared" si="33"/>
        <v>9.1712895622895605</v>
      </c>
      <c r="BB70" s="44">
        <f t="shared" si="36"/>
        <v>9.1394013522239081E-3</v>
      </c>
      <c r="BC70" s="44">
        <f t="shared" si="36"/>
        <v>2.0772873071635667E-2</v>
      </c>
    </row>
    <row r="71" spans="1:55">
      <c r="A71" s="46">
        <f>'[1]Weekly capesize'!$A853</f>
        <v>43227</v>
      </c>
      <c r="B71" s="178">
        <f t="shared" si="34"/>
        <v>2018</v>
      </c>
      <c r="C71" s="3">
        <f>'[1]Weekly capesize'!$I853</f>
        <v>7.65</v>
      </c>
      <c r="D71" s="5">
        <f>'[1]Weekly capesize'!$Z853</f>
        <v>18.399999999999999</v>
      </c>
      <c r="E71" s="100">
        <f>[2]input!$B501</f>
        <v>10.5</v>
      </c>
      <c r="F71" s="5">
        <f>'[1]Weekly capesize'!$S853</f>
        <v>9.1</v>
      </c>
      <c r="G71" s="3"/>
      <c r="H71" s="3">
        <f>'[1]Weekly capesize'!$L853</f>
        <v>11.05</v>
      </c>
      <c r="I71" s="3"/>
      <c r="J71" s="3">
        <f>'[1]Weekly capesize'!$N853</f>
        <v>12.2</v>
      </c>
      <c r="K71" s="3">
        <f>'[1]Weekly capesize'!$J853</f>
        <v>13.9</v>
      </c>
      <c r="L71" s="3">
        <f>'[1]Weekly capesize'!$Y853</f>
        <v>18.850000000000001</v>
      </c>
      <c r="M71" s="3">
        <f>'[1]Weekly capesize'!$V853</f>
        <v>10.25</v>
      </c>
      <c r="N71" s="3"/>
      <c r="O71" s="5"/>
      <c r="P71" s="5">
        <f>'[1]Weekly capesize'!$T853</f>
        <v>8.0500000000000007</v>
      </c>
      <c r="Q71" s="5"/>
      <c r="R71" s="5">
        <f>'[1]Weekly capesize'!$U852</f>
        <v>10.65</v>
      </c>
      <c r="S71" s="5"/>
      <c r="T71" s="123">
        <f t="shared" si="27"/>
        <v>0.57301401869158874</v>
      </c>
      <c r="U71" s="49">
        <f t="shared" si="28"/>
        <v>2943</v>
      </c>
      <c r="V71" s="44">
        <f t="shared" si="29"/>
        <v>0.57301401869158874</v>
      </c>
      <c r="W71" s="157">
        <f t="shared" si="30"/>
        <v>10.749999999999998</v>
      </c>
      <c r="X71" s="108">
        <f t="shared" si="31"/>
        <v>3.4000000000000004</v>
      </c>
      <c r="Y71" s="13"/>
      <c r="Z71" s="9"/>
      <c r="AA71" s="9"/>
      <c r="AB71" s="9"/>
      <c r="AC71" s="14"/>
      <c r="AG71" s="1">
        <f>'[1]Weekly capesize'!$B853</f>
        <v>8079</v>
      </c>
      <c r="AH71" s="1">
        <f>'[1]Weekly capesize'!$C853</f>
        <v>5136</v>
      </c>
      <c r="AI71" s="1">
        <f t="shared" si="35"/>
        <v>2943</v>
      </c>
      <c r="AJ71" s="124">
        <f>'[1]Baltic Indices'!$D521</f>
        <v>2337</v>
      </c>
      <c r="AK71" s="124">
        <f>'[1]Baltic Indices'!$G521</f>
        <v>589</v>
      </c>
      <c r="AL71" s="124">
        <f>'[1]Baltic Indices'!$F521</f>
        <v>1050</v>
      </c>
      <c r="AM71" s="86">
        <f t="shared" si="37"/>
        <v>9.3703148425787752E-3</v>
      </c>
      <c r="AN71" s="97">
        <f t="shared" si="38"/>
        <v>4.4964394710071298E-2</v>
      </c>
      <c r="AO71" s="102">
        <f t="shared" si="39"/>
        <v>5.5172413793103559E-2</v>
      </c>
      <c r="AP71" s="103">
        <f t="shared" si="40"/>
        <v>2.0920502092050208E-2</v>
      </c>
      <c r="AQ71" s="89">
        <f t="shared" si="41"/>
        <v>4.1198501872659277E-2</v>
      </c>
      <c r="AR71" s="96">
        <f t="shared" si="42"/>
        <v>1.1111111111111072E-2</v>
      </c>
      <c r="AS71" s="97">
        <f t="shared" si="43"/>
        <v>1.9390581717451338E-2</v>
      </c>
      <c r="AT71" s="97">
        <f t="shared" si="44"/>
        <v>1.449275362318847E-2</v>
      </c>
      <c r="AX71" s="109">
        <f>[4]SRM!I16-C71</f>
        <v>58.548000000000009</v>
      </c>
      <c r="AY71" s="109">
        <f>[4]SRM!J16-D71</f>
        <v>66.38</v>
      </c>
      <c r="AZ71" s="108">
        <f t="shared" si="32"/>
        <v>7.8319999999999865</v>
      </c>
      <c r="BA71" s="108">
        <f t="shared" si="33"/>
        <v>9.1712895622895605</v>
      </c>
      <c r="BB71" s="44">
        <f t="shared" si="36"/>
        <v>-1.4409804053599151E-2</v>
      </c>
      <c r="BC71" s="44">
        <f t="shared" si="36"/>
        <v>-6.7335029178511308E-3</v>
      </c>
    </row>
    <row r="72" spans="1:55">
      <c r="A72" s="46">
        <f>'[1]Weekly capesize'!$A854</f>
        <v>43234</v>
      </c>
      <c r="B72" s="178">
        <f t="shared" si="34"/>
        <v>2018</v>
      </c>
      <c r="C72" s="3">
        <f>'[1]Weekly capesize'!$I854</f>
        <v>8.4</v>
      </c>
      <c r="D72" s="5">
        <f>'[1]Weekly capesize'!$Z854</f>
        <v>19</v>
      </c>
      <c r="E72" s="100">
        <f>[2]input!$B502</f>
        <v>10.65</v>
      </c>
      <c r="F72" s="5">
        <f>'[1]Weekly capesize'!$S854</f>
        <v>9.6999999999999993</v>
      </c>
      <c r="G72" s="3"/>
      <c r="H72" s="3">
        <f>'[1]Weekly capesize'!$L854</f>
        <v>11.85</v>
      </c>
      <c r="I72" s="3"/>
      <c r="J72" s="3">
        <f>'[1]Weekly capesize'!$N854</f>
        <v>13.1</v>
      </c>
      <c r="K72" s="3">
        <f>'[1]Weekly capesize'!$J854</f>
        <v>14.4</v>
      </c>
      <c r="L72" s="3">
        <f>'[1]Weekly capesize'!$Y854</f>
        <v>19.45</v>
      </c>
      <c r="M72" s="3">
        <f>'[1]Weekly capesize'!$V854</f>
        <v>10.95</v>
      </c>
      <c r="N72" s="3"/>
      <c r="O72" s="5"/>
      <c r="P72" s="5">
        <f>'[1]Weekly capesize'!$T854</f>
        <v>8.5</v>
      </c>
      <c r="Q72" s="5"/>
      <c r="R72" s="5">
        <f>'[1]Weekly capesize'!$U853</f>
        <v>10.55</v>
      </c>
      <c r="S72" s="5"/>
      <c r="T72" s="123">
        <f t="shared" si="27"/>
        <v>0.53466594633531428</v>
      </c>
      <c r="U72" s="49">
        <f t="shared" si="28"/>
        <v>2969</v>
      </c>
      <c r="V72" s="44">
        <f t="shared" si="29"/>
        <v>0.53466594633531428</v>
      </c>
      <c r="W72" s="157">
        <f t="shared" si="30"/>
        <v>10.6</v>
      </c>
      <c r="X72" s="108">
        <f t="shared" si="31"/>
        <v>3.4499999999999993</v>
      </c>
      <c r="Y72" s="13"/>
      <c r="Z72" s="9"/>
      <c r="AA72" s="9"/>
      <c r="AB72" s="9"/>
      <c r="AC72" s="14"/>
      <c r="AD72" s="44"/>
      <c r="AE72" s="44"/>
      <c r="AF72" s="44"/>
      <c r="AG72" s="1">
        <f>'[1]Weekly capesize'!$B854</f>
        <v>8522</v>
      </c>
      <c r="AH72" s="1">
        <f>'[1]Weekly capesize'!$C854</f>
        <v>5553</v>
      </c>
      <c r="AI72" s="1">
        <f t="shared" si="35"/>
        <v>2969</v>
      </c>
      <c r="AJ72" s="124">
        <f>'[1]Baltic Indices'!$D522</f>
        <v>2630</v>
      </c>
      <c r="AK72" s="124">
        <f>'[1]Baltic Indices'!$G522</f>
        <v>584</v>
      </c>
      <c r="AL72" s="124">
        <f>'[1]Baltic Indices'!$F522</f>
        <v>1053</v>
      </c>
      <c r="AM72" s="86">
        <f t="shared" si="37"/>
        <v>5.4833518999876318E-2</v>
      </c>
      <c r="AN72" s="97">
        <f t="shared" si="38"/>
        <v>8.1191588785046731E-2</v>
      </c>
      <c r="AO72" s="102">
        <f t="shared" si="39"/>
        <v>9.8039215686274606E-2</v>
      </c>
      <c r="AP72" s="103">
        <f t="shared" si="40"/>
        <v>7.3770491803278659E-2</v>
      </c>
      <c r="AQ72" s="89">
        <f t="shared" si="41"/>
        <v>3.5971223021582732E-2</v>
      </c>
      <c r="AR72" s="96">
        <f t="shared" si="42"/>
        <v>6.5934065934065922E-2</v>
      </c>
      <c r="AS72" s="97">
        <f t="shared" si="43"/>
        <v>3.2608695652174058E-2</v>
      </c>
      <c r="AT72" s="97">
        <f t="shared" si="44"/>
        <v>1.4285714285714235E-2</v>
      </c>
      <c r="AX72" s="109">
        <f>[4]SRM!I17-C72</f>
        <v>58.553999999999995</v>
      </c>
      <c r="AY72" s="109">
        <f>[4]SRM!J17-D72</f>
        <v>66.400000000000006</v>
      </c>
      <c r="AZ72" s="108">
        <f t="shared" si="32"/>
        <v>7.8460000000000107</v>
      </c>
      <c r="BA72" s="108">
        <f t="shared" si="33"/>
        <v>9.1712895622895605</v>
      </c>
      <c r="BB72" s="44">
        <f t="shared" si="36"/>
        <v>1.0248001639645565E-4</v>
      </c>
      <c r="BC72" s="44">
        <f t="shared" si="36"/>
        <v>3.0129557095515125E-4</v>
      </c>
    </row>
    <row r="73" spans="1:55">
      <c r="A73" s="46">
        <f>'[1]Weekly capesize'!$A855</f>
        <v>43241</v>
      </c>
      <c r="B73" s="178">
        <f t="shared" si="34"/>
        <v>2018</v>
      </c>
      <c r="C73" s="3">
        <f>'[1]Weekly capesize'!$I855</f>
        <v>7.7</v>
      </c>
      <c r="D73" s="5">
        <f>'[1]Weekly capesize'!$Z855</f>
        <v>17.25</v>
      </c>
      <c r="E73" s="100">
        <f>[2]input!$B503</f>
        <v>11.7</v>
      </c>
      <c r="F73" s="5">
        <f>'[1]Weekly capesize'!$S855</f>
        <v>8.5</v>
      </c>
      <c r="G73" s="3"/>
      <c r="H73" s="3">
        <f>'[1]Weekly capesize'!$L855</f>
        <v>11.1</v>
      </c>
      <c r="I73" s="3"/>
      <c r="J73" s="3">
        <f>'[1]Weekly capesize'!$N855</f>
        <v>12.25</v>
      </c>
      <c r="K73" s="3">
        <f>'[1]Weekly capesize'!$J855</f>
        <v>13.25</v>
      </c>
      <c r="L73" s="3">
        <f>'[1]Weekly capesize'!$Y855</f>
        <v>17.7</v>
      </c>
      <c r="M73" s="3">
        <f>'[1]Weekly capesize'!$V855</f>
        <v>9</v>
      </c>
      <c r="N73" s="3"/>
      <c r="O73" s="5"/>
      <c r="P73" s="5">
        <f>'[1]Weekly capesize'!$T855</f>
        <v>7.9</v>
      </c>
      <c r="Q73" s="5"/>
      <c r="R73" s="5">
        <f>'[1]Weekly capesize'!$U854</f>
        <v>11.25</v>
      </c>
      <c r="S73" s="5"/>
      <c r="T73" s="123">
        <f t="shared" si="27"/>
        <v>0.45048814504881451</v>
      </c>
      <c r="U73" s="49">
        <f t="shared" si="28"/>
        <v>2261</v>
      </c>
      <c r="V73" s="44">
        <f t="shared" si="29"/>
        <v>0.45048814504881451</v>
      </c>
      <c r="W73" s="157">
        <f t="shared" si="30"/>
        <v>9.5500000000000007</v>
      </c>
      <c r="X73" s="108">
        <f t="shared" si="31"/>
        <v>3.3999999999999995</v>
      </c>
      <c r="Y73" s="13"/>
      <c r="Z73" s="9"/>
      <c r="AA73" s="9"/>
      <c r="AB73" s="9"/>
      <c r="AC73" s="14"/>
      <c r="AG73" s="1">
        <f>'[1]Weekly capesize'!$B855</f>
        <v>7280</v>
      </c>
      <c r="AH73" s="1">
        <f>'[1]Weekly capesize'!$C855</f>
        <v>5019</v>
      </c>
      <c r="AI73" s="1">
        <f t="shared" si="35"/>
        <v>2261</v>
      </c>
      <c r="AJ73" s="124">
        <f>'[1]Baltic Indices'!$D523</f>
        <v>2053</v>
      </c>
      <c r="AK73" s="124">
        <f>'[1]Baltic Indices'!$G523</f>
        <v>590</v>
      </c>
      <c r="AL73" s="124">
        <f>'[1]Baltic Indices'!$F523</f>
        <v>1069</v>
      </c>
      <c r="AM73" s="86">
        <f t="shared" si="37"/>
        <v>-0.14574043651724944</v>
      </c>
      <c r="AN73" s="97">
        <f t="shared" si="38"/>
        <v>-9.6164235548352295E-2</v>
      </c>
      <c r="AO73" s="102">
        <f t="shared" si="39"/>
        <v>-8.333333333333337E-2</v>
      </c>
      <c r="AP73" s="103">
        <f t="shared" si="40"/>
        <v>-6.4885496183206048E-2</v>
      </c>
      <c r="AQ73" s="89">
        <f t="shared" si="41"/>
        <v>-7.986111111111116E-2</v>
      </c>
      <c r="AR73" s="96">
        <f t="shared" si="42"/>
        <v>-0.12371134020618546</v>
      </c>
      <c r="AS73" s="97">
        <f t="shared" si="43"/>
        <v>-9.210526315789469E-2</v>
      </c>
      <c r="AT73" s="97">
        <f t="shared" si="44"/>
        <v>9.8591549295774517E-2</v>
      </c>
      <c r="AX73" s="109">
        <f>[4]SRM!I18-C73</f>
        <v>60.03</v>
      </c>
      <c r="AY73" s="109">
        <f>[4]SRM!J18-D73</f>
        <v>69.13000000000001</v>
      </c>
      <c r="AZ73" s="108">
        <f t="shared" si="32"/>
        <v>9.1000000000000085</v>
      </c>
      <c r="BA73" s="108">
        <f t="shared" si="33"/>
        <v>9.1712895622895605</v>
      </c>
      <c r="BB73" s="44">
        <f t="shared" si="36"/>
        <v>2.5207500768521518E-2</v>
      </c>
      <c r="BC73" s="44">
        <f t="shared" si="36"/>
        <v>4.1114457831325391E-2</v>
      </c>
    </row>
    <row r="74" spans="1:55" ht="21.5" thickBot="1">
      <c r="A74" s="46">
        <f>'[1]Weekly capesize'!$A856</f>
        <v>43248</v>
      </c>
      <c r="B74" s="178">
        <f t="shared" si="34"/>
        <v>2018</v>
      </c>
      <c r="C74" s="3">
        <f>'[1]Weekly capesize'!$I856</f>
        <v>7.05</v>
      </c>
      <c r="D74" s="5">
        <f>'[1]Weekly capesize'!$Z856</f>
        <v>16.05</v>
      </c>
      <c r="E74" s="100">
        <f>[2]input!$B504</f>
        <v>10.65</v>
      </c>
      <c r="F74" s="5">
        <f>'[1]Weekly capesize'!$S856</f>
        <v>7.3</v>
      </c>
      <c r="G74" s="3"/>
      <c r="H74" s="3">
        <f>'[1]Weekly capesize'!$L856</f>
        <v>10.050000000000001</v>
      </c>
      <c r="I74" s="3"/>
      <c r="J74" s="3">
        <f>'[1]Weekly capesize'!$N856</f>
        <v>11.15</v>
      </c>
      <c r="K74" s="3">
        <f>'[1]Weekly capesize'!$J856</f>
        <v>11.85</v>
      </c>
      <c r="L74" s="3">
        <f>'[1]Weekly capesize'!$Y856</f>
        <v>16.5</v>
      </c>
      <c r="M74" s="3">
        <f>'[1]Weekly capesize'!$V856</f>
        <v>7.95</v>
      </c>
      <c r="N74" s="3"/>
      <c r="O74" s="5"/>
      <c r="P74" s="5">
        <f>'[1]Weekly capesize'!$T856</f>
        <v>6.95</v>
      </c>
      <c r="Q74" s="5"/>
      <c r="R74" s="5">
        <f>'[1]Weekly capesize'!$U855</f>
        <v>9.35</v>
      </c>
      <c r="S74" s="5"/>
      <c r="T74" s="123">
        <f t="shared" si="27"/>
        <v>0.48953301127214172</v>
      </c>
      <c r="U74" s="49">
        <f t="shared" si="28"/>
        <v>2128</v>
      </c>
      <c r="V74" s="44">
        <f t="shared" si="29"/>
        <v>0.48953301127214172</v>
      </c>
      <c r="W74" s="157">
        <f t="shared" si="30"/>
        <v>9</v>
      </c>
      <c r="X74" s="108">
        <f t="shared" si="31"/>
        <v>3.0000000000000009</v>
      </c>
      <c r="Y74" s="15" t="s">
        <v>110</v>
      </c>
      <c r="Z74" s="16"/>
      <c r="AA74" s="16"/>
      <c r="AB74" s="16"/>
      <c r="AC74" s="17"/>
      <c r="AG74" s="1">
        <f>'[1]Weekly capesize'!$B856</f>
        <v>6475</v>
      </c>
      <c r="AH74" s="1">
        <f>'[1]Weekly capesize'!$C856</f>
        <v>4347</v>
      </c>
      <c r="AI74" s="1">
        <f t="shared" si="35"/>
        <v>2128</v>
      </c>
      <c r="AJ74" s="124">
        <f>'[1]Baltic Indices'!$D524</f>
        <v>1395</v>
      </c>
      <c r="AK74" s="124">
        <f>'[1]Baltic Indices'!$G524</f>
        <v>587</v>
      </c>
      <c r="AL74" s="124">
        <f>'[1]Baltic Indices'!$F524</f>
        <v>1071</v>
      </c>
      <c r="AM74" s="86">
        <f t="shared" si="37"/>
        <v>-0.11057692307692313</v>
      </c>
      <c r="AN74" s="97">
        <f t="shared" si="38"/>
        <v>-0.13389121338912136</v>
      </c>
      <c r="AO74" s="102">
        <f t="shared" si="39"/>
        <v>-8.4415584415584499E-2</v>
      </c>
      <c r="AP74" s="103">
        <f t="shared" si="40"/>
        <v>-8.9795918367346905E-2</v>
      </c>
      <c r="AQ74" s="89">
        <f t="shared" si="41"/>
        <v>-0.10566037735849054</v>
      </c>
      <c r="AR74" s="96">
        <f t="shared" si="42"/>
        <v>-0.14117647058823535</v>
      </c>
      <c r="AS74" s="97">
        <f t="shared" si="43"/>
        <v>-6.9565217391304279E-2</v>
      </c>
      <c r="AT74" s="97">
        <f t="shared" si="44"/>
        <v>-8.9743589743589647E-2</v>
      </c>
      <c r="AX74" s="109">
        <f>[4]SRM!I19-C74</f>
        <v>57.778000000000006</v>
      </c>
      <c r="AY74" s="109">
        <f>[4]SRM!J19-D74</f>
        <v>67.490000000000009</v>
      </c>
      <c r="AZ74" s="108">
        <f t="shared" si="32"/>
        <v>9.7120000000000033</v>
      </c>
      <c r="BA74" s="108">
        <f t="shared" si="33"/>
        <v>9.1712895622895605</v>
      </c>
      <c r="BB74" s="44">
        <f t="shared" si="36"/>
        <v>-3.751457604531061E-2</v>
      </c>
      <c r="BC74" s="44">
        <f t="shared" si="36"/>
        <v>-2.3723419644148702E-2</v>
      </c>
    </row>
    <row r="75" spans="1:55" ht="21.5" thickBot="1">
      <c r="A75" s="46">
        <f>'[1]Weekly capesize'!$A857</f>
        <v>43255</v>
      </c>
      <c r="B75" s="178">
        <f t="shared" si="34"/>
        <v>2018</v>
      </c>
      <c r="C75" s="3">
        <f>'[1]Weekly capesize'!$I857</f>
        <v>7.5</v>
      </c>
      <c r="D75" s="5">
        <f>'[1]Weekly capesize'!$Z857</f>
        <v>17.75</v>
      </c>
      <c r="E75" s="100">
        <f>[2]input!$B505</f>
        <v>10.7</v>
      </c>
      <c r="F75" s="5">
        <f>'[1]Weekly capesize'!$S857</f>
        <v>7.2</v>
      </c>
      <c r="G75" s="3"/>
      <c r="H75" s="3">
        <f>'[1]Weekly capesize'!$L857</f>
        <v>10</v>
      </c>
      <c r="I75" s="3"/>
      <c r="J75" s="3">
        <f>'[1]Weekly capesize'!$N857</f>
        <v>11.1</v>
      </c>
      <c r="K75" s="3">
        <f>'[1]Weekly capesize'!$J857</f>
        <v>12.75</v>
      </c>
      <c r="L75" s="3">
        <f>'[1]Weekly capesize'!$Y857</f>
        <v>18.149999999999999</v>
      </c>
      <c r="M75" s="3">
        <f>'[1]Weekly capesize'!$V857</f>
        <v>8.25</v>
      </c>
      <c r="N75" s="3"/>
      <c r="O75" s="5"/>
      <c r="P75" s="5">
        <f>'[1]Weekly capesize'!$T857</f>
        <v>6.9</v>
      </c>
      <c r="Q75" s="5"/>
      <c r="R75" s="5">
        <f>'[1]Weekly capesize'!$U856</f>
        <v>8</v>
      </c>
      <c r="S75" s="5"/>
      <c r="T75" s="123">
        <f t="shared" si="27"/>
        <v>0.4923342690563593</v>
      </c>
      <c r="U75" s="49">
        <f t="shared" si="28"/>
        <v>2280</v>
      </c>
      <c r="V75" s="44">
        <f t="shared" si="29"/>
        <v>0.4923342690563593</v>
      </c>
      <c r="W75" s="157">
        <f t="shared" si="30"/>
        <v>10.25</v>
      </c>
      <c r="X75" s="108">
        <f t="shared" si="31"/>
        <v>2.5</v>
      </c>
      <c r="Y75" s="121"/>
      <c r="Z75" s="121"/>
      <c r="AA75" s="121"/>
      <c r="AB75" s="121"/>
      <c r="AC75" s="121"/>
      <c r="AG75" s="1">
        <f>'[1]Weekly capesize'!$B857</f>
        <v>6911</v>
      </c>
      <c r="AH75" s="1">
        <f>'[1]Weekly capesize'!$C857</f>
        <v>4631</v>
      </c>
      <c r="AI75" s="1">
        <f t="shared" si="35"/>
        <v>2280</v>
      </c>
      <c r="AJ75" s="124">
        <f>'[1]Baltic Indices'!$D525</f>
        <v>1712</v>
      </c>
      <c r="AK75" s="124">
        <f>'[1]Baltic Indices'!$G525</f>
        <v>583</v>
      </c>
      <c r="AL75" s="124">
        <f>'[1]Baltic Indices'!$F525</f>
        <v>1061</v>
      </c>
      <c r="AM75" s="86">
        <f t="shared" si="37"/>
        <v>6.7335907335907441E-2</v>
      </c>
      <c r="AN75" s="97">
        <f t="shared" si="38"/>
        <v>6.5332413158500025E-2</v>
      </c>
      <c r="AO75" s="102">
        <f t="shared" si="39"/>
        <v>6.3829787234042534E-2</v>
      </c>
      <c r="AP75" s="103">
        <f t="shared" si="40"/>
        <v>-4.484304932735439E-3</v>
      </c>
      <c r="AQ75" s="89">
        <f t="shared" si="41"/>
        <v>7.5949367088607556E-2</v>
      </c>
      <c r="AR75" s="96">
        <f t="shared" si="42"/>
        <v>-1.3698630136986245E-2</v>
      </c>
      <c r="AS75" s="97">
        <f t="shared" si="43"/>
        <v>0.10591900311526481</v>
      </c>
      <c r="AT75" s="97">
        <f t="shared" si="44"/>
        <v>4.6948356807510194E-3</v>
      </c>
      <c r="AX75" s="109">
        <f>[4]SRM!I20-C75</f>
        <v>57.507999999999996</v>
      </c>
      <c r="AY75" s="109">
        <f>[4]SRM!J20-D75</f>
        <v>66.87</v>
      </c>
      <c r="AZ75" s="108">
        <f t="shared" si="32"/>
        <v>9.362000000000009</v>
      </c>
      <c r="BA75" s="108">
        <f t="shared" si="33"/>
        <v>9.1712895622895605</v>
      </c>
      <c r="BB75" s="44">
        <f t="shared" si="36"/>
        <v>-4.6730589497734343E-3</v>
      </c>
      <c r="BC75" s="44">
        <f t="shared" si="36"/>
        <v>-9.1865461549860417E-3</v>
      </c>
    </row>
    <row r="76" spans="1:55">
      <c r="A76" s="46">
        <f>'[1]Weekly capesize'!$A858</f>
        <v>43262</v>
      </c>
      <c r="B76" s="178">
        <f t="shared" si="34"/>
        <v>2018</v>
      </c>
      <c r="C76" s="3">
        <f>'[1]Weekly capesize'!$I858</f>
        <v>7.95</v>
      </c>
      <c r="D76" s="5">
        <f>'[1]Weekly capesize'!$Z858</f>
        <v>19</v>
      </c>
      <c r="E76" s="100">
        <f>[2]input!$B506</f>
        <v>10.95</v>
      </c>
      <c r="F76" s="5">
        <f>'[1]Weekly capesize'!$S858</f>
        <v>8.65</v>
      </c>
      <c r="G76" s="3"/>
      <c r="H76" s="3">
        <f>'[1]Weekly capesize'!$L858</f>
        <v>11</v>
      </c>
      <c r="I76" s="3"/>
      <c r="J76" s="3">
        <f>'[1]Weekly capesize'!$N858</f>
        <v>11.75</v>
      </c>
      <c r="K76" s="3">
        <f>'[1]Weekly capesize'!$J858</f>
        <v>14.45</v>
      </c>
      <c r="L76" s="3">
        <f>'[1]Weekly capesize'!$Y858</f>
        <v>19.399999999999999</v>
      </c>
      <c r="M76" s="3">
        <f>'[1]Weekly capesize'!$V858</f>
        <v>9.9499999999999993</v>
      </c>
      <c r="N76" s="3"/>
      <c r="O76" s="5"/>
      <c r="P76" s="5">
        <f>'[1]Weekly capesize'!$T858</f>
        <v>8.1999999999999993</v>
      </c>
      <c r="Q76" s="5"/>
      <c r="R76" s="5">
        <f>'[1]Weekly capesize'!$U857</f>
        <v>8.1999999999999993</v>
      </c>
      <c r="S76" s="5"/>
      <c r="T76" s="123">
        <f t="shared" si="27"/>
        <v>0.47207743857036488</v>
      </c>
      <c r="U76" s="49">
        <f t="shared" si="28"/>
        <v>2536</v>
      </c>
      <c r="V76" s="44">
        <f t="shared" si="29"/>
        <v>0.47207743857036488</v>
      </c>
      <c r="W76" s="157">
        <f t="shared" si="30"/>
        <v>11.05</v>
      </c>
      <c r="X76" s="108">
        <f t="shared" si="31"/>
        <v>3.05</v>
      </c>
      <c r="Y76" s="10" t="s">
        <v>23</v>
      </c>
      <c r="Z76" s="11"/>
      <c r="AA76" s="11"/>
      <c r="AB76" s="11"/>
      <c r="AC76" s="12"/>
      <c r="AG76" s="1">
        <f>'[1]Weekly capesize'!$B858</f>
        <v>7908</v>
      </c>
      <c r="AH76" s="1">
        <f>'[1]Weekly capesize'!$C858</f>
        <v>5372</v>
      </c>
      <c r="AI76" s="1">
        <f t="shared" si="35"/>
        <v>2536</v>
      </c>
      <c r="AJ76" s="124">
        <f>'[1]Baltic Indices'!$D526</f>
        <v>2091</v>
      </c>
      <c r="AK76" s="124">
        <f>'[1]Baltic Indices'!$G526</f>
        <v>584</v>
      </c>
      <c r="AL76" s="124">
        <f>'[1]Baltic Indices'!$F526</f>
        <v>1075</v>
      </c>
      <c r="AM76" s="86">
        <f t="shared" si="37"/>
        <v>0.14426276949790195</v>
      </c>
      <c r="AN76" s="97">
        <f t="shared" si="38"/>
        <v>0.16000863744331673</v>
      </c>
      <c r="AO76" s="102">
        <f t="shared" si="39"/>
        <v>6.0000000000000053E-2</v>
      </c>
      <c r="AP76" s="103">
        <f t="shared" si="40"/>
        <v>5.8558558558558627E-2</v>
      </c>
      <c r="AQ76" s="89">
        <f t="shared" si="41"/>
        <v>0.1333333333333333</v>
      </c>
      <c r="AR76" s="96">
        <f t="shared" si="42"/>
        <v>0.20138888888888884</v>
      </c>
      <c r="AS76" s="97">
        <f t="shared" si="43"/>
        <v>7.0422535211267512E-2</v>
      </c>
      <c r="AT76" s="97">
        <f t="shared" si="44"/>
        <v>2.3364485981308469E-2</v>
      </c>
      <c r="AX76" s="109">
        <f>[4]SRM!I21-C76</f>
        <v>58.58</v>
      </c>
      <c r="AY76" s="109">
        <f>[4]SRM!J21-D76</f>
        <v>68.28</v>
      </c>
      <c r="AZ76" s="108">
        <f t="shared" si="32"/>
        <v>9.7000000000000028</v>
      </c>
      <c r="BA76" s="108">
        <f t="shared" si="33"/>
        <v>9.1712895622895605</v>
      </c>
      <c r="BB76" s="44">
        <f t="shared" si="36"/>
        <v>1.8640884746470077E-2</v>
      </c>
      <c r="BC76" s="44">
        <f t="shared" si="36"/>
        <v>2.1085688649618683E-2</v>
      </c>
    </row>
    <row r="77" spans="1:55">
      <c r="A77" s="46">
        <f>'[1]Weekly capesize'!$A859</f>
        <v>43269</v>
      </c>
      <c r="B77" s="178">
        <f t="shared" si="34"/>
        <v>2018</v>
      </c>
      <c r="C77" s="3">
        <f>'[1]Weekly capesize'!$I859</f>
        <v>8</v>
      </c>
      <c r="D77" s="5">
        <f>'[1]Weekly capesize'!$Z859</f>
        <v>19.7</v>
      </c>
      <c r="E77" s="100">
        <f>[2]input!$B507</f>
        <v>10.85</v>
      </c>
      <c r="F77" s="5">
        <f>'[1]Weekly capesize'!$S859</f>
        <v>8.85</v>
      </c>
      <c r="G77" s="3"/>
      <c r="H77" s="3">
        <f>'[1]Weekly capesize'!$L859</f>
        <v>11.45</v>
      </c>
      <c r="I77" s="3"/>
      <c r="J77" s="3">
        <f>'[1]Weekly capesize'!$N859</f>
        <v>11.95</v>
      </c>
      <c r="K77" s="3">
        <f>'[1]Weekly capesize'!$J859</f>
        <v>15.15</v>
      </c>
      <c r="L77" s="3">
        <f>'[1]Weekly capesize'!$Y859</f>
        <v>20.149999999999999</v>
      </c>
      <c r="M77" s="3">
        <f>'[1]Weekly capesize'!$V859</f>
        <v>10.3</v>
      </c>
      <c r="N77" s="3"/>
      <c r="O77" s="5"/>
      <c r="P77" s="5">
        <f>'[1]Weekly capesize'!$T859</f>
        <v>8.35</v>
      </c>
      <c r="Q77" s="5"/>
      <c r="R77" s="5">
        <f>'[1]Weekly capesize'!$U858</f>
        <v>9.4499999999999993</v>
      </c>
      <c r="S77" s="5"/>
      <c r="T77" s="123">
        <f t="shared" si="27"/>
        <v>0.52722273143904674</v>
      </c>
      <c r="U77" s="49">
        <f t="shared" si="28"/>
        <v>2876</v>
      </c>
      <c r="V77" s="44">
        <f t="shared" si="29"/>
        <v>0.52722273143904674</v>
      </c>
      <c r="W77" s="157">
        <f t="shared" si="30"/>
        <v>11.7</v>
      </c>
      <c r="X77" s="108">
        <f t="shared" si="31"/>
        <v>3.4499999999999993</v>
      </c>
      <c r="Y77" s="13"/>
      <c r="Z77" s="9"/>
      <c r="AA77" s="9"/>
      <c r="AB77" s="9"/>
      <c r="AC77" s="14"/>
      <c r="AG77" s="1">
        <f>'[1]Weekly capesize'!$B859</f>
        <v>8331</v>
      </c>
      <c r="AH77" s="1">
        <f>'[1]Weekly capesize'!$C859</f>
        <v>5455</v>
      </c>
      <c r="AI77" s="1">
        <f t="shared" si="35"/>
        <v>2876</v>
      </c>
      <c r="AJ77" s="124">
        <f>'[1]Baltic Indices'!$D527</f>
        <v>2228</v>
      </c>
      <c r="AK77" s="124">
        <f>'[1]Baltic Indices'!$G527</f>
        <v>593</v>
      </c>
      <c r="AL77" s="124">
        <f>'[1]Baltic Indices'!$F527</f>
        <v>1091</v>
      </c>
      <c r="AM77" s="86">
        <f t="shared" si="37"/>
        <v>5.3490136570561564E-2</v>
      </c>
      <c r="AN77" s="97">
        <f t="shared" si="38"/>
        <v>1.5450483991064745E-2</v>
      </c>
      <c r="AO77" s="102">
        <f t="shared" si="39"/>
        <v>6.2893081761006275E-3</v>
      </c>
      <c r="AP77" s="103">
        <f t="shared" si="40"/>
        <v>1.7021276595744705E-2</v>
      </c>
      <c r="AQ77" s="89">
        <f t="shared" si="41"/>
        <v>4.844290657439454E-2</v>
      </c>
      <c r="AR77" s="96">
        <f t="shared" si="42"/>
        <v>2.3121387283236983E-2</v>
      </c>
      <c r="AS77" s="97">
        <f t="shared" si="43"/>
        <v>3.6842105263157787E-2</v>
      </c>
      <c r="AT77" s="97">
        <f t="shared" si="44"/>
        <v>-9.1324200913242004E-3</v>
      </c>
      <c r="AX77" s="109">
        <f>[4]SRM!I22-C77</f>
        <v>59.596000000000004</v>
      </c>
      <c r="AY77" s="109">
        <f>[4]SRM!J22-D77</f>
        <v>68.92</v>
      </c>
      <c r="AZ77" s="108">
        <f t="shared" si="32"/>
        <v>9.3239999999999981</v>
      </c>
      <c r="BA77" s="108">
        <f t="shared" si="33"/>
        <v>9.1712895622895605</v>
      </c>
      <c r="BB77" s="44">
        <f t="shared" si="36"/>
        <v>1.7343803345851949E-2</v>
      </c>
      <c r="BC77" s="44">
        <f t="shared" si="36"/>
        <v>9.3731693028704655E-3</v>
      </c>
    </row>
    <row r="78" spans="1:55">
      <c r="A78" s="46">
        <f>'[1]Weekly capesize'!$A860</f>
        <v>43276</v>
      </c>
      <c r="B78" s="178">
        <f t="shared" si="34"/>
        <v>2018</v>
      </c>
      <c r="C78" s="3">
        <f>'[1]Weekly capesize'!$I860</f>
        <v>7.25</v>
      </c>
      <c r="D78" s="5">
        <f>'[1]Weekly capesize'!$Z860</f>
        <v>19.5</v>
      </c>
      <c r="E78" s="100">
        <f>[2]input!$B508</f>
        <v>10.85</v>
      </c>
      <c r="F78" s="5">
        <f>'[1]Weekly capesize'!$S860</f>
        <v>8.4</v>
      </c>
      <c r="G78" s="3"/>
      <c r="H78" s="3">
        <f>'[1]Weekly capesize'!$L860</f>
        <v>11.1</v>
      </c>
      <c r="I78" s="3"/>
      <c r="J78" s="3">
        <f>'[1]Weekly capesize'!$N860</f>
        <v>11.55</v>
      </c>
      <c r="K78" s="3">
        <f>'[1]Weekly capesize'!$J860</f>
        <v>13.65</v>
      </c>
      <c r="L78" s="3">
        <f>'[1]Weekly capesize'!$Y860</f>
        <v>19.95</v>
      </c>
      <c r="M78" s="3">
        <f>'[1]Weekly capesize'!$V860</f>
        <v>9.6999999999999993</v>
      </c>
      <c r="N78" s="3"/>
      <c r="O78" s="5"/>
      <c r="P78" s="5">
        <f>'[1]Weekly capesize'!$T860</f>
        <v>8</v>
      </c>
      <c r="Q78" s="5"/>
      <c r="R78" s="5">
        <f>'[1]Weekly capesize'!$U859</f>
        <v>10.65</v>
      </c>
      <c r="S78" s="5"/>
      <c r="T78" s="123">
        <f t="shared" si="27"/>
        <v>0.61502913401647574</v>
      </c>
      <c r="U78" s="49">
        <f t="shared" si="28"/>
        <v>3061</v>
      </c>
      <c r="V78" s="44">
        <f t="shared" si="29"/>
        <v>0.61502913401647574</v>
      </c>
      <c r="W78" s="157">
        <f t="shared" si="30"/>
        <v>12.25</v>
      </c>
      <c r="X78" s="108">
        <f t="shared" si="31"/>
        <v>3.8499999999999996</v>
      </c>
      <c r="Y78" s="13"/>
      <c r="Z78" s="9"/>
      <c r="AA78" s="9"/>
      <c r="AB78" s="9"/>
      <c r="AC78" s="14"/>
      <c r="AG78" s="1">
        <f>'[1]Weekly capesize'!$B860</f>
        <v>8038</v>
      </c>
      <c r="AH78" s="1">
        <f>'[1]Weekly capesize'!$C860</f>
        <v>4977</v>
      </c>
      <c r="AI78" s="1">
        <f t="shared" si="35"/>
        <v>3061</v>
      </c>
      <c r="AJ78" s="124">
        <f>'[1]Baltic Indices'!$D528</f>
        <v>1986</v>
      </c>
      <c r="AK78" s="124">
        <f>'[1]Baltic Indices'!$G528</f>
        <v>593</v>
      </c>
      <c r="AL78" s="124">
        <f>'[1]Baltic Indices'!$F528</f>
        <v>1092</v>
      </c>
      <c r="AM78" s="86">
        <f t="shared" si="37"/>
        <v>-3.5169847557316003E-2</v>
      </c>
      <c r="AN78" s="97">
        <f t="shared" si="38"/>
        <v>-8.762603116406964E-2</v>
      </c>
      <c r="AO78" s="102">
        <f t="shared" si="39"/>
        <v>-9.375E-2</v>
      </c>
      <c r="AP78" s="103">
        <f t="shared" si="40"/>
        <v>-3.34728033472802E-2</v>
      </c>
      <c r="AQ78" s="89">
        <f t="shared" si="41"/>
        <v>-9.9009900990098987E-2</v>
      </c>
      <c r="AR78" s="96">
        <f t="shared" si="42"/>
        <v>-5.084745762711862E-2</v>
      </c>
      <c r="AS78" s="97">
        <f t="shared" si="43"/>
        <v>-1.015228426395931E-2</v>
      </c>
      <c r="AT78" s="97">
        <f t="shared" si="44"/>
        <v>0</v>
      </c>
      <c r="AX78" s="109">
        <f>[4]SRM!I23-C78</f>
        <v>58.879999999999995</v>
      </c>
      <c r="AY78" s="109">
        <f>[4]SRM!J23-D78</f>
        <v>68.78</v>
      </c>
      <c r="AZ78" s="108">
        <f t="shared" si="32"/>
        <v>9.9000000000000057</v>
      </c>
      <c r="BA78" s="108">
        <f t="shared" si="33"/>
        <v>9.1712895622895605</v>
      </c>
      <c r="BB78" s="44">
        <f t="shared" si="36"/>
        <v>-1.2014229142895627E-2</v>
      </c>
      <c r="BC78" s="44">
        <f t="shared" si="36"/>
        <v>-2.031340684852001E-3</v>
      </c>
    </row>
    <row r="79" spans="1:55">
      <c r="A79" s="46">
        <f>'[1]Weekly capesize'!$A861</f>
        <v>43283</v>
      </c>
      <c r="B79" s="178">
        <f t="shared" si="34"/>
        <v>2018</v>
      </c>
      <c r="C79" s="3">
        <f>'[1]Weekly capesize'!$I861</f>
        <v>7.15</v>
      </c>
      <c r="D79" s="5">
        <f>'[1]Weekly capesize'!$Z861</f>
        <v>20.75</v>
      </c>
      <c r="E79" s="100">
        <f>[2]input!$B509</f>
        <v>11.15</v>
      </c>
      <c r="F79" s="5">
        <f>'[1]Weekly capesize'!$S861</f>
        <v>8.8000000000000007</v>
      </c>
      <c r="G79" s="3"/>
      <c r="H79" s="3">
        <f>'[1]Weekly capesize'!$L861</f>
        <v>11.35</v>
      </c>
      <c r="I79" s="3"/>
      <c r="J79" s="3">
        <f>'[1]Weekly capesize'!$N861</f>
        <v>11.85</v>
      </c>
      <c r="K79" s="3">
        <f>'[1]Weekly capesize'!$J861</f>
        <v>14.2</v>
      </c>
      <c r="L79" s="3">
        <f>'[1]Weekly capesize'!$Y861</f>
        <v>21.2</v>
      </c>
      <c r="M79" s="3">
        <f>'[1]Weekly capesize'!$V861</f>
        <v>10.75</v>
      </c>
      <c r="N79" s="3"/>
      <c r="O79" s="5"/>
      <c r="P79" s="5">
        <f>'[1]Weekly capesize'!$T861</f>
        <v>8.1999999999999993</v>
      </c>
      <c r="Q79" s="5"/>
      <c r="R79" s="5">
        <f>'[1]Weekly capesize'!$U860</f>
        <v>10.050000000000001</v>
      </c>
      <c r="S79" s="5"/>
      <c r="T79" s="123">
        <f t="shared" si="27"/>
        <v>0.72603562137282374</v>
      </c>
      <c r="U79" s="49">
        <f t="shared" si="28"/>
        <v>3628</v>
      </c>
      <c r="V79" s="107">
        <f t="shared" si="29"/>
        <v>0.72603562137282374</v>
      </c>
      <c r="W79" s="157">
        <f t="shared" si="30"/>
        <v>13.6</v>
      </c>
      <c r="X79" s="108">
        <f t="shared" si="31"/>
        <v>4.1999999999999993</v>
      </c>
      <c r="Y79" s="106"/>
      <c r="Z79" s="9"/>
      <c r="AA79" s="9"/>
      <c r="AB79" s="9"/>
      <c r="AC79" s="14"/>
      <c r="AG79" s="1">
        <f>'[1]Weekly capesize'!$B861</f>
        <v>8625</v>
      </c>
      <c r="AH79" s="1">
        <f>'[1]Weekly capesize'!$C861</f>
        <v>4997</v>
      </c>
      <c r="AI79" s="1">
        <f t="shared" si="35"/>
        <v>3628</v>
      </c>
      <c r="AJ79" s="124">
        <f>'[1]Baltic Indices'!$D529</f>
        <v>2170</v>
      </c>
      <c r="AK79" s="124">
        <f>'[1]Baltic Indices'!$G529</f>
        <v>581</v>
      </c>
      <c r="AL79" s="124">
        <f>'[1]Baltic Indices'!$F529</f>
        <v>1042</v>
      </c>
      <c r="AM79" s="86">
        <f t="shared" si="37"/>
        <v>7.3028116446877345E-2</v>
      </c>
      <c r="AN79" s="97">
        <f t="shared" si="38"/>
        <v>4.0184850311433262E-3</v>
      </c>
      <c r="AO79" s="102">
        <f t="shared" si="39"/>
        <v>-1.3793103448275779E-2</v>
      </c>
      <c r="AP79" s="103">
        <f t="shared" si="40"/>
        <v>2.5974025974025983E-2</v>
      </c>
      <c r="AQ79" s="89">
        <f t="shared" si="41"/>
        <v>4.029304029304015E-2</v>
      </c>
      <c r="AR79" s="96">
        <f t="shared" si="42"/>
        <v>4.7619047619047672E-2</v>
      </c>
      <c r="AS79" s="97">
        <f t="shared" si="43"/>
        <v>6.4102564102564097E-2</v>
      </c>
      <c r="AT79" s="97">
        <f t="shared" si="44"/>
        <v>2.7649769585253559E-2</v>
      </c>
      <c r="AX79" s="109">
        <f>[4]SRM!I24-C79</f>
        <v>58.083999999999996</v>
      </c>
      <c r="AY79" s="109">
        <f>[4]SRM!J24-D79</f>
        <v>69.930000000000007</v>
      </c>
      <c r="AZ79" s="108">
        <f t="shared" si="32"/>
        <v>11.846000000000011</v>
      </c>
      <c r="BA79" s="108">
        <f t="shared" si="33"/>
        <v>9.1712895622895605</v>
      </c>
      <c r="BB79" s="44">
        <f t="shared" si="36"/>
        <v>-1.3519021739130443E-2</v>
      </c>
      <c r="BC79" s="44">
        <f t="shared" si="36"/>
        <v>1.6719976737423758E-2</v>
      </c>
    </row>
    <row r="80" spans="1:55">
      <c r="A80" s="46">
        <f>'[1]Weekly capesize'!$A862</f>
        <v>43290</v>
      </c>
      <c r="B80" s="178">
        <f t="shared" si="34"/>
        <v>2018</v>
      </c>
      <c r="C80" s="3">
        <f>'[1]Weekly capesize'!$I862</f>
        <v>9.0500000000000007</v>
      </c>
      <c r="D80" s="5">
        <f>'[1]Weekly capesize'!$Z862</f>
        <v>22.45</v>
      </c>
      <c r="E80" s="100">
        <f>[2]input!$B510</f>
        <v>10.6</v>
      </c>
      <c r="F80" s="5">
        <f>'[1]Weekly capesize'!$S862</f>
        <v>10.95</v>
      </c>
      <c r="G80" s="3"/>
      <c r="H80" s="3">
        <f>'[1]Weekly capesize'!$L862</f>
        <v>13.2</v>
      </c>
      <c r="I80" s="3"/>
      <c r="J80" s="3">
        <f>'[1]Weekly capesize'!$N862</f>
        <v>14.05</v>
      </c>
      <c r="K80" s="3">
        <f>'[1]Weekly capesize'!$J862</f>
        <v>15.7</v>
      </c>
      <c r="L80" s="3">
        <f>'[1]Weekly capesize'!$Y862</f>
        <v>22.9</v>
      </c>
      <c r="M80" s="3">
        <f>'[1]Weekly capesize'!$V862</f>
        <v>12.75</v>
      </c>
      <c r="N80" s="3"/>
      <c r="O80" s="5"/>
      <c r="P80" s="5">
        <f>'[1]Weekly capesize'!$T862</f>
        <v>9.8000000000000007</v>
      </c>
      <c r="Q80" s="5"/>
      <c r="R80" s="5">
        <f>'[1]Weekly capesize'!$U861</f>
        <v>11.05</v>
      </c>
      <c r="S80" s="5"/>
      <c r="T80" s="123">
        <f t="shared" si="27"/>
        <v>0.64948624461385485</v>
      </c>
      <c r="U80" s="49">
        <f t="shared" si="28"/>
        <v>3919</v>
      </c>
      <c r="V80" s="44">
        <f t="shared" si="29"/>
        <v>0.64948624461385485</v>
      </c>
      <c r="W80" s="157">
        <f t="shared" si="30"/>
        <v>13.399999999999999</v>
      </c>
      <c r="X80" s="108">
        <f t="shared" si="31"/>
        <v>4.1499999999999986</v>
      </c>
      <c r="Y80" s="13"/>
      <c r="Z80" s="9"/>
      <c r="AA80" s="9"/>
      <c r="AB80" s="9"/>
      <c r="AC80" s="14"/>
      <c r="AG80" s="1">
        <f>'[1]Weekly capesize'!$B862</f>
        <v>9953</v>
      </c>
      <c r="AH80" s="1">
        <f>'[1]Weekly capesize'!$C862</f>
        <v>6034</v>
      </c>
      <c r="AI80" s="1">
        <f t="shared" si="35"/>
        <v>3919</v>
      </c>
      <c r="AJ80" s="124">
        <f>'[1]Baltic Indices'!$D530</f>
        <v>3086</v>
      </c>
      <c r="AK80" s="124">
        <f>'[1]Baltic Indices'!$G530</f>
        <v>563</v>
      </c>
      <c r="AL80" s="124">
        <f>'[1]Baltic Indices'!$F530</f>
        <v>999</v>
      </c>
      <c r="AM80" s="86">
        <f t="shared" si="37"/>
        <v>0.15397101449275352</v>
      </c>
      <c r="AN80" s="97">
        <f t="shared" si="38"/>
        <v>0.20752451470882538</v>
      </c>
      <c r="AO80" s="102">
        <f t="shared" si="39"/>
        <v>0.26573426573426584</v>
      </c>
      <c r="AP80" s="103">
        <f t="shared" si="40"/>
        <v>0.18565400843881874</v>
      </c>
      <c r="AQ80" s="89">
        <f t="shared" si="41"/>
        <v>0.10563380281690149</v>
      </c>
      <c r="AR80" s="96">
        <f t="shared" si="42"/>
        <v>0.24431818181818166</v>
      </c>
      <c r="AS80" s="97">
        <f t="shared" si="43"/>
        <v>8.1927710843373358E-2</v>
      </c>
      <c r="AT80" s="97">
        <f t="shared" si="44"/>
        <v>-4.9327354260089717E-2</v>
      </c>
      <c r="AX80" s="109">
        <f>[4]SRM!I25-C80</f>
        <v>55.004000000000005</v>
      </c>
      <c r="AY80" s="109">
        <f>[4]SRM!J25-D80</f>
        <v>69.109999999999985</v>
      </c>
      <c r="AZ80" s="108">
        <f t="shared" si="32"/>
        <v>14.10599999999998</v>
      </c>
      <c r="BA80" s="108">
        <f t="shared" si="33"/>
        <v>9.1712895622895605</v>
      </c>
      <c r="BB80" s="44">
        <f t="shared" si="36"/>
        <v>-5.3026651057089591E-2</v>
      </c>
      <c r="BC80" s="44">
        <f t="shared" si="36"/>
        <v>-1.1726011726012064E-2</v>
      </c>
    </row>
    <row r="81" spans="1:56">
      <c r="A81" s="46">
        <f>'[1]Weekly capesize'!$A863</f>
        <v>43297</v>
      </c>
      <c r="B81" s="178">
        <f t="shared" si="34"/>
        <v>2018</v>
      </c>
      <c r="C81" s="3">
        <f>'[1]Weekly capesize'!$I863</f>
        <v>8.9</v>
      </c>
      <c r="D81" s="5">
        <f>'[1]Weekly capesize'!$Z863</f>
        <v>22.1</v>
      </c>
      <c r="E81" s="100">
        <f>[2]input!$B511</f>
        <v>10.55</v>
      </c>
      <c r="F81" s="5">
        <f>'[1]Weekly capesize'!$S863</f>
        <v>11.45</v>
      </c>
      <c r="G81" s="3"/>
      <c r="H81" s="3">
        <f>'[1]Weekly capesize'!$L863</f>
        <v>13.6</v>
      </c>
      <c r="I81" s="3"/>
      <c r="J81" s="3">
        <f>'[1]Weekly capesize'!$N863</f>
        <v>14.45</v>
      </c>
      <c r="K81" s="3">
        <f>'[1]Weekly capesize'!$J863</f>
        <v>16</v>
      </c>
      <c r="L81" s="3">
        <f>'[1]Weekly capesize'!$Y863</f>
        <v>22.55</v>
      </c>
      <c r="M81" s="3">
        <f>'[1]Weekly capesize'!$V863</f>
        <v>12.7</v>
      </c>
      <c r="N81" s="3"/>
      <c r="O81" s="5"/>
      <c r="P81" s="5">
        <f>'[1]Weekly capesize'!$T863</f>
        <v>10.1</v>
      </c>
      <c r="Q81" s="5"/>
      <c r="R81" s="5">
        <f>'[1]Weekly capesize'!$U862</f>
        <v>13.05</v>
      </c>
      <c r="S81" s="5"/>
      <c r="T81" s="123">
        <f t="shared" si="27"/>
        <v>0.61929595827900907</v>
      </c>
      <c r="U81" s="49">
        <f t="shared" si="28"/>
        <v>3800</v>
      </c>
      <c r="V81" s="44">
        <f t="shared" si="29"/>
        <v>0.61929595827900907</v>
      </c>
      <c r="W81" s="157">
        <f t="shared" si="30"/>
        <v>13.200000000000001</v>
      </c>
      <c r="X81" s="108">
        <f t="shared" si="31"/>
        <v>4.6999999999999993</v>
      </c>
      <c r="Y81" s="13"/>
      <c r="Z81" s="9"/>
      <c r="AA81" s="9"/>
      <c r="AB81" s="9"/>
      <c r="AC81" s="14"/>
      <c r="AG81" s="1">
        <f>'[1]Weekly capesize'!$B863</f>
        <v>9936</v>
      </c>
      <c r="AH81" s="1">
        <f>'[1]Weekly capesize'!$C863</f>
        <v>6136</v>
      </c>
      <c r="AI81" s="1">
        <f t="shared" si="35"/>
        <v>3800</v>
      </c>
      <c r="AJ81" s="124">
        <f>'[1]Baltic Indices'!$D531</f>
        <v>3156</v>
      </c>
      <c r="AK81" s="124">
        <f>'[1]Baltic Indices'!$G531</f>
        <v>559</v>
      </c>
      <c r="AL81" s="124">
        <f>'[1]Baltic Indices'!$F531</f>
        <v>995</v>
      </c>
      <c r="AM81" s="86">
        <f t="shared" si="37"/>
        <v>-1.7080277303325175E-3</v>
      </c>
      <c r="AN81" s="97">
        <f t="shared" si="38"/>
        <v>1.6904209479615462E-2</v>
      </c>
      <c r="AO81" s="102">
        <f t="shared" si="39"/>
        <v>-1.6574585635359185E-2</v>
      </c>
      <c r="AP81" s="103">
        <f t="shared" si="40"/>
        <v>2.8469750889679624E-2</v>
      </c>
      <c r="AQ81" s="89">
        <f t="shared" si="41"/>
        <v>1.9108280254777066E-2</v>
      </c>
      <c r="AR81" s="96">
        <f t="shared" si="42"/>
        <v>4.5662100456621113E-2</v>
      </c>
      <c r="AS81" s="97">
        <f t="shared" si="43"/>
        <v>-1.5590200445434244E-2</v>
      </c>
      <c r="AT81" s="97">
        <f t="shared" si="44"/>
        <v>-4.7169811320754151E-3</v>
      </c>
      <c r="AX81" s="109">
        <f>[4]SRM!I26-C81</f>
        <v>54.954000000000008</v>
      </c>
      <c r="AY81" s="109">
        <f>[4]SRM!J26-D81</f>
        <v>69.080000000000013</v>
      </c>
      <c r="AZ81" s="108">
        <f t="shared" si="32"/>
        <v>14.126000000000005</v>
      </c>
      <c r="BA81" s="108">
        <f t="shared" si="33"/>
        <v>9.1712895622895605</v>
      </c>
      <c r="BB81" s="44">
        <f t="shared" si="36"/>
        <v>-9.0902479819643389E-4</v>
      </c>
      <c r="BC81" s="44">
        <f t="shared" si="36"/>
        <v>-4.3409058023402558E-4</v>
      </c>
    </row>
    <row r="82" spans="1:56">
      <c r="A82" s="46">
        <f>'[1]Weekly capesize'!$A864</f>
        <v>43304</v>
      </c>
      <c r="B82" s="178">
        <f t="shared" si="34"/>
        <v>2018</v>
      </c>
      <c r="C82" s="3">
        <f>'[1]Weekly capesize'!$I864</f>
        <v>8.9499999999999993</v>
      </c>
      <c r="D82" s="5">
        <f>'[1]Weekly capesize'!$Z864</f>
        <v>22.25</v>
      </c>
      <c r="E82" s="100">
        <f>[2]input!$B512</f>
        <v>10.8</v>
      </c>
      <c r="F82" s="5">
        <f>'[1]Weekly capesize'!$S864</f>
        <v>11.3</v>
      </c>
      <c r="G82" s="3"/>
      <c r="H82" s="3">
        <f>'[1]Weekly capesize'!$L864</f>
        <v>13.85</v>
      </c>
      <c r="I82" s="3"/>
      <c r="J82" s="3">
        <f>'[1]Weekly capesize'!$N864</f>
        <v>14.8</v>
      </c>
      <c r="K82" s="3">
        <f>'[1]Weekly capesize'!$J864</f>
        <v>16.25</v>
      </c>
      <c r="L82" s="3">
        <f>'[1]Weekly capesize'!$Y864</f>
        <v>22.7</v>
      </c>
      <c r="M82" s="3">
        <f>'[1]Weekly capesize'!$V864</f>
        <v>12.5</v>
      </c>
      <c r="N82" s="3"/>
      <c r="O82" s="5"/>
      <c r="P82" s="5">
        <f>'[1]Weekly capesize'!$T864</f>
        <v>10.25</v>
      </c>
      <c r="Q82" s="5"/>
      <c r="R82" s="5">
        <f>'[1]Weekly capesize'!$U863</f>
        <v>13</v>
      </c>
      <c r="S82" s="5"/>
      <c r="T82" s="123">
        <f t="shared" si="27"/>
        <v>0.60576923076923073</v>
      </c>
      <c r="U82" s="49">
        <f t="shared" si="28"/>
        <v>3780</v>
      </c>
      <c r="V82" s="107">
        <f t="shared" si="29"/>
        <v>0.60576923076923073</v>
      </c>
      <c r="W82" s="157">
        <f t="shared" si="30"/>
        <v>13.3</v>
      </c>
      <c r="X82" s="108">
        <f t="shared" si="31"/>
        <v>4.9000000000000004</v>
      </c>
      <c r="Y82" s="13"/>
      <c r="Z82" s="9"/>
      <c r="AA82" s="9"/>
      <c r="AB82" s="9"/>
      <c r="AC82" s="14"/>
      <c r="AG82" s="1">
        <f>'[1]Weekly capesize'!$B864</f>
        <v>10020</v>
      </c>
      <c r="AH82" s="1">
        <f>'[1]Weekly capesize'!$C864</f>
        <v>6240</v>
      </c>
      <c r="AI82" s="1">
        <f t="shared" si="35"/>
        <v>3780</v>
      </c>
      <c r="AJ82" s="124">
        <f>'[1]Baltic Indices'!$D532</f>
        <v>3205</v>
      </c>
      <c r="AK82" s="124">
        <f>'[1]Baltic Indices'!$G532</f>
        <v>560</v>
      </c>
      <c r="AL82" s="124">
        <f>'[1]Baltic Indices'!$F532</f>
        <v>1023</v>
      </c>
      <c r="AM82" s="86">
        <f t="shared" si="37"/>
        <v>8.4541062801932743E-3</v>
      </c>
      <c r="AN82" s="97">
        <f t="shared" si="38"/>
        <v>1.6949152542372836E-2</v>
      </c>
      <c r="AO82" s="102">
        <f t="shared" si="39"/>
        <v>5.6179775280897903E-3</v>
      </c>
      <c r="AP82" s="103">
        <f t="shared" si="40"/>
        <v>2.4221453287197381E-2</v>
      </c>
      <c r="AQ82" s="89">
        <f t="shared" si="41"/>
        <v>1.5625E-2</v>
      </c>
      <c r="AR82" s="96">
        <f t="shared" si="42"/>
        <v>-1.3100436681222627E-2</v>
      </c>
      <c r="AS82" s="97">
        <f t="shared" si="43"/>
        <v>6.7873303167420573E-3</v>
      </c>
      <c r="AT82" s="97">
        <f t="shared" si="44"/>
        <v>2.3696682464454888E-2</v>
      </c>
      <c r="AX82" s="109">
        <f>[4]SRM!I27-C82</f>
        <v>55.902000000000001</v>
      </c>
      <c r="AY82" s="109">
        <f>[4]SRM!J27-D82</f>
        <v>69.33</v>
      </c>
      <c r="AZ82" s="108">
        <f t="shared" si="32"/>
        <v>13.427999999999997</v>
      </c>
      <c r="BA82" s="108">
        <f t="shared" si="33"/>
        <v>9.1712895622895605</v>
      </c>
      <c r="BB82" s="44">
        <f t="shared" si="36"/>
        <v>1.7250791571132185E-2</v>
      </c>
      <c r="BC82" s="44">
        <f t="shared" si="36"/>
        <v>3.6189924724954192E-3</v>
      </c>
    </row>
    <row r="83" spans="1:56">
      <c r="A83" s="46">
        <f>'[1]Weekly capesize'!$A865</f>
        <v>43311</v>
      </c>
      <c r="B83" s="178">
        <f t="shared" si="34"/>
        <v>2018</v>
      </c>
      <c r="C83" s="3">
        <f>'[1]Weekly capesize'!$I865</f>
        <v>9.35</v>
      </c>
      <c r="D83" s="5">
        <f>'[1]Weekly capesize'!$Z865</f>
        <v>22.85</v>
      </c>
      <c r="E83" s="100">
        <f>[2]input!$B513</f>
        <v>10.9</v>
      </c>
      <c r="F83" s="5">
        <f>'[1]Weekly capesize'!$S865</f>
        <v>11.05</v>
      </c>
      <c r="G83" s="3"/>
      <c r="H83" s="3">
        <f>'[1]Weekly capesize'!$L865</f>
        <v>13.75</v>
      </c>
      <c r="I83" s="3"/>
      <c r="J83" s="3">
        <f>'[1]Weekly capesize'!$N865</f>
        <v>14.65</v>
      </c>
      <c r="K83" s="3">
        <f>'[1]Weekly capesize'!$J865</f>
        <v>16.8</v>
      </c>
      <c r="L83" s="3">
        <f>'[1]Weekly capesize'!$Y865</f>
        <v>23.3</v>
      </c>
      <c r="M83" s="3">
        <f>'[1]Weekly capesize'!$V865</f>
        <v>11.7</v>
      </c>
      <c r="N83" s="3"/>
      <c r="O83" s="5"/>
      <c r="P83" s="5">
        <f>'[1]Weekly capesize'!$T865</f>
        <v>10.199999999999999</v>
      </c>
      <c r="Q83" s="5"/>
      <c r="R83" s="5">
        <f>'[1]Weekly capesize'!$U864</f>
        <v>12.8</v>
      </c>
      <c r="S83" s="5"/>
      <c r="T83" s="123">
        <f t="shared" si="27"/>
        <v>0.53072713057075838</v>
      </c>
      <c r="U83" s="49">
        <f t="shared" si="28"/>
        <v>3394</v>
      </c>
      <c r="V83" s="107">
        <f t="shared" si="29"/>
        <v>0.53072713057075838</v>
      </c>
      <c r="W83" s="157">
        <f t="shared" si="30"/>
        <v>13.500000000000002</v>
      </c>
      <c r="X83" s="108">
        <f t="shared" si="31"/>
        <v>4.4000000000000004</v>
      </c>
      <c r="Y83" s="13"/>
      <c r="Z83" s="9"/>
      <c r="AA83" s="9"/>
      <c r="AB83" s="9"/>
      <c r="AC83" s="14"/>
      <c r="AG83" s="1">
        <f>'[1]Weekly capesize'!$B865</f>
        <v>9789</v>
      </c>
      <c r="AH83" s="1">
        <f>'[1]Weekly capesize'!$C865</f>
        <v>6395</v>
      </c>
      <c r="AI83" s="1">
        <f t="shared" si="35"/>
        <v>3394</v>
      </c>
      <c r="AJ83" s="124">
        <f>'[1]Baltic Indices'!$D533</f>
        <v>3197</v>
      </c>
      <c r="AK83" s="124">
        <f>'[1]Baltic Indices'!$G533</f>
        <v>553</v>
      </c>
      <c r="AL83" s="124">
        <f>'[1]Baltic Indices'!$F533</f>
        <v>1035</v>
      </c>
      <c r="AM83" s="86">
        <f t="shared" si="37"/>
        <v>-2.3053892215568861E-2</v>
      </c>
      <c r="AN83" s="97">
        <f t="shared" si="38"/>
        <v>2.4839743589743613E-2</v>
      </c>
      <c r="AO83" s="102">
        <f t="shared" si="39"/>
        <v>4.4692737430167551E-2</v>
      </c>
      <c r="AP83" s="103">
        <f t="shared" si="40"/>
        <v>-1.0135135135135198E-2</v>
      </c>
      <c r="AQ83" s="89">
        <f t="shared" si="41"/>
        <v>3.3846153846153859E-2</v>
      </c>
      <c r="AR83" s="96">
        <f t="shared" si="42"/>
        <v>-2.2123893805309769E-2</v>
      </c>
      <c r="AS83" s="97">
        <f t="shared" si="43"/>
        <v>2.6966292134831482E-2</v>
      </c>
      <c r="AT83" s="97">
        <f t="shared" si="44"/>
        <v>9.2592592592593004E-3</v>
      </c>
      <c r="AX83" s="109">
        <f>[4]SRM!I28-C83</f>
        <v>56.877999999999993</v>
      </c>
      <c r="AY83" s="109">
        <f>[4]SRM!J28-D83</f>
        <v>69.670000000000016</v>
      </c>
      <c r="AZ83" s="108">
        <f t="shared" si="32"/>
        <v>12.792000000000023</v>
      </c>
      <c r="BA83" s="108">
        <f>BA84</f>
        <v>9.1712895622895605</v>
      </c>
      <c r="BB83" s="44">
        <f t="shared" si="36"/>
        <v>1.7459124897141187E-2</v>
      </c>
      <c r="BC83" s="44">
        <f t="shared" si="36"/>
        <v>4.9040819270160796E-3</v>
      </c>
    </row>
    <row r="84" spans="1:56">
      <c r="A84" s="46">
        <f>'[1]Weekly capesize'!$A866</f>
        <v>43318</v>
      </c>
      <c r="B84" s="178">
        <f t="shared" si="34"/>
        <v>2018</v>
      </c>
      <c r="C84" s="3">
        <f>'[1]Weekly capesize'!$I866</f>
        <v>10</v>
      </c>
      <c r="D84" s="5">
        <f>'[1]Weekly capesize'!$Z866</f>
        <v>24.65</v>
      </c>
      <c r="E84" s="100">
        <f>[2]input!$B514</f>
        <v>10.55</v>
      </c>
      <c r="F84" s="5">
        <f>'[1]Weekly capesize'!$S866</f>
        <v>11.7</v>
      </c>
      <c r="G84" s="3"/>
      <c r="H84" s="3">
        <f>'[1]Weekly capesize'!$L866</f>
        <v>14.4</v>
      </c>
      <c r="I84" s="3"/>
      <c r="J84" s="3">
        <f>'[1]Weekly capesize'!$N866</f>
        <v>15.3</v>
      </c>
      <c r="K84" s="3">
        <f>'[1]Weekly capesize'!$J866</f>
        <v>18.25</v>
      </c>
      <c r="L84" s="3">
        <f>'[1]Weekly capesize'!$Y866</f>
        <v>25.2</v>
      </c>
      <c r="M84" s="3">
        <f>'[1]Weekly capesize'!$V866</f>
        <v>12.7</v>
      </c>
      <c r="N84" s="3"/>
      <c r="O84" s="5"/>
      <c r="P84" s="5">
        <f>'[1]Weekly capesize'!$T866</f>
        <v>10.9</v>
      </c>
      <c r="Q84" s="5"/>
      <c r="R84" s="5">
        <f>'[1]Weekly capesize'!$U865</f>
        <v>12</v>
      </c>
      <c r="S84" s="5"/>
      <c r="T84" s="123">
        <f t="shared" si="27"/>
        <v>0.54433139534883723</v>
      </c>
      <c r="U84" s="49">
        <f t="shared" si="28"/>
        <v>3745</v>
      </c>
      <c r="V84" s="107">
        <f t="shared" si="29"/>
        <v>0.54433139534883723</v>
      </c>
      <c r="W84" s="157">
        <f t="shared" si="30"/>
        <v>14.649999999999999</v>
      </c>
      <c r="X84" s="108">
        <f t="shared" si="31"/>
        <v>4.4000000000000004</v>
      </c>
      <c r="Y84" s="13"/>
      <c r="Z84" s="9"/>
      <c r="AA84" s="9"/>
      <c r="AB84" s="9"/>
      <c r="AC84" s="14"/>
      <c r="AG84" s="1">
        <f>'[1]Weekly capesize'!$B866</f>
        <v>10625</v>
      </c>
      <c r="AH84" s="1">
        <f>'[1]Weekly capesize'!$C866</f>
        <v>6880</v>
      </c>
      <c r="AI84" s="1">
        <f t="shared" si="35"/>
        <v>3745</v>
      </c>
      <c r="AJ84" s="124">
        <f>'[1]Baltic Indices'!$D534</f>
        <v>3632</v>
      </c>
      <c r="AK84" s="124">
        <f>'[1]Baltic Indices'!$G534</f>
        <v>543</v>
      </c>
      <c r="AL84" s="124">
        <f>'[1]Baltic Indices'!$F534</f>
        <v>1030</v>
      </c>
      <c r="AM84" s="86">
        <f t="shared" si="37"/>
        <v>8.5401981816324524E-2</v>
      </c>
      <c r="AN84" s="97">
        <f t="shared" si="38"/>
        <v>7.5840500390930377E-2</v>
      </c>
      <c r="AO84" s="102">
        <f t="shared" si="39"/>
        <v>6.9518716577540163E-2</v>
      </c>
      <c r="AP84" s="103">
        <f t="shared" si="40"/>
        <v>4.4368600682593851E-2</v>
      </c>
      <c r="AQ84" s="89">
        <f t="shared" si="41"/>
        <v>8.6309523809523725E-2</v>
      </c>
      <c r="AR84" s="96">
        <f t="shared" si="42"/>
        <v>5.8823529411764497E-2</v>
      </c>
      <c r="AS84" s="97">
        <f t="shared" si="43"/>
        <v>7.8774617067833619E-2</v>
      </c>
      <c r="AT84" s="97">
        <f t="shared" si="44"/>
        <v>-3.2110091743119185E-2</v>
      </c>
      <c r="AX84" s="109">
        <f>[4]SRM!I29-C84</f>
        <v>57.341999999999999</v>
      </c>
      <c r="AY84" s="109">
        <f>[4]SRM!J29-D84</f>
        <v>69.19</v>
      </c>
      <c r="AZ84" s="108">
        <f t="shared" si="32"/>
        <v>11.847999999999999</v>
      </c>
      <c r="BA84" s="108">
        <f t="shared" ref="BA84:BA99" si="45">BA85</f>
        <v>9.1712895622895605</v>
      </c>
      <c r="BB84" s="44">
        <f t="shared" si="36"/>
        <v>8.1578114560991732E-3</v>
      </c>
      <c r="BC84" s="44">
        <f t="shared" si="36"/>
        <v>-6.889622506100479E-3</v>
      </c>
    </row>
    <row r="85" spans="1:56">
      <c r="A85" s="46">
        <f>'[1]Weekly capesize'!$A867</f>
        <v>43325</v>
      </c>
      <c r="B85" s="178">
        <f t="shared" si="34"/>
        <v>2018</v>
      </c>
      <c r="C85" s="3">
        <f>'[1]Weekly capesize'!$I867</f>
        <v>9.5</v>
      </c>
      <c r="D85" s="5">
        <f>'[1]Weekly capesize'!$Z867</f>
        <v>24.25</v>
      </c>
      <c r="E85" s="100">
        <f>[2]input!$B515</f>
        <v>10.050000000000001</v>
      </c>
      <c r="F85" s="5">
        <f>'[1]Weekly capesize'!$S867</f>
        <v>11.4</v>
      </c>
      <c r="G85" s="3"/>
      <c r="H85" s="3">
        <f>'[1]Weekly capesize'!$L867</f>
        <v>14.1</v>
      </c>
      <c r="I85" s="3"/>
      <c r="J85" s="3">
        <f>'[1]Weekly capesize'!$N867</f>
        <v>15.75</v>
      </c>
      <c r="K85" s="3">
        <f>'[1]Weekly capesize'!$J867</f>
        <v>18.100000000000001</v>
      </c>
      <c r="L85" s="3">
        <f>'[1]Weekly capesize'!$Y867</f>
        <v>24.8</v>
      </c>
      <c r="M85" s="3">
        <f>'[1]Weekly capesize'!$V867</f>
        <v>12.4</v>
      </c>
      <c r="N85" s="3"/>
      <c r="O85" s="5"/>
      <c r="P85" s="5">
        <f>'[1]Weekly capesize'!$T867</f>
        <v>10</v>
      </c>
      <c r="Q85" s="5"/>
      <c r="R85" s="5">
        <f>'[1]Weekly capesize'!$U866</f>
        <v>13</v>
      </c>
      <c r="S85" s="5"/>
      <c r="T85" s="123">
        <f t="shared" si="27"/>
        <v>0.51383573741536648</v>
      </c>
      <c r="U85" s="49">
        <f t="shared" si="28"/>
        <v>3491</v>
      </c>
      <c r="V85" s="107">
        <f t="shared" si="29"/>
        <v>0.51383573741536648</v>
      </c>
      <c r="W85" s="157">
        <f t="shared" si="30"/>
        <v>14.75</v>
      </c>
      <c r="X85" s="108">
        <f t="shared" si="31"/>
        <v>4.5999999999999996</v>
      </c>
      <c r="Y85" s="13"/>
      <c r="Z85" s="9"/>
      <c r="AA85" s="9"/>
      <c r="AB85" s="9"/>
      <c r="AC85" s="14"/>
      <c r="AG85" s="1">
        <f>'[1]Weekly capesize'!$B867</f>
        <v>10285</v>
      </c>
      <c r="AH85" s="1">
        <f>'[1]Weekly capesize'!$C867</f>
        <v>6794</v>
      </c>
      <c r="AI85" s="1">
        <f t="shared" si="35"/>
        <v>3491</v>
      </c>
      <c r="AJ85" s="124">
        <f>'[1]Baltic Indices'!$D535</f>
        <v>3480</v>
      </c>
      <c r="AK85" s="124">
        <f>'[1]Baltic Indices'!$G535</f>
        <v>542</v>
      </c>
      <c r="AL85" s="124">
        <f>'[1]Baltic Indices'!$F535</f>
        <v>1039</v>
      </c>
      <c r="AM85" s="86">
        <f t="shared" si="37"/>
        <v>-3.2000000000000028E-2</v>
      </c>
      <c r="AN85" s="97">
        <f t="shared" si="38"/>
        <v>-1.2499999999999956E-2</v>
      </c>
      <c r="AO85" s="102">
        <f t="shared" si="39"/>
        <v>-5.0000000000000044E-2</v>
      </c>
      <c r="AP85" s="103">
        <f t="shared" si="40"/>
        <v>2.9411764705882248E-2</v>
      </c>
      <c r="AQ85" s="89">
        <f t="shared" si="41"/>
        <v>-8.2191780821917471E-3</v>
      </c>
      <c r="AR85" s="96">
        <f t="shared" si="42"/>
        <v>-2.564102564102555E-2</v>
      </c>
      <c r="AS85" s="97">
        <f t="shared" si="43"/>
        <v>-1.6227180527383256E-2</v>
      </c>
      <c r="AT85" s="97">
        <f t="shared" si="44"/>
        <v>-4.7393364928909998E-2</v>
      </c>
      <c r="AX85" s="109">
        <f>[4]SRM!I30-C85</f>
        <v>59.86</v>
      </c>
      <c r="AY85" s="109">
        <f>[4]SRM!J30-D85</f>
        <v>72.150000000000006</v>
      </c>
      <c r="AZ85" s="108">
        <f t="shared" si="32"/>
        <v>12.290000000000006</v>
      </c>
      <c r="BA85" s="108">
        <f t="shared" si="45"/>
        <v>9.1712895622895605</v>
      </c>
      <c r="BB85" s="44">
        <f t="shared" si="36"/>
        <v>4.391196679571685E-2</v>
      </c>
      <c r="BC85" s="44">
        <f t="shared" si="36"/>
        <v>4.2780748663101775E-2</v>
      </c>
    </row>
    <row r="86" spans="1:56">
      <c r="A86" s="46">
        <f>'[1]Weekly capesize'!$A868</f>
        <v>43332</v>
      </c>
      <c r="B86" s="178">
        <f t="shared" si="34"/>
        <v>2018</v>
      </c>
      <c r="C86" s="3">
        <f>'[1]Weekly capesize'!$I868</f>
        <v>9.6</v>
      </c>
      <c r="D86" s="5">
        <f>'[1]Weekly capesize'!$Z868</f>
        <v>24.25</v>
      </c>
      <c r="E86" s="100">
        <f>[2]input!$B516</f>
        <v>10.4</v>
      </c>
      <c r="F86" s="5">
        <f>'[1]Weekly capesize'!$S868</f>
        <v>11.25</v>
      </c>
      <c r="G86" s="3"/>
      <c r="H86" s="3">
        <f>'[1]Weekly capesize'!$L868</f>
        <v>13.75</v>
      </c>
      <c r="I86" s="3"/>
      <c r="J86" s="3">
        <f>'[1]Weekly capesize'!$N868</f>
        <v>15.35</v>
      </c>
      <c r="K86" s="3">
        <f>'[1]Weekly capesize'!$J868</f>
        <v>17.899999999999999</v>
      </c>
      <c r="L86" s="3">
        <f>'[1]Weekly capesize'!$Y868</f>
        <v>24.8</v>
      </c>
      <c r="M86" s="3">
        <f>'[1]Weekly capesize'!$V868</f>
        <v>12</v>
      </c>
      <c r="N86" s="3"/>
      <c r="O86" s="5"/>
      <c r="P86" s="5">
        <f>'[1]Weekly capesize'!$T868</f>
        <v>10.15</v>
      </c>
      <c r="Q86" s="5"/>
      <c r="R86" s="5">
        <f>'[1]Weekly capesize'!$U867</f>
        <v>12.7</v>
      </c>
      <c r="S86" s="5"/>
      <c r="T86" s="123">
        <f t="shared" si="27"/>
        <v>0.50392301998519617</v>
      </c>
      <c r="U86" s="49">
        <f t="shared" si="28"/>
        <v>3404</v>
      </c>
      <c r="V86" s="107">
        <f t="shared" si="29"/>
        <v>0.50392301998519617</v>
      </c>
      <c r="W86" s="157">
        <f t="shared" si="30"/>
        <v>14.65</v>
      </c>
      <c r="X86" s="108">
        <f t="shared" si="31"/>
        <v>4.1500000000000004</v>
      </c>
      <c r="Y86" s="13"/>
      <c r="Z86" s="9"/>
      <c r="AA86" s="9"/>
      <c r="AB86" s="9"/>
      <c r="AC86" s="14"/>
      <c r="AG86" s="1">
        <f>'[1]Weekly capesize'!$B868</f>
        <v>10159</v>
      </c>
      <c r="AH86" s="1">
        <f>'[1]Weekly capesize'!$C868</f>
        <v>6755</v>
      </c>
      <c r="AI86" s="1">
        <f t="shared" si="35"/>
        <v>3404</v>
      </c>
      <c r="AJ86" s="124">
        <f>'[1]Baltic Indices'!$D536</f>
        <v>3454</v>
      </c>
      <c r="AK86" s="124">
        <f>'[1]Baltic Indices'!$G536</f>
        <v>545</v>
      </c>
      <c r="AL86" s="124">
        <f>'[1]Baltic Indices'!$F536</f>
        <v>1056</v>
      </c>
      <c r="AM86" s="86">
        <f t="shared" si="37"/>
        <v>-1.22508507535245E-2</v>
      </c>
      <c r="AN86" s="97">
        <f t="shared" si="38"/>
        <v>-5.7403591404180387E-3</v>
      </c>
      <c r="AO86" s="102">
        <f t="shared" si="39"/>
        <v>1.0526315789473717E-2</v>
      </c>
      <c r="AP86" s="103">
        <f t="shared" si="40"/>
        <v>-2.5396825396825418E-2</v>
      </c>
      <c r="AQ86" s="89">
        <f t="shared" si="41"/>
        <v>-1.1049723756906271E-2</v>
      </c>
      <c r="AR86" s="96">
        <f t="shared" si="42"/>
        <v>-1.3157894736842146E-2</v>
      </c>
      <c r="AS86" s="97">
        <f t="shared" si="43"/>
        <v>0</v>
      </c>
      <c r="AT86" s="97">
        <f t="shared" si="44"/>
        <v>3.4825870646766122E-2</v>
      </c>
      <c r="AX86" s="111">
        <f>[4]SRM!I31-C86</f>
        <v>57.975999999999992</v>
      </c>
      <c r="AY86" s="111">
        <f>[4]SRM!J31-D86</f>
        <v>70.91</v>
      </c>
      <c r="AZ86" s="108">
        <f t="shared" si="32"/>
        <v>12.934000000000005</v>
      </c>
      <c r="BA86" s="108">
        <f t="shared" si="45"/>
        <v>9.1712895622895605</v>
      </c>
      <c r="BB86" s="44">
        <f t="shared" si="36"/>
        <v>-3.1473438022051603E-2</v>
      </c>
      <c r="BC86" s="44">
        <f t="shared" si="36"/>
        <v>-1.7186417186417335E-2</v>
      </c>
    </row>
    <row r="87" spans="1:56" ht="21.5" thickBot="1">
      <c r="A87" s="46">
        <f>'[1]Weekly capesize'!$A869</f>
        <v>43339</v>
      </c>
      <c r="B87" s="178">
        <f t="shared" si="34"/>
        <v>2018</v>
      </c>
      <c r="C87" s="3">
        <f>'[1]Weekly capesize'!$I869</f>
        <v>9.35</v>
      </c>
      <c r="D87" s="5">
        <f>'[1]Weekly capesize'!$Z869</f>
        <v>22.9</v>
      </c>
      <c r="E87" s="100">
        <f>[2]input!$B517</f>
        <v>10.5</v>
      </c>
      <c r="F87" s="5">
        <f>'[1]Weekly capesize'!$S869</f>
        <v>10.5</v>
      </c>
      <c r="G87" s="3"/>
      <c r="H87" s="3">
        <f>'[1]Weekly capesize'!$L869</f>
        <v>13</v>
      </c>
      <c r="I87" s="3"/>
      <c r="J87" s="3">
        <f>'[1]Weekly capesize'!$N869</f>
        <v>14.6</v>
      </c>
      <c r="K87" s="3">
        <f>'[1]Weekly capesize'!$J869</f>
        <v>17.05</v>
      </c>
      <c r="L87" s="3">
        <f>'[1]Weekly capesize'!$Y869</f>
        <v>23.45</v>
      </c>
      <c r="M87" s="3">
        <f>'[1]Weekly capesize'!$V869</f>
        <v>11.35</v>
      </c>
      <c r="N87" s="3"/>
      <c r="O87" s="5"/>
      <c r="P87" s="5">
        <f>'[1]Weekly capesize'!$T869</f>
        <v>9.6</v>
      </c>
      <c r="Q87" s="5"/>
      <c r="R87" s="5">
        <f>'[1]Weekly capesize'!$U868</f>
        <v>12.3</v>
      </c>
      <c r="S87" s="5"/>
      <c r="T87" s="123">
        <f t="shared" si="27"/>
        <v>0.47606506584043379</v>
      </c>
      <c r="U87" s="49">
        <f t="shared" si="28"/>
        <v>3073</v>
      </c>
      <c r="V87" s="107">
        <f t="shared" si="29"/>
        <v>0.47606506584043379</v>
      </c>
      <c r="W87" s="157">
        <f t="shared" si="30"/>
        <v>13.549999999999999</v>
      </c>
      <c r="X87" s="108">
        <f t="shared" si="31"/>
        <v>3.6500000000000004</v>
      </c>
      <c r="Y87" s="15" t="s">
        <v>14</v>
      </c>
      <c r="Z87" s="16"/>
      <c r="AA87" s="16"/>
      <c r="AB87" s="16"/>
      <c r="AC87" s="17"/>
      <c r="AG87" s="1">
        <f>'[1]Weekly capesize'!$B869</f>
        <v>9528</v>
      </c>
      <c r="AH87" s="1">
        <f>'[1]Weekly capesize'!$C869</f>
        <v>6455</v>
      </c>
      <c r="AI87" s="1">
        <f t="shared" si="35"/>
        <v>3073</v>
      </c>
      <c r="AJ87" s="124">
        <f>'[1]Baltic Indices'!$D537</f>
        <v>3164</v>
      </c>
      <c r="AK87" s="124">
        <f>'[1]Baltic Indices'!$G537</f>
        <v>551</v>
      </c>
      <c r="AL87" s="124">
        <f>'[1]Baltic Indices'!$F537</f>
        <v>1095</v>
      </c>
      <c r="AM87" s="86">
        <f t="shared" si="37"/>
        <v>-6.2112412639039327E-2</v>
      </c>
      <c r="AN87" s="97">
        <f t="shared" si="38"/>
        <v>-4.4411547002220608E-2</v>
      </c>
      <c r="AO87" s="102">
        <f t="shared" si="39"/>
        <v>-2.604166666666663E-2</v>
      </c>
      <c r="AP87" s="103">
        <f t="shared" si="40"/>
        <v>-4.8859934853420217E-2</v>
      </c>
      <c r="AQ87" s="89">
        <f t="shared" si="41"/>
        <v>-4.7486033519552939E-2</v>
      </c>
      <c r="AR87" s="96">
        <f t="shared" si="42"/>
        <v>-6.6666666666666652E-2</v>
      </c>
      <c r="AS87" s="97">
        <f t="shared" si="43"/>
        <v>-5.5670103092783529E-2</v>
      </c>
      <c r="AT87" s="97">
        <f t="shared" si="44"/>
        <v>9.6153846153845812E-3</v>
      </c>
      <c r="AV87" s="112"/>
      <c r="AW87" s="112"/>
      <c r="AX87" s="113">
        <f>[4]SRM!I32-C87</f>
        <v>57.473999999999997</v>
      </c>
      <c r="AY87" s="113">
        <f>[4]SRM!J32-D87</f>
        <v>70.84</v>
      </c>
      <c r="AZ87" s="114">
        <f t="shared" si="32"/>
        <v>13.366000000000007</v>
      </c>
      <c r="BA87" s="108">
        <f t="shared" si="45"/>
        <v>9.1712895622895605</v>
      </c>
      <c r="BB87" s="44">
        <f t="shared" si="36"/>
        <v>-8.6587553470400813E-3</v>
      </c>
      <c r="BC87" s="44">
        <f t="shared" si="36"/>
        <v>-9.8716683119437487E-4</v>
      </c>
      <c r="BD87" s="112"/>
    </row>
    <row r="88" spans="1:56" ht="21.5" thickBot="1">
      <c r="A88" s="46">
        <f>'[1]Weekly capesize'!$A870</f>
        <v>43346</v>
      </c>
      <c r="B88" s="178">
        <f t="shared" si="34"/>
        <v>2018</v>
      </c>
      <c r="C88" s="3">
        <f>'[1]Weekly capesize'!$I870</f>
        <v>8.65</v>
      </c>
      <c r="D88" s="5">
        <f>'[1]Weekly capesize'!$Z870</f>
        <v>22.15</v>
      </c>
      <c r="E88" s="100">
        <f>[2]input!$B518</f>
        <v>11.05</v>
      </c>
      <c r="F88" s="5">
        <f>'[1]Weekly capesize'!$S870</f>
        <v>9.4</v>
      </c>
      <c r="G88" s="3"/>
      <c r="H88" s="3">
        <f>'[1]Weekly capesize'!$L870</f>
        <v>12.25</v>
      </c>
      <c r="I88" s="3"/>
      <c r="J88" s="3">
        <f>'[1]Weekly capesize'!$N870</f>
        <v>13.85</v>
      </c>
      <c r="K88" s="3">
        <f>'[1]Weekly capesize'!$J870</f>
        <v>16.25</v>
      </c>
      <c r="L88" s="3">
        <f>'[1]Weekly capesize'!$Y870</f>
        <v>22.7</v>
      </c>
      <c r="M88" s="3">
        <f>'[1]Weekly capesize'!$V870</f>
        <v>10.6</v>
      </c>
      <c r="N88" s="3"/>
      <c r="O88" s="5"/>
      <c r="P88" s="5">
        <f>'[1]Weekly capesize'!$T870</f>
        <v>8.9</v>
      </c>
      <c r="Q88" s="5"/>
      <c r="R88" s="5">
        <f>'[1]Weekly capesize'!$U869</f>
        <v>11.75</v>
      </c>
      <c r="S88" s="5"/>
      <c r="T88" s="123">
        <f t="shared" si="27"/>
        <v>0.51521230357739889</v>
      </c>
      <c r="U88" s="49">
        <f t="shared" si="28"/>
        <v>3082</v>
      </c>
      <c r="V88" s="107">
        <f t="shared" si="29"/>
        <v>0.51521230357739889</v>
      </c>
      <c r="W88" s="157">
        <f t="shared" si="30"/>
        <v>13.499999999999998</v>
      </c>
      <c r="X88" s="108">
        <f t="shared" si="31"/>
        <v>3.5999999999999996</v>
      </c>
      <c r="AG88" s="1">
        <f>'[1]Weekly capesize'!$B870</f>
        <v>9064</v>
      </c>
      <c r="AH88" s="1">
        <f>'[1]Weekly capesize'!$C870</f>
        <v>5982</v>
      </c>
      <c r="AI88" s="1">
        <f t="shared" si="35"/>
        <v>3082</v>
      </c>
      <c r="AJ88" s="124">
        <f>'[1]Baltic Indices'!$D538</f>
        <v>2732</v>
      </c>
      <c r="AK88" s="124">
        <f>'[1]Baltic Indices'!$G538</f>
        <v>562</v>
      </c>
      <c r="AL88" s="124">
        <f>'[1]Baltic Indices'!$F538</f>
        <v>1132</v>
      </c>
      <c r="AM88" s="86">
        <f t="shared" si="37"/>
        <v>-4.8698572628043668E-2</v>
      </c>
      <c r="AN88" s="97">
        <f t="shared" si="38"/>
        <v>-7.3276529821843517E-2</v>
      </c>
      <c r="AO88" s="102">
        <f t="shared" si="39"/>
        <v>-7.4866310160427774E-2</v>
      </c>
      <c r="AP88" s="103">
        <f t="shared" si="40"/>
        <v>-5.1369863013698613E-2</v>
      </c>
      <c r="AQ88" s="89">
        <f t="shared" si="41"/>
        <v>-4.6920821114369571E-2</v>
      </c>
      <c r="AR88" s="96">
        <f t="shared" si="42"/>
        <v>-0.10476190476190472</v>
      </c>
      <c r="AS88" s="97">
        <f t="shared" si="43"/>
        <v>-3.2751091703056789E-2</v>
      </c>
      <c r="AT88" s="97">
        <f t="shared" si="44"/>
        <v>5.2380952380952417E-2</v>
      </c>
      <c r="AX88" s="109">
        <f>[4]SRM!I33-C88</f>
        <v>57.610000000000021</v>
      </c>
      <c r="AY88" s="109">
        <f>[4]SRM!J33-D88</f>
        <v>71.889999999999986</v>
      </c>
      <c r="AZ88" s="108">
        <f t="shared" si="32"/>
        <v>14.279999999999966</v>
      </c>
      <c r="BA88" s="108">
        <f t="shared" si="45"/>
        <v>9.1712895622895605</v>
      </c>
      <c r="BB88" s="44">
        <f t="shared" si="36"/>
        <v>2.3662873647218863E-3</v>
      </c>
      <c r="BC88" s="44">
        <f t="shared" si="36"/>
        <v>1.4822134387351582E-2</v>
      </c>
    </row>
    <row r="89" spans="1:56">
      <c r="A89" s="46">
        <f>'[1]Weekly capesize'!$A871</f>
        <v>43353</v>
      </c>
      <c r="B89" s="178">
        <f t="shared" si="34"/>
        <v>2018</v>
      </c>
      <c r="C89" s="3">
        <f>'[1]Weekly capesize'!$I871</f>
        <v>8.5</v>
      </c>
      <c r="D89" s="5">
        <f>'[1]Weekly capesize'!$Z871</f>
        <v>21.2</v>
      </c>
      <c r="E89" s="100">
        <f>[2]input!$B519</f>
        <v>10.95</v>
      </c>
      <c r="F89" s="5">
        <f>'[1]Weekly capesize'!$S871</f>
        <v>8.85</v>
      </c>
      <c r="G89" s="3"/>
      <c r="H89" s="3">
        <f>'[1]Weekly capesize'!$L871</f>
        <v>11.8</v>
      </c>
      <c r="I89" s="3"/>
      <c r="J89" s="3">
        <f>'[1]Weekly capesize'!$N871</f>
        <v>13.45</v>
      </c>
      <c r="K89" s="3">
        <f>'[1]Weekly capesize'!$J871</f>
        <v>15.75</v>
      </c>
      <c r="L89" s="3">
        <f>'[1]Weekly capesize'!$Y871</f>
        <v>21.75</v>
      </c>
      <c r="M89" s="3">
        <f>'[1]Weekly capesize'!$V871</f>
        <v>9.75</v>
      </c>
      <c r="N89" s="3"/>
      <c r="O89" s="5"/>
      <c r="P89" s="5">
        <f>'[1]Weekly capesize'!$T871</f>
        <v>8.5500000000000007</v>
      </c>
      <c r="Q89" s="5"/>
      <c r="R89" s="5">
        <f>'[1]Weekly capesize'!$U870</f>
        <v>10.9</v>
      </c>
      <c r="S89" s="5"/>
      <c r="T89" s="123">
        <f t="shared" si="27"/>
        <v>0.47372060857538034</v>
      </c>
      <c r="U89" s="49">
        <f t="shared" si="28"/>
        <v>2740</v>
      </c>
      <c r="V89" s="107">
        <f t="shared" si="29"/>
        <v>0.47372060857538034</v>
      </c>
      <c r="W89" s="157">
        <f t="shared" si="30"/>
        <v>12.7</v>
      </c>
      <c r="X89" s="108">
        <f t="shared" si="31"/>
        <v>3.3000000000000007</v>
      </c>
      <c r="Y89" s="10" t="s">
        <v>45</v>
      </c>
      <c r="Z89" s="11"/>
      <c r="AA89" s="11"/>
      <c r="AB89" s="11"/>
      <c r="AC89" s="12"/>
      <c r="AG89" s="1">
        <f>'[1]Weekly capesize'!$B871</f>
        <v>8524</v>
      </c>
      <c r="AH89" s="1">
        <f>'[1]Weekly capesize'!$C871</f>
        <v>5784</v>
      </c>
      <c r="AI89" s="1">
        <f t="shared" si="35"/>
        <v>2740</v>
      </c>
      <c r="AJ89" s="124">
        <f>'[1]Baltic Indices'!$D539</f>
        <v>2411</v>
      </c>
      <c r="AK89" s="124">
        <f>'[1]Baltic Indices'!$G539</f>
        <v>568</v>
      </c>
      <c r="AL89" s="124">
        <f>'[1]Baltic Indices'!$F539</f>
        <v>1134</v>
      </c>
      <c r="AM89" s="86">
        <f t="shared" si="37"/>
        <v>-5.9576345984112988E-2</v>
      </c>
      <c r="AN89" s="97">
        <f t="shared" si="38"/>
        <v>-3.3099297893681046E-2</v>
      </c>
      <c r="AO89" s="102">
        <f t="shared" si="39"/>
        <v>-1.7341040462427793E-2</v>
      </c>
      <c r="AP89" s="103">
        <f t="shared" si="40"/>
        <v>-2.8880866425992857E-2</v>
      </c>
      <c r="AQ89" s="89">
        <f t="shared" si="41"/>
        <v>-3.0769230769230771E-2</v>
      </c>
      <c r="AR89" s="96">
        <f t="shared" si="42"/>
        <v>-5.8510638297872397E-2</v>
      </c>
      <c r="AS89" s="97">
        <f t="shared" si="43"/>
        <v>-4.2889390519187276E-2</v>
      </c>
      <c r="AT89" s="97">
        <f t="shared" si="44"/>
        <v>-9.0497737556561875E-3</v>
      </c>
      <c r="AX89" s="109">
        <f>[4]SRM!I34-C89</f>
        <v>58.766000000000005</v>
      </c>
      <c r="AY89" s="109">
        <f>[4]SRM!J34-D89</f>
        <v>74.279999999999987</v>
      </c>
      <c r="AZ89" s="108">
        <f t="shared" si="32"/>
        <v>15.513999999999982</v>
      </c>
      <c r="BA89" s="108">
        <f t="shared" si="45"/>
        <v>9.1712895622895605</v>
      </c>
      <c r="BB89" s="44">
        <f t="shared" si="36"/>
        <v>2.006596077069922E-2</v>
      </c>
      <c r="BC89" s="44">
        <f t="shared" si="36"/>
        <v>3.3245235776881321E-2</v>
      </c>
    </row>
    <row r="90" spans="1:56">
      <c r="A90" s="46">
        <f>'[1]Weekly capesize'!$A872</f>
        <v>43360</v>
      </c>
      <c r="B90" s="178">
        <f t="shared" si="34"/>
        <v>2018</v>
      </c>
      <c r="C90" s="3">
        <f>'[1]Weekly capesize'!$I872</f>
        <v>7.5</v>
      </c>
      <c r="D90" s="5">
        <f>'[1]Weekly capesize'!$Z872</f>
        <v>20.100000000000001</v>
      </c>
      <c r="E90" s="100">
        <f>[2]input!$B520</f>
        <v>11.05</v>
      </c>
      <c r="F90" s="5">
        <f>'[1]Weekly capesize'!$S872</f>
        <v>7.75</v>
      </c>
      <c r="G90" s="3"/>
      <c r="H90" s="3">
        <f>'[1]Weekly capesize'!$L872</f>
        <v>11</v>
      </c>
      <c r="I90" s="3"/>
      <c r="J90" s="3">
        <f>'[1]Weekly capesize'!$N872</f>
        <v>12.55</v>
      </c>
      <c r="K90" s="3">
        <f>'[1]Weekly capesize'!$J872</f>
        <v>15.2</v>
      </c>
      <c r="L90" s="3">
        <f>'[1]Weekly capesize'!$Y872</f>
        <v>20.65</v>
      </c>
      <c r="M90" s="3">
        <f>'[1]Weekly capesize'!$V872</f>
        <v>8.85</v>
      </c>
      <c r="N90" s="3"/>
      <c r="O90" s="5"/>
      <c r="P90" s="5">
        <f>'[1]Weekly capesize'!$T872</f>
        <v>7.7</v>
      </c>
      <c r="Q90" s="5"/>
      <c r="R90" s="5">
        <f>'[1]Weekly capesize'!$U871</f>
        <v>10.050000000000001</v>
      </c>
      <c r="S90" s="5"/>
      <c r="T90" s="123">
        <f t="shared" si="27"/>
        <v>0.50028576871785102</v>
      </c>
      <c r="U90" s="49">
        <f t="shared" si="28"/>
        <v>2626</v>
      </c>
      <c r="V90" s="107">
        <f t="shared" si="29"/>
        <v>0.50028576871785102</v>
      </c>
      <c r="W90" s="157">
        <f t="shared" si="30"/>
        <v>12.600000000000001</v>
      </c>
      <c r="X90" s="108">
        <f t="shared" si="31"/>
        <v>3.5</v>
      </c>
      <c r="Y90" s="13"/>
      <c r="Z90" s="9"/>
      <c r="AA90" s="9"/>
      <c r="AB90" s="9"/>
      <c r="AC90" s="14"/>
      <c r="AG90" s="1">
        <f>'[1]Weekly capesize'!$B872</f>
        <v>7875</v>
      </c>
      <c r="AH90" s="1">
        <f>'[1]Weekly capesize'!$C872</f>
        <v>5249</v>
      </c>
      <c r="AI90" s="1">
        <f t="shared" si="35"/>
        <v>2626</v>
      </c>
      <c r="AJ90" s="124">
        <f>'[1]Baltic Indices'!$D540</f>
        <v>1900</v>
      </c>
      <c r="AK90" s="124">
        <f>'[1]Baltic Indices'!$G540</f>
        <v>588</v>
      </c>
      <c r="AL90" s="124">
        <f>'[1]Baltic Indices'!$F540</f>
        <v>1134</v>
      </c>
      <c r="AM90" s="86">
        <f t="shared" si="37"/>
        <v>-7.6137963397465924E-2</v>
      </c>
      <c r="AN90" s="97">
        <f t="shared" si="38"/>
        <v>-9.249654218533887E-2</v>
      </c>
      <c r="AO90" s="102">
        <f t="shared" si="39"/>
        <v>-0.11764705882352944</v>
      </c>
      <c r="AP90" s="103">
        <f t="shared" si="40"/>
        <v>-6.6914498141263823E-2</v>
      </c>
      <c r="AQ90" s="89">
        <f t="shared" si="41"/>
        <v>-3.4920634920635019E-2</v>
      </c>
      <c r="AR90" s="96">
        <f t="shared" si="42"/>
        <v>-0.12429378531073443</v>
      </c>
      <c r="AS90" s="97">
        <f t="shared" si="43"/>
        <v>-5.1886792452830122E-2</v>
      </c>
      <c r="AT90" s="97">
        <f t="shared" si="44"/>
        <v>9.1324200913243114E-3</v>
      </c>
      <c r="AX90" s="109">
        <f>[4]SRM!I35-C90</f>
        <v>60.356000000000009</v>
      </c>
      <c r="AY90" s="109">
        <f>[4]SRM!J35-D90</f>
        <v>76.22</v>
      </c>
      <c r="AZ90" s="108">
        <f t="shared" si="32"/>
        <v>15.86399999999999</v>
      </c>
      <c r="BA90" s="108">
        <f t="shared" si="45"/>
        <v>9.1712895622895605</v>
      </c>
      <c r="BB90" s="44">
        <f t="shared" si="36"/>
        <v>2.7056461219072236E-2</v>
      </c>
      <c r="BC90" s="44">
        <f t="shared" si="36"/>
        <v>2.6117393645665121E-2</v>
      </c>
    </row>
    <row r="91" spans="1:56">
      <c r="A91" s="46">
        <f>'[1]Weekly capesize'!$A873</f>
        <v>43367</v>
      </c>
      <c r="B91" s="178">
        <f t="shared" si="34"/>
        <v>2018</v>
      </c>
      <c r="C91" s="3">
        <f>'[1]Weekly capesize'!$I873</f>
        <v>7.25</v>
      </c>
      <c r="D91" s="5">
        <f>'[1]Weekly capesize'!$Z873</f>
        <v>20.149999999999999</v>
      </c>
      <c r="E91" s="100">
        <f>[2]input!$B521</f>
        <v>11.65</v>
      </c>
      <c r="F91" s="5">
        <f>'[1]Weekly capesize'!$S873</f>
        <v>7.35</v>
      </c>
      <c r="G91" s="3"/>
      <c r="H91" s="3">
        <f>'[1]Weekly capesize'!$L873</f>
        <v>10.7</v>
      </c>
      <c r="I91" s="3"/>
      <c r="J91" s="3">
        <f>'[1]Weekly capesize'!$N873</f>
        <v>12.1</v>
      </c>
      <c r="K91" s="3">
        <f>'[1]Weekly capesize'!$J873</f>
        <v>15.2</v>
      </c>
      <c r="L91" s="3">
        <f>'[1]Weekly capesize'!$Y873</f>
        <v>20.7</v>
      </c>
      <c r="M91" s="3">
        <f>'[1]Weekly capesize'!$V873</f>
        <v>9</v>
      </c>
      <c r="N91" s="3"/>
      <c r="O91" s="5"/>
      <c r="P91" s="5">
        <f>'[1]Weekly capesize'!$T873</f>
        <v>7.45</v>
      </c>
      <c r="Q91" s="5"/>
      <c r="R91" s="5">
        <f>'[1]Weekly capesize'!$U872</f>
        <v>9.15</v>
      </c>
      <c r="S91" s="5"/>
      <c r="T91" s="123">
        <f t="shared" si="27"/>
        <v>0.54347826086956519</v>
      </c>
      <c r="U91" s="49">
        <f t="shared" si="28"/>
        <v>2800</v>
      </c>
      <c r="V91" s="107">
        <f t="shared" si="29"/>
        <v>0.54347826086956519</v>
      </c>
      <c r="W91" s="157">
        <f t="shared" si="30"/>
        <v>12.899999999999999</v>
      </c>
      <c r="X91" s="108">
        <f t="shared" si="31"/>
        <v>3.4499999999999993</v>
      </c>
      <c r="Y91" s="13"/>
      <c r="Z91" s="9"/>
      <c r="AA91" s="9"/>
      <c r="AB91" s="9"/>
      <c r="AC91" s="14"/>
      <c r="AG91" s="1">
        <f>'[1]Weekly capesize'!$B873</f>
        <v>7952</v>
      </c>
      <c r="AH91" s="1">
        <f>'[1]Weekly capesize'!$C873</f>
        <v>5152</v>
      </c>
      <c r="AI91" s="1">
        <f t="shared" si="35"/>
        <v>2800</v>
      </c>
      <c r="AJ91" s="124">
        <f>'[1]Baltic Indices'!$D541</f>
        <v>1840</v>
      </c>
      <c r="AK91" s="124">
        <f>'[1]Baltic Indices'!$G541</f>
        <v>617</v>
      </c>
      <c r="AL91" s="124">
        <f>'[1]Baltic Indices'!$F541</f>
        <v>1175</v>
      </c>
      <c r="AM91" s="86">
        <f t="shared" si="37"/>
        <v>9.7777777777778851E-3</v>
      </c>
      <c r="AN91" s="97">
        <f t="shared" si="38"/>
        <v>-1.847971042103258E-2</v>
      </c>
      <c r="AO91" s="102">
        <f t="shared" si="39"/>
        <v>-3.3333333333333326E-2</v>
      </c>
      <c r="AP91" s="103">
        <f t="shared" si="40"/>
        <v>-3.5856573705179362E-2</v>
      </c>
      <c r="AQ91" s="89">
        <f t="shared" si="41"/>
        <v>0</v>
      </c>
      <c r="AR91" s="96">
        <f t="shared" si="42"/>
        <v>-5.1612903225806472E-2</v>
      </c>
      <c r="AS91" s="97">
        <f t="shared" si="43"/>
        <v>2.4875621890545485E-3</v>
      </c>
      <c r="AT91" s="97">
        <f t="shared" si="44"/>
        <v>5.4298642533936681E-2</v>
      </c>
      <c r="AX91" s="109">
        <f>[4]SRM!I36-C91</f>
        <v>61.895999999999987</v>
      </c>
      <c r="AY91" s="109">
        <f>[4]SRM!J36-D91</f>
        <v>76.430000000000007</v>
      </c>
      <c r="AZ91" s="108">
        <f t="shared" si="32"/>
        <v>14.53400000000002</v>
      </c>
      <c r="BA91" s="108">
        <f t="shared" si="45"/>
        <v>9.1712895622895605</v>
      </c>
      <c r="BB91" s="44">
        <f t="shared" si="36"/>
        <v>2.5515276028894807E-2</v>
      </c>
      <c r="BC91" s="44">
        <f t="shared" si="36"/>
        <v>2.7551823668330311E-3</v>
      </c>
    </row>
    <row r="92" spans="1:56">
      <c r="A92" s="46">
        <f>'[1]Weekly capesize'!$A874</f>
        <v>43374</v>
      </c>
      <c r="B92" s="178">
        <f t="shared" si="34"/>
        <v>2018</v>
      </c>
      <c r="C92" s="3">
        <f>'[1]Weekly capesize'!$I874</f>
        <v>7.9</v>
      </c>
      <c r="D92" s="5">
        <f>'[1]Weekly capesize'!$Z874</f>
        <v>20.6</v>
      </c>
      <c r="E92" s="100">
        <f>[2]input!$B522</f>
        <v>11.55</v>
      </c>
      <c r="F92" s="5">
        <f>'[1]Weekly capesize'!$S874</f>
        <v>7.85</v>
      </c>
      <c r="G92" s="3"/>
      <c r="H92" s="3">
        <f>'[1]Weekly capesize'!$L874</f>
        <v>11.05</v>
      </c>
      <c r="I92" s="3"/>
      <c r="J92" s="3">
        <f>'[1]Weekly capesize'!$N874</f>
        <v>12.45</v>
      </c>
      <c r="K92" s="3">
        <f>'[1]Weekly capesize'!$J874</f>
        <v>15.65</v>
      </c>
      <c r="L92" s="3">
        <f>'[1]Weekly capesize'!$Y874</f>
        <v>21.15</v>
      </c>
      <c r="M92" s="3">
        <f>'[1]Weekly capesize'!$V874</f>
        <v>10.4</v>
      </c>
      <c r="N92" s="3"/>
      <c r="O92" s="5"/>
      <c r="P92" s="5">
        <f>'[1]Weekly capesize'!$T874</f>
        <v>7.65</v>
      </c>
      <c r="Q92" s="5"/>
      <c r="R92" s="5">
        <f>'[1]Weekly capesize'!$U873</f>
        <v>9.4</v>
      </c>
      <c r="S92" s="5"/>
      <c r="T92" s="123">
        <f t="shared" si="27"/>
        <v>0.58592440886240926</v>
      </c>
      <c r="U92" s="49">
        <f t="shared" si="28"/>
        <v>3147</v>
      </c>
      <c r="V92" s="107">
        <f t="shared" si="29"/>
        <v>0.58592440886240926</v>
      </c>
      <c r="W92" s="157">
        <f t="shared" si="30"/>
        <v>12.700000000000001</v>
      </c>
      <c r="X92" s="108">
        <f t="shared" si="31"/>
        <v>3.1500000000000004</v>
      </c>
      <c r="Y92" s="106"/>
      <c r="Z92" s="9"/>
      <c r="AA92" s="9"/>
      <c r="AB92" s="9"/>
      <c r="AC92" s="14"/>
      <c r="AG92" s="1">
        <f>'[1]Weekly capesize'!$B874</f>
        <v>8518</v>
      </c>
      <c r="AH92" s="1">
        <f>'[1]Weekly capesize'!$C874</f>
        <v>5371</v>
      </c>
      <c r="AI92" s="1">
        <f t="shared" si="35"/>
        <v>3147</v>
      </c>
      <c r="AJ92" s="124">
        <f>'[1]Baltic Indices'!$D542</f>
        <v>2000</v>
      </c>
      <c r="AK92" s="124">
        <f>'[1]Baltic Indices'!$G542</f>
        <v>629</v>
      </c>
      <c r="AL92" s="124">
        <f>'[1]Baltic Indices'!$F542</f>
        <v>1194</v>
      </c>
      <c r="AM92" s="86">
        <f t="shared" si="37"/>
        <v>7.117706237424537E-2</v>
      </c>
      <c r="AN92" s="97">
        <f t="shared" si="38"/>
        <v>4.2507763975155211E-2</v>
      </c>
      <c r="AO92" s="102">
        <f t="shared" si="39"/>
        <v>8.9655172413793061E-2</v>
      </c>
      <c r="AP92" s="103">
        <f t="shared" si="40"/>
        <v>2.8925619834710758E-2</v>
      </c>
      <c r="AQ92" s="89">
        <f t="shared" si="41"/>
        <v>2.9605263157894912E-2</v>
      </c>
      <c r="AR92" s="96">
        <f t="shared" si="42"/>
        <v>6.8027210884353817E-2</v>
      </c>
      <c r="AS92" s="97">
        <f t="shared" si="43"/>
        <v>2.2332506203474045E-2</v>
      </c>
      <c r="AT92" s="97">
        <f t="shared" si="44"/>
        <v>-8.5836909871244149E-3</v>
      </c>
      <c r="AX92" s="109">
        <f>[4]SRM!I37-C92</f>
        <v>61.148000000000003</v>
      </c>
      <c r="AY92" s="109">
        <f>[4]SRM!J37-D92</f>
        <v>75.680000000000007</v>
      </c>
      <c r="AZ92" s="108">
        <f t="shared" si="32"/>
        <v>14.532000000000004</v>
      </c>
      <c r="BA92" s="108">
        <f t="shared" si="45"/>
        <v>9.1712895622895605</v>
      </c>
      <c r="BB92" s="44">
        <f t="shared" si="36"/>
        <v>-1.2084787385291174E-2</v>
      </c>
      <c r="BC92" s="44">
        <f t="shared" si="36"/>
        <v>-9.8129006934449814E-3</v>
      </c>
    </row>
    <row r="93" spans="1:56">
      <c r="A93" s="46">
        <f>'[1]Weekly capesize'!$A875</f>
        <v>43381</v>
      </c>
      <c r="B93" s="178">
        <f t="shared" si="34"/>
        <v>2018</v>
      </c>
      <c r="C93" s="3">
        <f>'[1]Weekly capesize'!$I875</f>
        <v>8.8000000000000007</v>
      </c>
      <c r="D93" s="5">
        <f>'[1]Weekly capesize'!$Z875</f>
        <v>20.3</v>
      </c>
      <c r="E93" s="100">
        <f>[2]input!$B523</f>
        <v>12.3</v>
      </c>
      <c r="F93" s="5">
        <f>'[1]Weekly capesize'!$S875</f>
        <v>7.65</v>
      </c>
      <c r="G93" s="3"/>
      <c r="H93" s="3">
        <f>'[1]Weekly capesize'!$L875</f>
        <v>11.05</v>
      </c>
      <c r="I93" s="3"/>
      <c r="J93" s="3">
        <f>'[1]Weekly capesize'!$N875</f>
        <v>12.65</v>
      </c>
      <c r="K93" s="3">
        <f>'[1]Weekly capesize'!$J875</f>
        <v>15.75</v>
      </c>
      <c r="L93" s="3">
        <f>'[1]Weekly capesize'!$Y875</f>
        <v>20.85</v>
      </c>
      <c r="M93" s="3">
        <f>'[1]Weekly capesize'!$V875</f>
        <v>10.199999999999999</v>
      </c>
      <c r="N93" s="3"/>
      <c r="O93" s="5"/>
      <c r="P93" s="5">
        <f>'[1]Weekly capesize'!$T875</f>
        <v>7.65</v>
      </c>
      <c r="Q93" s="5"/>
      <c r="R93" s="5">
        <f>'[1]Weekly capesize'!$U874</f>
        <v>10.65</v>
      </c>
      <c r="S93" s="5"/>
      <c r="T93" s="123">
        <f t="shared" si="27"/>
        <v>0.46938046777361186</v>
      </c>
      <c r="U93" s="49">
        <f t="shared" si="28"/>
        <v>2629</v>
      </c>
      <c r="V93" s="107">
        <f t="shared" si="29"/>
        <v>0.46938046777361186</v>
      </c>
      <c r="W93" s="157">
        <f t="shared" si="30"/>
        <v>11.5</v>
      </c>
      <c r="X93" s="108">
        <f t="shared" si="31"/>
        <v>2.25</v>
      </c>
      <c r="Y93" s="13"/>
      <c r="Z93" s="9"/>
      <c r="AA93" s="9"/>
      <c r="AB93" s="9"/>
      <c r="AC93" s="14"/>
      <c r="AG93" s="1">
        <f>'[1]Weekly capesize'!$B875</f>
        <v>8230</v>
      </c>
      <c r="AH93" s="1">
        <f>'[1]Weekly capesize'!$C875</f>
        <v>5601</v>
      </c>
      <c r="AI93" s="1">
        <f t="shared" si="35"/>
        <v>2629</v>
      </c>
      <c r="AJ93" s="124">
        <f>'[1]Baltic Indices'!$D543</f>
        <v>2081</v>
      </c>
      <c r="AK93" s="124">
        <f>'[1]Baltic Indices'!$G543</f>
        <v>637</v>
      </c>
      <c r="AL93" s="124">
        <f>'[1]Baltic Indices'!$F543</f>
        <v>1197</v>
      </c>
      <c r="AM93" s="86">
        <f t="shared" si="37"/>
        <v>-3.3810753698051199E-2</v>
      </c>
      <c r="AN93" s="97">
        <f t="shared" si="38"/>
        <v>4.2822565630236564E-2</v>
      </c>
      <c r="AO93" s="102">
        <f t="shared" si="39"/>
        <v>0.11392405063291133</v>
      </c>
      <c r="AP93" s="103">
        <f t="shared" si="40"/>
        <v>1.6064257028112428E-2</v>
      </c>
      <c r="AQ93" s="89">
        <f t="shared" si="41"/>
        <v>6.389776357827559E-3</v>
      </c>
      <c r="AR93" s="96">
        <f t="shared" si="42"/>
        <v>-2.547770700636931E-2</v>
      </c>
      <c r="AS93" s="97">
        <f t="shared" si="43"/>
        <v>-1.4563106796116498E-2</v>
      </c>
      <c r="AT93" s="97">
        <f t="shared" si="44"/>
        <v>6.4935064935064846E-2</v>
      </c>
      <c r="AX93" s="109">
        <f>[4]SRM!I38-C93</f>
        <v>60.44</v>
      </c>
      <c r="AY93" s="109">
        <f>[4]SRM!J38-D93</f>
        <v>76.100000000000009</v>
      </c>
      <c r="AZ93" s="108">
        <f t="shared" si="32"/>
        <v>15.660000000000011</v>
      </c>
      <c r="BA93" s="108">
        <f t="shared" si="45"/>
        <v>9.1712895622895605</v>
      </c>
      <c r="BB93" s="44">
        <f t="shared" si="36"/>
        <v>-1.1578465362726553E-2</v>
      </c>
      <c r="BC93" s="44">
        <f t="shared" si="36"/>
        <v>5.5496828752643612E-3</v>
      </c>
    </row>
    <row r="94" spans="1:56">
      <c r="A94" s="46">
        <f>'[1]Weekly capesize'!$A876</f>
        <v>43388</v>
      </c>
      <c r="B94" s="178">
        <f t="shared" si="34"/>
        <v>2018</v>
      </c>
      <c r="C94" s="3">
        <f>'[1]Weekly capesize'!$I876</f>
        <v>9.15</v>
      </c>
      <c r="D94" s="5">
        <f>'[1]Weekly capesize'!$Z876</f>
        <v>21.05</v>
      </c>
      <c r="E94" s="100">
        <f>[2]input!$B524</f>
        <v>11.7</v>
      </c>
      <c r="F94" s="5">
        <f>'[1]Weekly capesize'!$S876</f>
        <v>7.85</v>
      </c>
      <c r="G94" s="3"/>
      <c r="H94" s="3">
        <f>'[1]Weekly capesize'!$L876</f>
        <v>11.25</v>
      </c>
      <c r="I94" s="3"/>
      <c r="J94" s="3">
        <f>'[1]Weekly capesize'!$N876</f>
        <v>12.9</v>
      </c>
      <c r="K94" s="3">
        <f>'[1]Weekly capesize'!$J876</f>
        <v>16.05</v>
      </c>
      <c r="L94" s="3">
        <f>'[1]Weekly capesize'!$Y876</f>
        <v>21.6</v>
      </c>
      <c r="M94" s="3">
        <f>'[1]Weekly capesize'!$V876</f>
        <v>10.55</v>
      </c>
      <c r="N94" s="3"/>
      <c r="O94" s="5"/>
      <c r="P94" s="5">
        <f>'[1]Weekly capesize'!$T876</f>
        <v>7.75</v>
      </c>
      <c r="Q94" s="5"/>
      <c r="R94" s="5">
        <f>'[1]Weekly capesize'!$U875</f>
        <v>10.45</v>
      </c>
      <c r="S94" s="5"/>
      <c r="T94" s="123">
        <f t="shared" si="27"/>
        <v>0.4853476677648691</v>
      </c>
      <c r="U94" s="49">
        <f t="shared" si="28"/>
        <v>2799</v>
      </c>
      <c r="V94" s="107">
        <f t="shared" si="29"/>
        <v>0.4853476677648691</v>
      </c>
      <c r="W94" s="157">
        <f t="shared" si="30"/>
        <v>11.9</v>
      </c>
      <c r="X94" s="108">
        <f t="shared" si="31"/>
        <v>2.0999999999999996</v>
      </c>
      <c r="Y94" s="13"/>
      <c r="Z94" s="9"/>
      <c r="AA94" s="9"/>
      <c r="AB94" s="9"/>
      <c r="AC94" s="14"/>
      <c r="AG94" s="1">
        <f>'[1]Weekly capesize'!$B876</f>
        <v>8566</v>
      </c>
      <c r="AH94" s="1">
        <f>'[1]Weekly capesize'!$C876</f>
        <v>5767</v>
      </c>
      <c r="AI94" s="1">
        <f t="shared" si="35"/>
        <v>2799</v>
      </c>
      <c r="AJ94" s="124">
        <f>'[1]Baltic Indices'!$D544</f>
        <v>2169</v>
      </c>
      <c r="AK94" s="124">
        <f>'[1]Baltic Indices'!$G544</f>
        <v>657</v>
      </c>
      <c r="AL94" s="124">
        <f>'[1]Baltic Indices'!$F544</f>
        <v>1204</v>
      </c>
      <c r="AM94" s="86">
        <f t="shared" si="37"/>
        <v>4.0826245443499332E-2</v>
      </c>
      <c r="AN94" s="97">
        <f t="shared" si="38"/>
        <v>2.9637564720585541E-2</v>
      </c>
      <c r="AO94" s="102">
        <f t="shared" si="39"/>
        <v>3.9772727272727293E-2</v>
      </c>
      <c r="AP94" s="103">
        <f t="shared" si="40"/>
        <v>1.9762845849802479E-2</v>
      </c>
      <c r="AQ94" s="89">
        <f t="shared" si="41"/>
        <v>1.9047619047619202E-2</v>
      </c>
      <c r="AR94" s="96">
        <f t="shared" si="42"/>
        <v>2.614379084967311E-2</v>
      </c>
      <c r="AS94" s="97">
        <f t="shared" si="43"/>
        <v>3.6945812807881673E-2</v>
      </c>
      <c r="AT94" s="97">
        <f t="shared" si="44"/>
        <v>-4.8780487804878203E-2</v>
      </c>
      <c r="AX94" s="109">
        <f>[4]SRM!I39-C94</f>
        <v>61.782000000000004</v>
      </c>
      <c r="AY94" s="109">
        <f>[4]SRM!J39-D94</f>
        <v>76.010000000000005</v>
      </c>
      <c r="AZ94" s="108">
        <f t="shared" si="32"/>
        <v>14.228000000000002</v>
      </c>
      <c r="BA94" s="108">
        <f t="shared" si="45"/>
        <v>9.1712895622895605</v>
      </c>
      <c r="BB94" s="44">
        <f t="shared" si="36"/>
        <v>2.2203838517538044E-2</v>
      </c>
      <c r="BC94" s="44">
        <f t="shared" si="36"/>
        <v>-1.1826544021025232E-3</v>
      </c>
    </row>
    <row r="95" spans="1:56">
      <c r="A95" s="46">
        <f>'[1]Weekly capesize'!$A877</f>
        <v>43395</v>
      </c>
      <c r="B95" s="178">
        <f t="shared" si="34"/>
        <v>2018</v>
      </c>
      <c r="C95" s="3">
        <f>'[1]Weekly capesize'!$I877</f>
        <v>8.65</v>
      </c>
      <c r="D95" s="5">
        <f>'[1]Weekly capesize'!$Z877</f>
        <v>21.45</v>
      </c>
      <c r="E95" s="100">
        <f>[2]input!$B525</f>
        <v>11.45</v>
      </c>
      <c r="F95" s="5">
        <f>'[1]Weekly capesize'!$S877</f>
        <v>8</v>
      </c>
      <c r="G95" s="3"/>
      <c r="H95" s="3">
        <f>'[1]Weekly capesize'!$L877</f>
        <v>11.45</v>
      </c>
      <c r="I95" s="3"/>
      <c r="J95" s="3">
        <f>'[1]Weekly capesize'!$N877</f>
        <v>13.15</v>
      </c>
      <c r="K95" s="3">
        <f>'[1]Weekly capesize'!$J877</f>
        <v>16.350000000000001</v>
      </c>
      <c r="L95" s="3">
        <f>'[1]Weekly capesize'!$Y877</f>
        <v>22</v>
      </c>
      <c r="M95" s="3">
        <f>'[1]Weekly capesize'!$V877</f>
        <v>10.35</v>
      </c>
      <c r="N95" s="3"/>
      <c r="O95" s="5"/>
      <c r="P95" s="5">
        <f>'[1]Weekly capesize'!$T877</f>
        <v>7.85</v>
      </c>
      <c r="Q95" s="5"/>
      <c r="R95" s="5">
        <f>'[1]Weekly capesize'!$U876</f>
        <v>10.8</v>
      </c>
      <c r="S95" s="5"/>
      <c r="T95" s="123">
        <f t="shared" si="27"/>
        <v>0.47853708791208793</v>
      </c>
      <c r="U95" s="49">
        <f t="shared" si="28"/>
        <v>2787</v>
      </c>
      <c r="V95" s="107">
        <f t="shared" si="29"/>
        <v>0.47853708791208793</v>
      </c>
      <c r="W95" s="157">
        <f t="shared" si="30"/>
        <v>12.799999999999999</v>
      </c>
      <c r="X95" s="108">
        <f t="shared" si="31"/>
        <v>2.7999999999999989</v>
      </c>
      <c r="Y95" s="13"/>
      <c r="Z95" s="9"/>
      <c r="AA95" s="9"/>
      <c r="AB95" s="9"/>
      <c r="AC95" s="14"/>
      <c r="AG95" s="1">
        <f>'[1]Weekly capesize'!$B877</f>
        <v>8611</v>
      </c>
      <c r="AH95" s="1">
        <f>'[1]Weekly capesize'!$C877</f>
        <v>5824</v>
      </c>
      <c r="AI95" s="1">
        <f t="shared" si="35"/>
        <v>2787</v>
      </c>
      <c r="AJ95" s="124">
        <f>'[1]Baltic Indices'!$D545</f>
        <v>2230</v>
      </c>
      <c r="AK95" s="124">
        <f>'[1]Baltic Indices'!$G545</f>
        <v>670</v>
      </c>
      <c r="AL95" s="124">
        <f>'[1]Baltic Indices'!$F545</f>
        <v>1170</v>
      </c>
      <c r="AM95" s="86">
        <f t="shared" si="37"/>
        <v>5.253327107167971E-3</v>
      </c>
      <c r="AN95" s="97">
        <f t="shared" si="38"/>
        <v>9.883821744407939E-3</v>
      </c>
      <c r="AO95" s="102">
        <f t="shared" si="39"/>
        <v>-5.4644808743169349E-2</v>
      </c>
      <c r="AP95" s="103">
        <f t="shared" si="40"/>
        <v>1.9379844961240345E-2</v>
      </c>
      <c r="AQ95" s="89">
        <f t="shared" si="41"/>
        <v>1.8691588785046731E-2</v>
      </c>
      <c r="AR95" s="96">
        <f t="shared" si="42"/>
        <v>1.9108280254777066E-2</v>
      </c>
      <c r="AS95" s="97">
        <f t="shared" si="43"/>
        <v>1.9002375296911955E-2</v>
      </c>
      <c r="AT95" s="97">
        <f t="shared" si="44"/>
        <v>-2.1367521367521403E-2</v>
      </c>
      <c r="AX95" s="109">
        <f>[4]SRM!I40-C95</f>
        <v>64.025999999999996</v>
      </c>
      <c r="AY95" s="109">
        <f>[4]SRM!J40-D95</f>
        <v>75.649999999999991</v>
      </c>
      <c r="AZ95" s="108">
        <f t="shared" si="32"/>
        <v>11.623999999999995</v>
      </c>
      <c r="BA95" s="108">
        <f t="shared" si="45"/>
        <v>9.1712895622895605</v>
      </c>
      <c r="BB95" s="44">
        <f t="shared" si="36"/>
        <v>3.632125861901514E-2</v>
      </c>
      <c r="BC95" s="44">
        <f t="shared" si="36"/>
        <v>-4.7362189185635728E-3</v>
      </c>
    </row>
    <row r="96" spans="1:56">
      <c r="A96" s="46">
        <f>'[1]Weekly capesize'!$A878</f>
        <v>43402</v>
      </c>
      <c r="B96" s="178">
        <f t="shared" si="34"/>
        <v>2018</v>
      </c>
      <c r="C96" s="3">
        <f>'[1]Weekly capesize'!$I878</f>
        <v>8.6</v>
      </c>
      <c r="D96" s="5">
        <f>'[1]Weekly capesize'!$Z878</f>
        <v>21.4</v>
      </c>
      <c r="E96" s="100">
        <f>[2]input!$B526</f>
        <v>11.3</v>
      </c>
      <c r="F96" s="5">
        <f>'[1]Weekly capesize'!$S878</f>
        <v>10</v>
      </c>
      <c r="G96" s="3"/>
      <c r="H96" s="3">
        <f>'[1]Weekly capesize'!$L878</f>
        <v>13.15</v>
      </c>
      <c r="I96" s="3"/>
      <c r="J96" s="3">
        <f>'[1]Weekly capesize'!$N878</f>
        <v>14.5</v>
      </c>
      <c r="K96" s="3">
        <f>'[1]Weekly capesize'!$J878</f>
        <v>16.7</v>
      </c>
      <c r="L96" s="3">
        <f>'[1]Weekly capesize'!$Y878</f>
        <v>21.95</v>
      </c>
      <c r="M96" s="3">
        <f>'[1]Weekly capesize'!$V878</f>
        <v>10.25</v>
      </c>
      <c r="N96" s="3"/>
      <c r="O96" s="5"/>
      <c r="P96" s="5">
        <f>'[1]Weekly capesize'!$T878</f>
        <v>9.65</v>
      </c>
      <c r="Q96" s="5"/>
      <c r="R96" s="5">
        <f>'[1]Weekly capesize'!$U877</f>
        <v>10.6</v>
      </c>
      <c r="S96" s="5"/>
      <c r="T96" s="123">
        <f t="shared" si="27"/>
        <v>0.44960732984293195</v>
      </c>
      <c r="U96" s="49">
        <f t="shared" si="28"/>
        <v>2748</v>
      </c>
      <c r="V96" s="107">
        <f t="shared" si="29"/>
        <v>0.44960732984293195</v>
      </c>
      <c r="W96" s="157">
        <f t="shared" si="30"/>
        <v>12.799999999999999</v>
      </c>
      <c r="X96" s="108">
        <f t="shared" si="31"/>
        <v>4.5500000000000007</v>
      </c>
      <c r="Y96" s="13"/>
      <c r="Z96" s="9"/>
      <c r="AA96" s="9"/>
      <c r="AB96" s="9"/>
      <c r="AC96" s="14"/>
      <c r="AG96" s="1">
        <f>'[1]Weekly capesize'!$B878</f>
        <v>8860</v>
      </c>
      <c r="AH96" s="1">
        <f>'[1]Weekly capesize'!$C878</f>
        <v>6112</v>
      </c>
      <c r="AI96" s="1">
        <f t="shared" si="35"/>
        <v>2748</v>
      </c>
      <c r="AJ96" s="124">
        <f>'[1]Baltic Indices'!$D546</f>
        <v>2526</v>
      </c>
      <c r="AK96" s="124">
        <f>'[1]Baltic Indices'!$G546</f>
        <v>675</v>
      </c>
      <c r="AL96" s="124">
        <f>'[1]Baltic Indices'!$F546</f>
        <v>1117</v>
      </c>
      <c r="AM96" s="86">
        <f t="shared" si="37"/>
        <v>2.8916502148414791E-2</v>
      </c>
      <c r="AN96" s="97">
        <f t="shared" si="38"/>
        <v>4.9450549450549497E-2</v>
      </c>
      <c r="AO96" s="102">
        <f t="shared" si="39"/>
        <v>-5.7803468208093012E-3</v>
      </c>
      <c r="AP96" s="103">
        <f t="shared" si="40"/>
        <v>0.10266159695817478</v>
      </c>
      <c r="AQ96" s="89">
        <f t="shared" si="41"/>
        <v>2.1406727828745975E-2</v>
      </c>
      <c r="AR96" s="96">
        <f t="shared" si="42"/>
        <v>0.25</v>
      </c>
      <c r="AS96" s="97">
        <f t="shared" si="43"/>
        <v>-2.3310023310023631E-3</v>
      </c>
      <c r="AT96" s="97">
        <f t="shared" si="44"/>
        <v>-1.3100436681222627E-2</v>
      </c>
      <c r="AX96" s="109">
        <f>[4]SRM!I41-C96</f>
        <v>66.472000000000023</v>
      </c>
      <c r="AY96" s="109">
        <f>[4]SRM!J41-D96</f>
        <v>76.72</v>
      </c>
      <c r="AZ96" s="108">
        <f t="shared" si="32"/>
        <v>10.247999999999976</v>
      </c>
      <c r="BA96" s="108">
        <f t="shared" si="45"/>
        <v>9.1712895622895605</v>
      </c>
      <c r="BB96" s="44">
        <f t="shared" si="36"/>
        <v>3.820322993783809E-2</v>
      </c>
      <c r="BC96" s="44">
        <f t="shared" si="36"/>
        <v>1.4144084600132389E-2</v>
      </c>
    </row>
    <row r="97" spans="1:55">
      <c r="A97" s="46">
        <f>'[1]Weekly capesize'!$A879</f>
        <v>43409</v>
      </c>
      <c r="B97" s="178">
        <f t="shared" si="34"/>
        <v>2018</v>
      </c>
      <c r="C97" s="3">
        <f>'[1]Weekly capesize'!$I879</f>
        <v>8.65</v>
      </c>
      <c r="D97" s="5">
        <f>'[1]Weekly capesize'!$Z879</f>
        <v>20.9</v>
      </c>
      <c r="E97" s="100">
        <f>[2]input!$B527</f>
        <v>11.2</v>
      </c>
      <c r="F97" s="5">
        <f>'[1]Weekly capesize'!$S879</f>
        <v>10.25</v>
      </c>
      <c r="G97" s="3"/>
      <c r="H97" s="3">
        <f>'[1]Weekly capesize'!$L879</f>
        <v>13.95</v>
      </c>
      <c r="I97" s="3"/>
      <c r="J97" s="3">
        <f>'[1]Weekly capesize'!$N879</f>
        <v>15.65</v>
      </c>
      <c r="K97" s="3">
        <f>'[1]Weekly capesize'!$J879</f>
        <v>16.55</v>
      </c>
      <c r="L97" s="3">
        <f>'[1]Weekly capesize'!$Y879</f>
        <v>21.45</v>
      </c>
      <c r="M97" s="3">
        <f>'[1]Weekly capesize'!$V879</f>
        <v>10.25</v>
      </c>
      <c r="N97" s="3"/>
      <c r="O97" s="5"/>
      <c r="P97" s="5">
        <f>'[1]Weekly capesize'!$T879</f>
        <v>10.25</v>
      </c>
      <c r="Q97" s="5"/>
      <c r="R97" s="5">
        <f>'[1]Weekly capesize'!$U878</f>
        <v>10.7</v>
      </c>
      <c r="S97" s="5"/>
      <c r="T97" s="123">
        <f t="shared" si="27"/>
        <v>0.42192582953806118</v>
      </c>
      <c r="U97" s="49">
        <f t="shared" si="28"/>
        <v>2594</v>
      </c>
      <c r="V97" s="107">
        <f t="shared" si="29"/>
        <v>0.42192582953806118</v>
      </c>
      <c r="W97" s="157">
        <f t="shared" si="30"/>
        <v>12.249999999999998</v>
      </c>
      <c r="X97" s="108">
        <f t="shared" si="31"/>
        <v>5.2999999999999989</v>
      </c>
      <c r="Y97" s="13"/>
      <c r="Z97" s="9"/>
      <c r="AA97" s="9"/>
      <c r="AB97" s="9"/>
      <c r="AC97" s="14"/>
      <c r="AG97" s="1">
        <f>'[1]Weekly capesize'!$B879</f>
        <v>8742</v>
      </c>
      <c r="AH97" s="1">
        <f>'[1]Weekly capesize'!$C879</f>
        <v>6148</v>
      </c>
      <c r="AI97" s="1">
        <f t="shared" si="35"/>
        <v>2594</v>
      </c>
      <c r="AJ97" s="124">
        <f>'[1]Baltic Indices'!$D547</f>
        <v>2502</v>
      </c>
      <c r="AK97" s="124">
        <f>'[1]Baltic Indices'!$G547</f>
        <v>666</v>
      </c>
      <c r="AL97" s="124">
        <f>'[1]Baltic Indices'!$F547</f>
        <v>1051</v>
      </c>
      <c r="AM97" s="86">
        <f t="shared" si="37"/>
        <v>-1.3318284424379212E-2</v>
      </c>
      <c r="AN97" s="97">
        <f t="shared" si="38"/>
        <v>5.8900523560210249E-3</v>
      </c>
      <c r="AO97" s="102">
        <f t="shared" si="39"/>
        <v>5.8139534883721034E-3</v>
      </c>
      <c r="AP97" s="103">
        <f t="shared" si="40"/>
        <v>7.9310344827586254E-2</v>
      </c>
      <c r="AQ97" s="89">
        <f t="shared" si="41"/>
        <v>-8.9820359281436168E-3</v>
      </c>
      <c r="AR97" s="96">
        <f t="shared" si="42"/>
        <v>2.4999999999999911E-2</v>
      </c>
      <c r="AS97" s="97">
        <f t="shared" si="43"/>
        <v>-2.3364485981308358E-2</v>
      </c>
      <c r="AT97" s="97">
        <f t="shared" si="44"/>
        <v>-8.8495575221240186E-3</v>
      </c>
      <c r="AX97" s="109">
        <f>[4]SRM!I42-C97</f>
        <v>66.97399999999999</v>
      </c>
      <c r="AY97" s="109">
        <f>[4]SRM!J42-D97</f>
        <v>76.800000000000011</v>
      </c>
      <c r="AZ97" s="108">
        <f t="shared" si="32"/>
        <v>9.8260000000000218</v>
      </c>
      <c r="BA97" s="108">
        <f t="shared" si="45"/>
        <v>9.1712895622895605</v>
      </c>
      <c r="BB97" s="44">
        <f t="shared" si="36"/>
        <v>7.5520519918155227E-3</v>
      </c>
      <c r="BC97" s="44">
        <f t="shared" si="36"/>
        <v>1.0427528675704956E-3</v>
      </c>
    </row>
    <row r="98" spans="1:55">
      <c r="A98" s="46">
        <f>'[1]Weekly capesize'!$A880</f>
        <v>43416</v>
      </c>
      <c r="B98" s="178">
        <f t="shared" si="34"/>
        <v>2018</v>
      </c>
      <c r="C98" s="3">
        <f>'[1]Weekly capesize'!$I880</f>
        <v>6.8</v>
      </c>
      <c r="D98" s="5">
        <f>'[1]Weekly capesize'!$Z880</f>
        <v>15.9</v>
      </c>
      <c r="E98" s="100">
        <f>[2]input!$B528</f>
        <v>10.8</v>
      </c>
      <c r="F98" s="5">
        <f>'[1]Weekly capesize'!$S880</f>
        <v>8.5500000000000007</v>
      </c>
      <c r="G98" s="3"/>
      <c r="H98" s="3">
        <f>'[1]Weekly capesize'!$L880</f>
        <v>12.25</v>
      </c>
      <c r="I98" s="3"/>
      <c r="J98" s="3">
        <f>'[1]Weekly capesize'!$N880</f>
        <v>13.75</v>
      </c>
      <c r="K98" s="3">
        <f>'[1]Weekly capesize'!$J880</f>
        <v>12.5</v>
      </c>
      <c r="L98" s="3">
        <f>'[1]Weekly capesize'!$Y880</f>
        <v>16.45</v>
      </c>
      <c r="M98" s="3">
        <f>'[1]Weekly capesize'!$V880</f>
        <v>8.85</v>
      </c>
      <c r="N98" s="3"/>
      <c r="O98" s="5"/>
      <c r="P98" s="5">
        <f>'[1]Weekly capesize'!$T880</f>
        <v>8.65</v>
      </c>
      <c r="Q98" s="5"/>
      <c r="R98" s="5">
        <f>'[1]Weekly capesize'!$U879</f>
        <v>10.5</v>
      </c>
      <c r="S98" s="5"/>
      <c r="T98" s="123">
        <f t="shared" si="27"/>
        <v>0.49689307906578101</v>
      </c>
      <c r="U98" s="49">
        <f t="shared" si="28"/>
        <v>2319</v>
      </c>
      <c r="V98" s="107">
        <f t="shared" si="29"/>
        <v>0.49689307906578101</v>
      </c>
      <c r="W98" s="157">
        <f t="shared" si="30"/>
        <v>9.1000000000000014</v>
      </c>
      <c r="X98" s="108">
        <f t="shared" ref="X98:X129" si="46">H98-C98</f>
        <v>5.45</v>
      </c>
      <c r="Y98" s="13"/>
      <c r="Z98" s="9"/>
      <c r="AA98" s="9"/>
      <c r="AB98" s="9"/>
      <c r="AC98" s="14"/>
      <c r="AG98" s="1">
        <f>'[1]Weekly capesize'!$B880</f>
        <v>6986</v>
      </c>
      <c r="AH98" s="1">
        <f>'[1]Weekly capesize'!$C880</f>
        <v>4667</v>
      </c>
      <c r="AI98" s="1">
        <f t="shared" si="35"/>
        <v>2319</v>
      </c>
      <c r="AJ98" s="124">
        <f>'[1]Baltic Indices'!$D548</f>
        <v>1461</v>
      </c>
      <c r="AK98" s="124">
        <f>'[1]Baltic Indices'!$G548</f>
        <v>656</v>
      </c>
      <c r="AL98" s="124">
        <f>'[1]Baltic Indices'!$F548</f>
        <v>1003</v>
      </c>
      <c r="AM98" s="86">
        <f t="shared" si="37"/>
        <v>-0.20086936627773966</v>
      </c>
      <c r="AN98" s="97">
        <f t="shared" si="38"/>
        <v>-0.24089134677944046</v>
      </c>
      <c r="AO98" s="102">
        <f t="shared" si="39"/>
        <v>-0.21387283236994226</v>
      </c>
      <c r="AP98" s="103">
        <f t="shared" si="40"/>
        <v>-0.12140575079872207</v>
      </c>
      <c r="AQ98" s="89">
        <f t="shared" si="41"/>
        <v>-0.24471299093655596</v>
      </c>
      <c r="AR98" s="96">
        <f t="shared" si="42"/>
        <v>-0.16585365853658529</v>
      </c>
      <c r="AS98" s="97">
        <f t="shared" si="43"/>
        <v>-0.23923444976076547</v>
      </c>
      <c r="AT98" s="97">
        <f t="shared" si="44"/>
        <v>-3.5714285714285587E-2</v>
      </c>
      <c r="AX98" s="109">
        <f>[4]SRM!I43-C98</f>
        <v>69.244</v>
      </c>
      <c r="AY98" s="109">
        <f>[4]SRM!J43-D98</f>
        <v>81.099999999999994</v>
      </c>
      <c r="AZ98" s="108">
        <f t="shared" si="32"/>
        <v>11.855999999999995</v>
      </c>
      <c r="BA98" s="108">
        <f t="shared" si="45"/>
        <v>9.1712895622895605</v>
      </c>
      <c r="BB98" s="44">
        <f t="shared" si="36"/>
        <v>3.3893749813360463E-2</v>
      </c>
      <c r="BC98" s="44">
        <f t="shared" si="36"/>
        <v>5.5989583333333037E-2</v>
      </c>
    </row>
    <row r="99" spans="1:55">
      <c r="A99" s="46">
        <f>'[1]Weekly capesize'!$A881</f>
        <v>43423</v>
      </c>
      <c r="B99" s="178">
        <f t="shared" si="34"/>
        <v>2018</v>
      </c>
      <c r="C99" s="3">
        <f>'[1]Weekly capesize'!$I881</f>
        <v>6.35</v>
      </c>
      <c r="D99" s="5">
        <f>'[1]Weekly capesize'!$Z881</f>
        <v>14.95</v>
      </c>
      <c r="E99" s="100">
        <f>[2]input!$B529</f>
        <v>11.15</v>
      </c>
      <c r="F99" s="5">
        <f>'[1]Weekly capesize'!$S881</f>
        <v>7.55</v>
      </c>
      <c r="G99" s="3"/>
      <c r="H99" s="3">
        <f>'[1]Weekly capesize'!$L881</f>
        <v>11.25</v>
      </c>
      <c r="I99" s="3"/>
      <c r="J99" s="3">
        <f>'[1]Weekly capesize'!$N881</f>
        <v>12.75</v>
      </c>
      <c r="K99" s="3">
        <f>'[1]Weekly capesize'!$J881</f>
        <v>11.45</v>
      </c>
      <c r="L99" s="3">
        <f>'[1]Weekly capesize'!$Y881</f>
        <v>15.5</v>
      </c>
      <c r="M99" s="3">
        <f>'[1]Weekly capesize'!$V881</f>
        <v>7.8</v>
      </c>
      <c r="N99" s="3"/>
      <c r="O99" s="5"/>
      <c r="P99" s="5">
        <f>'[1]Weekly capesize'!$T881</f>
        <v>7.75</v>
      </c>
      <c r="Q99" s="5"/>
      <c r="R99" s="5">
        <f>'[1]Weekly capesize'!$U880</f>
        <v>9.1</v>
      </c>
      <c r="S99" s="5"/>
      <c r="T99" s="123">
        <f t="shared" si="27"/>
        <v>0.51822541966426861</v>
      </c>
      <c r="U99" s="49">
        <f t="shared" si="28"/>
        <v>2161</v>
      </c>
      <c r="V99" s="107">
        <f t="shared" si="29"/>
        <v>0.51822541966426861</v>
      </c>
      <c r="W99" s="157">
        <f t="shared" si="30"/>
        <v>8.6</v>
      </c>
      <c r="X99" s="108">
        <f t="shared" si="46"/>
        <v>4.9000000000000004</v>
      </c>
      <c r="Y99" s="13"/>
      <c r="Z99" s="9"/>
      <c r="AA99" s="9"/>
      <c r="AB99" s="9"/>
      <c r="AC99" s="14"/>
      <c r="AG99" s="1">
        <f>'[1]Weekly capesize'!$B881</f>
        <v>6331</v>
      </c>
      <c r="AH99" s="1">
        <f>'[1]Weekly capesize'!$C881</f>
        <v>4170</v>
      </c>
      <c r="AI99" s="1">
        <f t="shared" si="35"/>
        <v>2161</v>
      </c>
      <c r="AJ99" s="124">
        <f>'[1]Baltic Indices'!$D549</f>
        <v>1050</v>
      </c>
      <c r="AK99" s="124">
        <f>'[1]Baltic Indices'!$G549</f>
        <v>646</v>
      </c>
      <c r="AL99" s="124">
        <f>'[1]Baltic Indices'!$F549</f>
        <v>969</v>
      </c>
      <c r="AM99" s="86">
        <f t="shared" si="37"/>
        <v>-9.375894646435734E-2</v>
      </c>
      <c r="AN99" s="97">
        <f t="shared" si="38"/>
        <v>-0.10649239340047134</v>
      </c>
      <c r="AO99" s="102">
        <f t="shared" si="39"/>
        <v>-6.6176470588235281E-2</v>
      </c>
      <c r="AP99" s="103">
        <f t="shared" si="40"/>
        <v>-7.2727272727272751E-2</v>
      </c>
      <c r="AQ99" s="89">
        <f t="shared" si="41"/>
        <v>-8.4000000000000075E-2</v>
      </c>
      <c r="AR99" s="96">
        <f t="shared" si="42"/>
        <v>-0.11695906432748548</v>
      </c>
      <c r="AS99" s="97">
        <f t="shared" si="43"/>
        <v>-5.9748427672956073E-2</v>
      </c>
      <c r="AT99" s="97">
        <f t="shared" si="44"/>
        <v>3.240740740740744E-2</v>
      </c>
      <c r="AX99" s="109">
        <f>[4]SRM!I44-C99</f>
        <v>69.236000000000004</v>
      </c>
      <c r="AY99" s="109">
        <f>[4]SRM!J44-D99</f>
        <v>80.09</v>
      </c>
      <c r="AZ99" s="108">
        <f t="shared" si="32"/>
        <v>10.853999999999999</v>
      </c>
      <c r="BA99" s="108">
        <f t="shared" si="45"/>
        <v>9.1712895622895605</v>
      </c>
      <c r="BB99" s="44">
        <f t="shared" si="36"/>
        <v>-1.1553347582460294E-4</v>
      </c>
      <c r="BC99" s="44">
        <f t="shared" si="36"/>
        <v>-1.245376078914906E-2</v>
      </c>
    </row>
    <row r="100" spans="1:55" ht="21.5" thickBot="1">
      <c r="A100" s="46">
        <f>'[1]Weekly capesize'!$A882</f>
        <v>43430</v>
      </c>
      <c r="B100" s="178">
        <f t="shared" si="34"/>
        <v>2018</v>
      </c>
      <c r="C100" s="3">
        <f>'[1]Weekly capesize'!$I882</f>
        <v>7</v>
      </c>
      <c r="D100" s="5">
        <f>'[1]Weekly capesize'!$Z882</f>
        <v>15.75</v>
      </c>
      <c r="E100" s="100">
        <f>[2]input!$B530</f>
        <v>10.75</v>
      </c>
      <c r="F100" s="5">
        <f>'[1]Weekly capesize'!$S882</f>
        <v>7.75</v>
      </c>
      <c r="G100" s="3"/>
      <c r="H100" s="3">
        <f>'[1]Weekly capesize'!$L882</f>
        <v>11.5</v>
      </c>
      <c r="I100" s="3"/>
      <c r="J100" s="3">
        <f>'[1]Weekly capesize'!$N882</f>
        <v>13.05</v>
      </c>
      <c r="K100" s="3">
        <f>'[1]Weekly capesize'!$J882</f>
        <v>11.85</v>
      </c>
      <c r="L100" s="3">
        <f>'[1]Weekly capesize'!$Y882</f>
        <v>16.3</v>
      </c>
      <c r="M100" s="3">
        <f>'[1]Weekly capesize'!$V882</f>
        <v>8.35</v>
      </c>
      <c r="N100" s="3"/>
      <c r="O100" s="5"/>
      <c r="P100" s="5">
        <f>'[1]Weekly capesize'!$T882</f>
        <v>7.85</v>
      </c>
      <c r="Q100" s="5"/>
      <c r="R100" s="5">
        <f>'[1]Weekly capesize'!$U881</f>
        <v>8.0500000000000007</v>
      </c>
      <c r="S100" s="5"/>
      <c r="T100" s="123">
        <f t="shared" si="27"/>
        <v>0.50798290982684957</v>
      </c>
      <c r="U100" s="49">
        <f t="shared" si="28"/>
        <v>2259</v>
      </c>
      <c r="V100" s="107">
        <f t="shared" si="29"/>
        <v>0.50798290982684957</v>
      </c>
      <c r="W100" s="157">
        <f t="shared" si="30"/>
        <v>8.75</v>
      </c>
      <c r="X100" s="108">
        <f t="shared" si="46"/>
        <v>4.5</v>
      </c>
      <c r="Y100" s="15" t="s">
        <v>46</v>
      </c>
      <c r="Z100" s="16"/>
      <c r="AA100" s="16"/>
      <c r="AB100" s="16"/>
      <c r="AC100" s="17"/>
      <c r="AG100" s="1">
        <f>'[1]Weekly capesize'!$B882</f>
        <v>6706</v>
      </c>
      <c r="AH100" s="1">
        <f>'[1]Weekly capesize'!$C882</f>
        <v>4447</v>
      </c>
      <c r="AI100" s="1">
        <f t="shared" si="35"/>
        <v>2259</v>
      </c>
      <c r="AJ100" s="124">
        <f>'[1]Baltic Indices'!$D550</f>
        <v>1056</v>
      </c>
      <c r="AK100" s="124">
        <f>'[1]Baltic Indices'!$G550</f>
        <v>635</v>
      </c>
      <c r="AL100" s="124">
        <f>'[1]Baltic Indices'!$F550</f>
        <v>952</v>
      </c>
      <c r="AM100" s="86">
        <f t="shared" ref="AM100:AM131" si="47">AG100/AG99-1</f>
        <v>5.9232348760069442E-2</v>
      </c>
      <c r="AN100" s="97">
        <f t="shared" ref="AN100:AN131" si="48">AH100/AH99-1</f>
        <v>6.6426858513189524E-2</v>
      </c>
      <c r="AO100" s="102">
        <f t="shared" ref="AO100:AO131" si="49">C100/C99-1</f>
        <v>0.10236220472440949</v>
      </c>
      <c r="AP100" s="103">
        <f t="shared" ref="AP100:AP131" si="50">J100/J99-1</f>
        <v>2.3529411764706021E-2</v>
      </c>
      <c r="AQ100" s="89">
        <f t="shared" ref="AQ100:AQ131" si="51">K100/K99-1</f>
        <v>3.4934497816593968E-2</v>
      </c>
      <c r="AR100" s="96">
        <f t="shared" ref="AR100:AR131" si="52">F100/F99-1</f>
        <v>2.6490066225165476E-2</v>
      </c>
      <c r="AS100" s="97">
        <f t="shared" ref="AS100:AS131" si="53">D100/D99-1</f>
        <v>5.3511705685618693E-2</v>
      </c>
      <c r="AT100" s="97">
        <f t="shared" ref="AT100:AT131" si="54">E100/E99-1</f>
        <v>-3.5874439461883401E-2</v>
      </c>
      <c r="AX100" s="109">
        <f>[4]SRM!I45-C100</f>
        <v>66.426000000000002</v>
      </c>
      <c r="AY100" s="109">
        <f>[4]SRM!J45-D100</f>
        <v>75.809999999999988</v>
      </c>
      <c r="AZ100" s="108">
        <f>AY100-AX100</f>
        <v>9.3839999999999861</v>
      </c>
      <c r="BA100" s="109">
        <f>AVERAGE($AZ$2:AZ100)</f>
        <v>9.1712895622895605</v>
      </c>
      <c r="BB100" s="44">
        <f t="shared" si="36"/>
        <v>-4.0585822404529459E-2</v>
      </c>
      <c r="BC100" s="44">
        <f t="shared" si="36"/>
        <v>-5.3439880134848461E-2</v>
      </c>
    </row>
    <row r="101" spans="1:55" ht="21.5" thickBot="1">
      <c r="A101" s="46">
        <f>'[1]Weekly capesize'!$A883</f>
        <v>43437</v>
      </c>
      <c r="B101" s="178">
        <f t="shared" si="34"/>
        <v>2018</v>
      </c>
      <c r="C101" s="3">
        <f>'[1]Weekly capesize'!$I883</f>
        <v>7.5</v>
      </c>
      <c r="D101" s="5">
        <f>'[1]Weekly capesize'!$Z883</f>
        <v>15.85</v>
      </c>
      <c r="E101" s="100">
        <f>[2]input!$B531</f>
        <v>10</v>
      </c>
      <c r="F101" s="5">
        <f>'[1]Weekly capesize'!$S883</f>
        <v>8</v>
      </c>
      <c r="G101" s="3"/>
      <c r="H101" s="3">
        <f>'[1]Weekly capesize'!$L883</f>
        <v>11.7</v>
      </c>
      <c r="I101" s="3"/>
      <c r="J101" s="3">
        <f>'[1]Weekly capesize'!$N883</f>
        <v>13.35</v>
      </c>
      <c r="K101" s="3">
        <f>'[1]Weekly capesize'!$J883</f>
        <v>12.5</v>
      </c>
      <c r="L101" s="3">
        <f>'[1]Weekly capesize'!$Y883</f>
        <v>16.399999999999999</v>
      </c>
      <c r="M101" s="3">
        <f>'[1]Weekly capesize'!$V883</f>
        <v>8.6</v>
      </c>
      <c r="N101" s="3"/>
      <c r="O101" s="5"/>
      <c r="P101" s="5">
        <f>'[1]Weekly capesize'!$T883</f>
        <v>7.95</v>
      </c>
      <c r="Q101" s="5"/>
      <c r="R101" s="5">
        <f>'[1]Weekly capesize'!$U882</f>
        <v>8.6</v>
      </c>
      <c r="S101" s="5"/>
      <c r="T101" s="123">
        <f t="shared" si="27"/>
        <v>0.43576931084738707</v>
      </c>
      <c r="U101" s="49">
        <f t="shared" si="28"/>
        <v>2093</v>
      </c>
      <c r="V101" s="107">
        <f t="shared" si="29"/>
        <v>0.43576931084738707</v>
      </c>
      <c r="W101" s="157">
        <f t="shared" si="30"/>
        <v>8.35</v>
      </c>
      <c r="X101" s="108">
        <f t="shared" si="46"/>
        <v>4.1999999999999993</v>
      </c>
      <c r="AG101" s="1">
        <f>'[1]Weekly capesize'!$B883</f>
        <v>6896</v>
      </c>
      <c r="AH101" s="1">
        <f>'[1]Weekly capesize'!$C883</f>
        <v>4803</v>
      </c>
      <c r="AI101" s="1">
        <f t="shared" si="35"/>
        <v>2093</v>
      </c>
      <c r="AJ101" s="124">
        <f>'[1]Baltic Indices'!$D551</f>
        <v>1755</v>
      </c>
      <c r="AK101" s="124">
        <f>'[1]Baltic Indices'!$G551</f>
        <v>626</v>
      </c>
      <c r="AL101" s="124">
        <f>'[1]Baltic Indices'!$F551</f>
        <v>944</v>
      </c>
      <c r="AM101" s="86">
        <f t="shared" si="47"/>
        <v>2.8332836266030448E-2</v>
      </c>
      <c r="AN101" s="97">
        <f t="shared" si="48"/>
        <v>8.0053968967843447E-2</v>
      </c>
      <c r="AO101" s="102">
        <f t="shared" si="49"/>
        <v>7.1428571428571397E-2</v>
      </c>
      <c r="AP101" s="103">
        <f t="shared" si="50"/>
        <v>2.2988505747126409E-2</v>
      </c>
      <c r="AQ101" s="89">
        <f t="shared" si="51"/>
        <v>5.4852320675105481E-2</v>
      </c>
      <c r="AR101" s="96">
        <f t="shared" si="52"/>
        <v>3.2258064516129004E-2</v>
      </c>
      <c r="AS101" s="97">
        <f t="shared" si="53"/>
        <v>6.3492063492063266E-3</v>
      </c>
      <c r="AT101" s="97">
        <f t="shared" si="54"/>
        <v>-6.9767441860465129E-2</v>
      </c>
      <c r="AX101" s="109">
        <f>[4]SRM!I46-C101</f>
        <v>58.150000000000006</v>
      </c>
      <c r="AY101" s="109">
        <f>[4]SRM!J46-D101</f>
        <v>66.230000000000018</v>
      </c>
      <c r="AZ101" s="108">
        <f>AY101-AX101</f>
        <v>8.0800000000000125</v>
      </c>
      <c r="BA101" s="109">
        <f>AVERAGE($AZ$2:AZ101)</f>
        <v>9.1603766666666644</v>
      </c>
      <c r="BB101" s="44">
        <f t="shared" si="36"/>
        <v>-0.12458976906632935</v>
      </c>
      <c r="BC101" s="44">
        <f t="shared" si="36"/>
        <v>-0.12636855296135041</v>
      </c>
    </row>
    <row r="102" spans="1:55" ht="21.65" customHeight="1">
      <c r="A102" s="46">
        <f>'[1]Weekly capesize'!$A884</f>
        <v>43444</v>
      </c>
      <c r="B102" s="178">
        <f t="shared" si="34"/>
        <v>2018</v>
      </c>
      <c r="C102" s="3">
        <f>'[1]Weekly capesize'!$I884</f>
        <v>9</v>
      </c>
      <c r="D102" s="5">
        <f>'[1]Weekly capesize'!$Z884</f>
        <v>16.25</v>
      </c>
      <c r="E102" s="100">
        <f>[2]input!$B532</f>
        <v>10.1</v>
      </c>
      <c r="F102" s="5">
        <f>'[1]Weekly capesize'!$S884</f>
        <v>8.9499999999999993</v>
      </c>
      <c r="G102" s="3"/>
      <c r="H102" s="3">
        <f>'[1]Weekly capesize'!$L884</f>
        <v>12.5</v>
      </c>
      <c r="I102" s="3"/>
      <c r="J102" s="3">
        <f>'[1]Weekly capesize'!$N884</f>
        <v>14.25</v>
      </c>
      <c r="K102" s="3">
        <f>'[1]Weekly capesize'!$J884</f>
        <v>12.75</v>
      </c>
      <c r="L102" s="3">
        <f>'[1]Weekly capesize'!$Y884</f>
        <v>16.8</v>
      </c>
      <c r="M102" s="3">
        <f>'[1]Weekly capesize'!$V884</f>
        <v>9.35</v>
      </c>
      <c r="N102" s="3"/>
      <c r="O102" s="5"/>
      <c r="P102" s="5">
        <f>'[1]Weekly capesize'!$T884</f>
        <v>8.65</v>
      </c>
      <c r="Q102" s="5"/>
      <c r="R102" s="5">
        <f>'[1]Weekly capesize'!$U883</f>
        <v>8.85</v>
      </c>
      <c r="S102" s="5"/>
      <c r="T102" s="123">
        <f t="shared" si="27"/>
        <v>0.38864875023491824</v>
      </c>
      <c r="U102" s="49">
        <f t="shared" si="28"/>
        <v>2068</v>
      </c>
      <c r="V102" s="107">
        <f t="shared" si="29"/>
        <v>0.38864875023491824</v>
      </c>
      <c r="W102" s="157">
        <f t="shared" si="30"/>
        <v>7.25</v>
      </c>
      <c r="X102" s="108">
        <f t="shared" si="46"/>
        <v>3.5</v>
      </c>
      <c r="Y102" s="10" t="s">
        <v>50</v>
      </c>
      <c r="Z102" s="11"/>
      <c r="AA102" s="11"/>
      <c r="AB102" s="11"/>
      <c r="AC102" s="12"/>
      <c r="AG102" s="1">
        <f>'[1]Weekly capesize'!$B884</f>
        <v>7389</v>
      </c>
      <c r="AH102" s="1">
        <f>'[1]Weekly capesize'!$C884</f>
        <v>5321</v>
      </c>
      <c r="AI102" s="1">
        <f t="shared" si="35"/>
        <v>2068</v>
      </c>
      <c r="AJ102" s="124">
        <f>'[1]Baltic Indices'!$D552</f>
        <v>2197</v>
      </c>
      <c r="AK102" s="124">
        <f>'[1]Baltic Indices'!$G552</f>
        <v>625</v>
      </c>
      <c r="AL102" s="124">
        <f>'[1]Baltic Indices'!$F552</f>
        <v>953</v>
      </c>
      <c r="AM102" s="86">
        <f t="shared" si="47"/>
        <v>7.1490719257540691E-2</v>
      </c>
      <c r="AN102" s="97">
        <f t="shared" si="48"/>
        <v>0.10784926087861746</v>
      </c>
      <c r="AO102" s="102">
        <f t="shared" si="49"/>
        <v>0.19999999999999996</v>
      </c>
      <c r="AP102" s="103">
        <f t="shared" si="50"/>
        <v>6.7415730337078594E-2</v>
      </c>
      <c r="AQ102" s="89">
        <f t="shared" si="51"/>
        <v>2.0000000000000018E-2</v>
      </c>
      <c r="AR102" s="96">
        <f t="shared" si="52"/>
        <v>0.11874999999999991</v>
      </c>
      <c r="AS102" s="97">
        <f t="shared" si="53"/>
        <v>2.5236593059936974E-2</v>
      </c>
      <c r="AT102" s="97">
        <f t="shared" si="54"/>
        <v>1.0000000000000009E-2</v>
      </c>
      <c r="AX102" s="109">
        <f>[4]SRM!I47-C102</f>
        <v>57.804000000000002</v>
      </c>
      <c r="AY102" s="109">
        <f>[4]SRM!J47-D102</f>
        <v>66.710000000000008</v>
      </c>
      <c r="AZ102" s="108">
        <f t="shared" ref="AZ102:AZ151" si="55">AY102-AX102</f>
        <v>8.9060000000000059</v>
      </c>
      <c r="BA102" s="109">
        <f>AVERAGE($AZ$2:AZ102)</f>
        <v>9.157858085808579</v>
      </c>
      <c r="BB102" s="44">
        <f t="shared" si="36"/>
        <v>-5.9501289767842636E-3</v>
      </c>
      <c r="BC102" s="44">
        <f t="shared" si="36"/>
        <v>7.2474709346215249E-3</v>
      </c>
    </row>
    <row r="103" spans="1:55" ht="21.65" customHeight="1">
      <c r="A103" s="46">
        <f>'[1]Weekly capesize'!$A885</f>
        <v>43451</v>
      </c>
      <c r="B103" s="178">
        <f t="shared" si="34"/>
        <v>2018</v>
      </c>
      <c r="C103" s="3">
        <f>'[1]Weekly capesize'!$I885</f>
        <v>8.75</v>
      </c>
      <c r="D103" s="5">
        <f>'[1]Weekly capesize'!$Z885</f>
        <v>17.2</v>
      </c>
      <c r="E103" s="119">
        <f>[2]input!$B533</f>
        <v>10.35</v>
      </c>
      <c r="F103" s="5">
        <f>'[1]Weekly capesize'!$S885</f>
        <v>8.8000000000000007</v>
      </c>
      <c r="G103" s="3"/>
      <c r="H103" s="3">
        <f>'[1]Weekly capesize'!$L885</f>
        <v>12.35</v>
      </c>
      <c r="I103" s="3"/>
      <c r="J103" s="3">
        <f>'[1]Weekly capesize'!$N885</f>
        <v>14.1</v>
      </c>
      <c r="K103" s="3">
        <f>'[1]Weekly capesize'!$J885</f>
        <v>13</v>
      </c>
      <c r="L103" s="3">
        <f>'[1]Weekly capesize'!$Y885</f>
        <v>17.55</v>
      </c>
      <c r="M103" s="3">
        <f>'[1]Weekly capesize'!$V885</f>
        <v>9.35</v>
      </c>
      <c r="N103" s="3"/>
      <c r="O103" s="5"/>
      <c r="P103" s="5">
        <f>'[1]Weekly capesize'!$T885</f>
        <v>8.5</v>
      </c>
      <c r="Q103" s="5"/>
      <c r="R103" s="5">
        <f>'[1]Weekly capesize'!$U884</f>
        <v>9.6</v>
      </c>
      <c r="S103" s="5"/>
      <c r="T103" s="123">
        <f t="shared" si="27"/>
        <v>0.41571348209263081</v>
      </c>
      <c r="U103" s="49">
        <f t="shared" si="28"/>
        <v>2217</v>
      </c>
      <c r="V103" s="107">
        <f t="shared" si="29"/>
        <v>0.41571348209263081</v>
      </c>
      <c r="W103" s="157">
        <f t="shared" si="30"/>
        <v>8.4499999999999993</v>
      </c>
      <c r="X103" s="108">
        <f t="shared" si="46"/>
        <v>3.5999999999999996</v>
      </c>
      <c r="Y103" s="13"/>
      <c r="Z103" s="9"/>
      <c r="AA103" s="9"/>
      <c r="AB103" s="9"/>
      <c r="AC103" s="14"/>
      <c r="AG103" s="1">
        <f>'[1]Weekly capesize'!$B885</f>
        <v>7550</v>
      </c>
      <c r="AH103" s="1">
        <f>'[1]Weekly capesize'!$C885</f>
        <v>5333</v>
      </c>
      <c r="AI103" s="1">
        <f t="shared" si="35"/>
        <v>2217</v>
      </c>
      <c r="AJ103" s="124">
        <f>'[1]Baltic Indices'!$D553</f>
        <v>2383</v>
      </c>
      <c r="AK103" s="124">
        <f>'[1]Baltic Indices'!$G553</f>
        <v>617</v>
      </c>
      <c r="AL103" s="124">
        <f>'[1]Baltic Indices'!$F553</f>
        <v>974</v>
      </c>
      <c r="AM103" s="86">
        <f t="shared" si="47"/>
        <v>2.178914602787918E-2</v>
      </c>
      <c r="AN103" s="97">
        <f t="shared" si="48"/>
        <v>2.2552151851156221E-3</v>
      </c>
      <c r="AO103" s="102">
        <f t="shared" si="49"/>
        <v>-2.777777777777779E-2</v>
      </c>
      <c r="AP103" s="103">
        <f t="shared" si="50"/>
        <v>-1.0526315789473717E-2</v>
      </c>
      <c r="AQ103" s="89">
        <f t="shared" si="51"/>
        <v>1.9607843137254832E-2</v>
      </c>
      <c r="AR103" s="96">
        <f t="shared" si="52"/>
        <v>-1.6759776536312665E-2</v>
      </c>
      <c r="AS103" s="97">
        <f t="shared" si="53"/>
        <v>5.8461538461538343E-2</v>
      </c>
      <c r="AT103" s="97">
        <f t="shared" si="54"/>
        <v>2.4752475247524774E-2</v>
      </c>
      <c r="AX103" s="109">
        <f>[4]SRM!I48-C103</f>
        <v>58.692000000000007</v>
      </c>
      <c r="AY103" s="109">
        <f>[4]SRM!J48-D103</f>
        <v>66.400000000000006</v>
      </c>
      <c r="AZ103" s="108">
        <f t="shared" si="55"/>
        <v>7.7079999999999984</v>
      </c>
      <c r="BA103" s="109">
        <f>AVERAGE($AZ$2:AZ103)</f>
        <v>9.143643790849671</v>
      </c>
      <c r="BB103" s="44">
        <f t="shared" si="36"/>
        <v>1.5362258667220408E-2</v>
      </c>
      <c r="BC103" s="44">
        <f t="shared" si="36"/>
        <v>-4.6469794633489103E-3</v>
      </c>
    </row>
    <row r="104" spans="1:55" ht="21.65" customHeight="1">
      <c r="A104" s="46">
        <f>'[1]Weekly capesize'!$A886</f>
        <v>43458</v>
      </c>
      <c r="B104" s="178">
        <f t="shared" si="34"/>
        <v>2018</v>
      </c>
      <c r="C104" s="3">
        <f>'[1]Weekly capesize'!$I886</f>
        <v>6</v>
      </c>
      <c r="D104" s="5">
        <f>'[1]Weekly capesize'!$Z886</f>
        <v>16.100000000000001</v>
      </c>
      <c r="E104" s="119">
        <f>[2]input!$B534</f>
        <v>9.65</v>
      </c>
      <c r="F104" s="5">
        <f>'[1]Weekly capesize'!$S886</f>
        <v>8.15</v>
      </c>
      <c r="G104" s="3"/>
      <c r="H104" s="3">
        <f>'[1]Weekly capesize'!$L886</f>
        <v>12.25</v>
      </c>
      <c r="I104" s="3"/>
      <c r="J104" s="3">
        <f>'[1]Weekly capesize'!$N886</f>
        <v>14</v>
      </c>
      <c r="K104" s="3">
        <f>'[1]Weekly capesize'!$J886</f>
        <v>12.05</v>
      </c>
      <c r="L104" s="3">
        <f>'[1]Weekly capesize'!$Y886</f>
        <v>16.649999999999999</v>
      </c>
      <c r="M104" s="3">
        <f>'[1]Weekly capesize'!$V886</f>
        <v>9.35</v>
      </c>
      <c r="N104" s="3"/>
      <c r="O104" s="5"/>
      <c r="P104" s="5">
        <f>'[1]Weekly capesize'!$T886</f>
        <v>8.4</v>
      </c>
      <c r="Q104" s="5"/>
      <c r="R104" s="5">
        <f>'[1]Weekly capesize'!$U885</f>
        <v>9.6</v>
      </c>
      <c r="S104" s="5"/>
      <c r="T104" s="123">
        <f t="shared" si="27"/>
        <v>0.57902735562310026</v>
      </c>
      <c r="U104" s="49">
        <f t="shared" si="28"/>
        <v>2667</v>
      </c>
      <c r="V104" s="107">
        <f t="shared" si="29"/>
        <v>0.57902735562310026</v>
      </c>
      <c r="W104" s="157">
        <f t="shared" si="30"/>
        <v>10.100000000000001</v>
      </c>
      <c r="X104" s="108">
        <f t="shared" si="46"/>
        <v>6.25</v>
      </c>
      <c r="Y104" s="13"/>
      <c r="Z104" s="9"/>
      <c r="AA104" s="9"/>
      <c r="AB104" s="9"/>
      <c r="AC104" s="14"/>
      <c r="AG104" s="1">
        <f>'[1]Weekly capesize'!$B886</f>
        <v>7273</v>
      </c>
      <c r="AH104" s="1">
        <f>'[1]Weekly capesize'!$C886</f>
        <v>4606</v>
      </c>
      <c r="AI104" s="1">
        <f t="shared" si="35"/>
        <v>2667</v>
      </c>
      <c r="AJ104" s="124">
        <f>'[1]Baltic Indices'!$D554</f>
        <v>1913</v>
      </c>
      <c r="AK104" s="124">
        <f>'[1]Baltic Indices'!$G554</f>
        <v>571</v>
      </c>
      <c r="AL104" s="124">
        <f>'[1]Baltic Indices'!$F554</f>
        <v>977</v>
      </c>
      <c r="AM104" s="86">
        <f t="shared" si="47"/>
        <v>-3.6688741721854323E-2</v>
      </c>
      <c r="AN104" s="97">
        <f t="shared" si="48"/>
        <v>-0.13632102006375402</v>
      </c>
      <c r="AO104" s="102">
        <f t="shared" si="49"/>
        <v>-0.31428571428571428</v>
      </c>
      <c r="AP104" s="103">
        <f t="shared" si="50"/>
        <v>-7.0921985815602939E-3</v>
      </c>
      <c r="AQ104" s="89">
        <f t="shared" si="51"/>
        <v>-7.3076923076923039E-2</v>
      </c>
      <c r="AR104" s="96">
        <f t="shared" si="52"/>
        <v>-7.3863636363636354E-2</v>
      </c>
      <c r="AS104" s="97">
        <f t="shared" si="53"/>
        <v>-6.3953488372092915E-2</v>
      </c>
      <c r="AT104" s="97">
        <f t="shared" si="54"/>
        <v>-6.7632850241545861E-2</v>
      </c>
      <c r="AX104" s="109">
        <f>[4]SRM!I49-C104</f>
        <v>64.63000000000001</v>
      </c>
      <c r="AY104" s="109">
        <f>[4]SRM!J49-D104</f>
        <v>69.839999999999975</v>
      </c>
      <c r="AZ104" s="108">
        <f t="shared" si="55"/>
        <v>5.2099999999999653</v>
      </c>
      <c r="BA104" s="109">
        <f>AVERAGE($AZ$2:AZ104)</f>
        <v>9.1054530744336546</v>
      </c>
      <c r="BB104" s="44">
        <f t="shared" si="36"/>
        <v>0.10117222108634905</v>
      </c>
      <c r="BC104" s="44">
        <f t="shared" si="36"/>
        <v>5.180722891566214E-2</v>
      </c>
    </row>
    <row r="105" spans="1:55" ht="21.65" customHeight="1">
      <c r="A105" s="46">
        <f>'[1]Weekly capesize'!$A887</f>
        <v>43465</v>
      </c>
      <c r="B105" s="178">
        <f t="shared" si="34"/>
        <v>2018</v>
      </c>
      <c r="C105" s="3">
        <f>'[1]Weekly capesize'!$I887</f>
        <v>6</v>
      </c>
      <c r="D105" s="5">
        <f>'[1]Weekly capesize'!$Z887</f>
        <v>16.100000000000001</v>
      </c>
      <c r="E105" s="119">
        <f>[2]input!$B535</f>
        <v>9.65</v>
      </c>
      <c r="F105" s="5">
        <f>'[1]Weekly capesize'!$S887</f>
        <v>8.15</v>
      </c>
      <c r="G105" s="3"/>
      <c r="H105" s="3">
        <f>'[1]Weekly capesize'!$L887</f>
        <v>12.25</v>
      </c>
      <c r="I105" s="3"/>
      <c r="J105" s="3">
        <f>'[1]Weekly capesize'!$N887</f>
        <v>14</v>
      </c>
      <c r="K105" s="3">
        <f>'[1]Weekly capesize'!$J887</f>
        <v>12.05</v>
      </c>
      <c r="L105" s="3">
        <f>'[1]Weekly capesize'!$Y887</f>
        <v>16.649999999999999</v>
      </c>
      <c r="M105" s="3">
        <f>'[1]Weekly capesize'!$V887</f>
        <v>9.35</v>
      </c>
      <c r="N105" s="3"/>
      <c r="O105" s="5"/>
      <c r="P105" s="5">
        <f>'[1]Weekly capesize'!$T887</f>
        <v>8.4</v>
      </c>
      <c r="Q105" s="5"/>
      <c r="R105" s="5">
        <f>'[1]Weekly capesize'!$U886</f>
        <v>9.6</v>
      </c>
      <c r="S105" s="5"/>
      <c r="T105" s="123">
        <f t="shared" si="27"/>
        <v>0.57902735562310026</v>
      </c>
      <c r="U105" s="49">
        <f t="shared" si="28"/>
        <v>2667</v>
      </c>
      <c r="V105" s="107">
        <f t="shared" si="29"/>
        <v>0.57902735562310026</v>
      </c>
      <c r="W105" s="157">
        <f t="shared" si="30"/>
        <v>10.100000000000001</v>
      </c>
      <c r="X105" s="108">
        <f t="shared" si="46"/>
        <v>6.25</v>
      </c>
      <c r="Y105" s="13"/>
      <c r="Z105" s="9"/>
      <c r="AA105" s="9"/>
      <c r="AB105" s="9"/>
      <c r="AC105" s="14"/>
      <c r="AG105" s="1">
        <f>'[1]Weekly capesize'!$B887</f>
        <v>7273</v>
      </c>
      <c r="AH105" s="1">
        <f>'[1]Weekly capesize'!$C887</f>
        <v>4606</v>
      </c>
      <c r="AI105" s="1">
        <f t="shared" si="35"/>
        <v>2667</v>
      </c>
      <c r="AJ105" s="124">
        <f>'[1]Baltic Indices'!$D555</f>
        <v>1913</v>
      </c>
      <c r="AK105" s="124">
        <f>'[1]Baltic Indices'!$G555</f>
        <v>571</v>
      </c>
      <c r="AL105" s="124">
        <f>'[1]Baltic Indices'!$F555</f>
        <v>977</v>
      </c>
      <c r="AM105" s="86">
        <f t="shared" si="47"/>
        <v>0</v>
      </c>
      <c r="AN105" s="97">
        <f t="shared" si="48"/>
        <v>0</v>
      </c>
      <c r="AO105" s="102">
        <f t="shared" si="49"/>
        <v>0</v>
      </c>
      <c r="AP105" s="103">
        <f t="shared" si="50"/>
        <v>0</v>
      </c>
      <c r="AQ105" s="89">
        <f t="shared" si="51"/>
        <v>0</v>
      </c>
      <c r="AR105" s="96">
        <f t="shared" si="52"/>
        <v>0</v>
      </c>
      <c r="AS105" s="97">
        <f t="shared" si="53"/>
        <v>0</v>
      </c>
      <c r="AT105" s="97">
        <f t="shared" si="54"/>
        <v>0</v>
      </c>
      <c r="AX105" s="109">
        <f>[4]SRM!I50-C105</f>
        <v>65.75200000000001</v>
      </c>
      <c r="AY105" s="109">
        <f>[4]SRM!J50-D105</f>
        <v>70.62</v>
      </c>
      <c r="AZ105" s="108">
        <f t="shared" si="55"/>
        <v>4.867999999999995</v>
      </c>
      <c r="BA105" s="109">
        <f>AVERAGE($AZ$2:AZ105)</f>
        <v>9.0647083333333303</v>
      </c>
      <c r="BB105" s="44">
        <f t="shared" si="36"/>
        <v>1.7360358966424183E-2</v>
      </c>
      <c r="BC105" s="44">
        <f t="shared" si="36"/>
        <v>1.116838487972549E-2</v>
      </c>
    </row>
    <row r="106" spans="1:55" ht="21.65" customHeight="1">
      <c r="A106" s="46">
        <f>'[1]Weekly capesize'!$A888</f>
        <v>43472</v>
      </c>
      <c r="B106" s="178">
        <f t="shared" si="34"/>
        <v>2019</v>
      </c>
      <c r="C106" s="3">
        <f>'[1]Weekly capesize'!$I888</f>
        <v>6.6</v>
      </c>
      <c r="D106" s="5">
        <f>'[1]Weekly capesize'!$Z888</f>
        <v>16.7</v>
      </c>
      <c r="E106" s="119">
        <f>[2]input!$B536</f>
        <v>9.75</v>
      </c>
      <c r="F106" s="5">
        <f>'[1]Weekly capesize'!$S888</f>
        <v>8.35</v>
      </c>
      <c r="G106" s="3"/>
      <c r="H106" s="3">
        <f>'[1]Weekly capesize'!$L888</f>
        <v>12.25</v>
      </c>
      <c r="I106" s="3"/>
      <c r="J106" s="3">
        <f>'[1]Weekly capesize'!$N888</f>
        <v>14</v>
      </c>
      <c r="K106" s="3">
        <f>'[1]Weekly capesize'!$J888</f>
        <v>12.8</v>
      </c>
      <c r="L106" s="3">
        <f>'[1]Weekly capesize'!$Y888</f>
        <v>17.25</v>
      </c>
      <c r="M106" s="3">
        <f>'[1]Weekly capesize'!$V888</f>
        <v>9.3000000000000007</v>
      </c>
      <c r="N106" s="3"/>
      <c r="O106" s="5"/>
      <c r="P106" s="5">
        <f>'[1]Weekly capesize'!$T888</f>
        <v>8.1999999999999993</v>
      </c>
      <c r="Q106" s="5"/>
      <c r="R106" s="5">
        <f>'[1]Weekly capesize'!$U887</f>
        <v>9.6</v>
      </c>
      <c r="S106" s="5"/>
      <c r="T106" s="123">
        <f t="shared" si="27"/>
        <v>0.52909505073514185</v>
      </c>
      <c r="U106" s="49">
        <f t="shared" si="28"/>
        <v>2555</v>
      </c>
      <c r="V106" s="107">
        <f t="shared" si="29"/>
        <v>0.52909505073514185</v>
      </c>
      <c r="W106" s="157">
        <f t="shared" si="30"/>
        <v>10.1</v>
      </c>
      <c r="X106" s="108">
        <f t="shared" si="46"/>
        <v>5.65</v>
      </c>
      <c r="Y106" s="13"/>
      <c r="Z106" s="9"/>
      <c r="AA106" s="9"/>
      <c r="AB106" s="9"/>
      <c r="AC106" s="14"/>
      <c r="AG106" s="1">
        <f>'[1]Weekly capesize'!$B888</f>
        <v>7384</v>
      </c>
      <c r="AH106" s="1">
        <f>'[1]Weekly capesize'!$C888</f>
        <v>4829</v>
      </c>
      <c r="AI106" s="1">
        <f t="shared" si="35"/>
        <v>2555</v>
      </c>
      <c r="AJ106" s="124">
        <f>'[1]Baltic Indices'!$D556</f>
        <v>2003</v>
      </c>
      <c r="AK106" s="124">
        <f>'[1]Baltic Indices'!$G556</f>
        <v>571</v>
      </c>
      <c r="AL106" s="124">
        <f>'[1]Baltic Indices'!$F556</f>
        <v>946</v>
      </c>
      <c r="AM106" s="86">
        <f t="shared" si="47"/>
        <v>1.5261927677712173E-2</v>
      </c>
      <c r="AN106" s="97">
        <f t="shared" si="48"/>
        <v>4.8415110725141153E-2</v>
      </c>
      <c r="AO106" s="102">
        <f t="shared" si="49"/>
        <v>9.9999999999999867E-2</v>
      </c>
      <c r="AP106" s="103">
        <f t="shared" si="50"/>
        <v>0</v>
      </c>
      <c r="AQ106" s="89">
        <f t="shared" si="51"/>
        <v>6.2240663900414939E-2</v>
      </c>
      <c r="AR106" s="96">
        <f t="shared" si="52"/>
        <v>2.4539877300613355E-2</v>
      </c>
      <c r="AS106" s="97">
        <f t="shared" si="53"/>
        <v>3.7267080745341463E-2</v>
      </c>
      <c r="AT106" s="97">
        <f t="shared" si="54"/>
        <v>1.0362694300518172E-2</v>
      </c>
      <c r="AX106" s="109">
        <f>[4]SRM!I51-C106</f>
        <v>66.050000000000011</v>
      </c>
      <c r="AY106" s="109">
        <f>[4]SRM!J51-D106</f>
        <v>70.459999999999994</v>
      </c>
      <c r="AZ106" s="108">
        <f t="shared" si="55"/>
        <v>4.4099999999999824</v>
      </c>
      <c r="BA106" s="109">
        <f>AVERAGE($AZ$2:AZ106)</f>
        <v>9.0203777777777745</v>
      </c>
      <c r="BB106" s="44">
        <f t="shared" si="36"/>
        <v>4.5321815305998658E-3</v>
      </c>
      <c r="BC106" s="44">
        <f t="shared" si="36"/>
        <v>-2.2656471254604016E-3</v>
      </c>
    </row>
    <row r="107" spans="1:55">
      <c r="A107" s="46">
        <f>'[1]Weekly capesize'!$A889</f>
        <v>43479</v>
      </c>
      <c r="B107" s="178">
        <f t="shared" si="34"/>
        <v>2019</v>
      </c>
      <c r="C107" s="3">
        <f>'[1]Weekly capesize'!$I889</f>
        <v>6.35</v>
      </c>
      <c r="D107" s="5">
        <f>'[1]Weekly capesize'!$Z889</f>
        <v>17.649999999999999</v>
      </c>
      <c r="E107" s="119">
        <f>[2]input!$B537</f>
        <v>9.6999999999999993</v>
      </c>
      <c r="F107" s="5">
        <f>'[1]Weekly capesize'!$S889</f>
        <v>8.5</v>
      </c>
      <c r="G107" s="3"/>
      <c r="H107" s="3">
        <f>'[1]Weekly capesize'!$L889</f>
        <v>11.85</v>
      </c>
      <c r="I107" s="3"/>
      <c r="J107" s="3">
        <f>'[1]Weekly capesize'!$N889</f>
        <v>13.6</v>
      </c>
      <c r="K107" s="3">
        <f>'[1]Weekly capesize'!$J889</f>
        <v>13</v>
      </c>
      <c r="L107" s="3">
        <f>'[1]Weekly capesize'!$Y889</f>
        <v>18.2</v>
      </c>
      <c r="M107" s="3">
        <f>'[1]Weekly capesize'!$V889</f>
        <v>8.85</v>
      </c>
      <c r="N107" s="3"/>
      <c r="O107" s="5"/>
      <c r="P107" s="5">
        <f>'[1]Weekly capesize'!$T889</f>
        <v>7.75</v>
      </c>
      <c r="Q107" s="5"/>
      <c r="R107" s="5">
        <f>'[1]Weekly capesize'!$U888</f>
        <v>9.5500000000000007</v>
      </c>
      <c r="S107" s="5"/>
      <c r="T107" s="123">
        <f t="shared" si="27"/>
        <v>0.57359763812737241</v>
      </c>
      <c r="U107" s="49">
        <f t="shared" si="28"/>
        <v>2720</v>
      </c>
      <c r="V107" s="107">
        <f t="shared" si="29"/>
        <v>0.57359763812737241</v>
      </c>
      <c r="W107" s="157">
        <f t="shared" si="30"/>
        <v>11.299999999999999</v>
      </c>
      <c r="X107" s="108">
        <f t="shared" si="46"/>
        <v>5.5</v>
      </c>
      <c r="Y107" s="13"/>
      <c r="Z107" s="9"/>
      <c r="AA107" s="9"/>
      <c r="AB107" s="9"/>
      <c r="AC107" s="14"/>
      <c r="AG107" s="1">
        <f>'[1]Weekly capesize'!$B889</f>
        <v>7462</v>
      </c>
      <c r="AH107" s="1">
        <f>'[1]Weekly capesize'!$C889</f>
        <v>4742</v>
      </c>
      <c r="AI107" s="1">
        <f t="shared" si="35"/>
        <v>2720</v>
      </c>
      <c r="AJ107" s="124">
        <f>'[1]Baltic Indices'!$D557</f>
        <v>1966</v>
      </c>
      <c r="AK107" s="124">
        <f>'[1]Baltic Indices'!$G557</f>
        <v>524</v>
      </c>
      <c r="AL107" s="124">
        <f>'[1]Baltic Indices'!$F557</f>
        <v>842</v>
      </c>
      <c r="AM107" s="86">
        <f t="shared" si="47"/>
        <v>1.0563380281690238E-2</v>
      </c>
      <c r="AN107" s="97">
        <f t="shared" si="48"/>
        <v>-1.8016152412507758E-2</v>
      </c>
      <c r="AO107" s="102">
        <f t="shared" si="49"/>
        <v>-3.7878787878787845E-2</v>
      </c>
      <c r="AP107" s="103">
        <f t="shared" si="50"/>
        <v>-2.8571428571428581E-2</v>
      </c>
      <c r="AQ107" s="89">
        <f t="shared" si="51"/>
        <v>1.5625E-2</v>
      </c>
      <c r="AR107" s="96">
        <f t="shared" si="52"/>
        <v>1.7964071856287456E-2</v>
      </c>
      <c r="AS107" s="97">
        <f t="shared" si="53"/>
        <v>5.6886227544910239E-2</v>
      </c>
      <c r="AT107" s="97">
        <f t="shared" si="54"/>
        <v>-5.128205128205221E-3</v>
      </c>
      <c r="AX107" s="109">
        <f>[4]SRM!I52-C107</f>
        <v>67.38600000000001</v>
      </c>
      <c r="AY107" s="109">
        <f>[4]SRM!J52-D107</f>
        <v>70.589999999999975</v>
      </c>
      <c r="AZ107" s="108">
        <f t="shared" si="55"/>
        <v>3.2039999999999651</v>
      </c>
      <c r="BA107" s="109">
        <f>AVERAGE($AZ$2:AZ107)</f>
        <v>8.9655062893081734</v>
      </c>
      <c r="BB107" s="44">
        <f t="shared" si="36"/>
        <v>2.0227100681301957E-2</v>
      </c>
      <c r="BC107" s="44">
        <f t="shared" si="36"/>
        <v>1.8450184501841438E-3</v>
      </c>
    </row>
    <row r="108" spans="1:55">
      <c r="A108" s="46">
        <f>'[1]Weekly capesize'!$A890</f>
        <v>43486</v>
      </c>
      <c r="B108" s="178">
        <f t="shared" si="34"/>
        <v>2019</v>
      </c>
      <c r="C108" s="3">
        <f>'[1]Weekly capesize'!$I890</f>
        <v>6.95</v>
      </c>
      <c r="D108" s="5">
        <f>'[1]Weekly capesize'!$Z890</f>
        <v>17.899999999999999</v>
      </c>
      <c r="E108" s="119">
        <f>[2]input!$B538</f>
        <v>9.4</v>
      </c>
      <c r="F108" s="5">
        <f>'[1]Weekly capesize'!$S890</f>
        <v>8.5</v>
      </c>
      <c r="G108" s="3"/>
      <c r="H108" s="3">
        <f>'[1]Weekly capesize'!$L890</f>
        <v>12.15</v>
      </c>
      <c r="I108" s="3"/>
      <c r="J108" s="3">
        <f>'[1]Weekly capesize'!$N890</f>
        <v>13.75</v>
      </c>
      <c r="K108" s="3">
        <f>'[1]Weekly capesize'!$J890</f>
        <v>12.7</v>
      </c>
      <c r="L108" s="3">
        <f>'[1]Weekly capesize'!$Y890</f>
        <v>18.45</v>
      </c>
      <c r="M108" s="3">
        <f>'[1]Weekly capesize'!$V890</f>
        <v>9.0500000000000007</v>
      </c>
      <c r="N108" s="3"/>
      <c r="O108" s="5"/>
      <c r="P108" s="5">
        <f>'[1]Weekly capesize'!$T890</f>
        <v>7.9</v>
      </c>
      <c r="Q108" s="5"/>
      <c r="R108" s="5">
        <f>'[1]Weekly capesize'!$U889</f>
        <v>9.1</v>
      </c>
      <c r="S108" s="5"/>
      <c r="T108" s="123">
        <f t="shared" si="27"/>
        <v>0.5621130829550145</v>
      </c>
      <c r="U108" s="49">
        <f t="shared" si="28"/>
        <v>2724</v>
      </c>
      <c r="V108" s="107">
        <f t="shared" si="29"/>
        <v>0.5621130829550145</v>
      </c>
      <c r="W108" s="157">
        <f t="shared" si="30"/>
        <v>10.95</v>
      </c>
      <c r="X108" s="108">
        <f t="shared" si="46"/>
        <v>5.2</v>
      </c>
      <c r="Y108" s="13"/>
      <c r="Z108" s="9"/>
      <c r="AA108" s="9"/>
      <c r="AB108" s="9"/>
      <c r="AC108" s="14"/>
      <c r="AG108" s="1">
        <f>'[1]Weekly capesize'!$B890</f>
        <v>7570</v>
      </c>
      <c r="AH108" s="1">
        <f>'[1]Weekly capesize'!$C890</f>
        <v>4846</v>
      </c>
      <c r="AI108" s="1">
        <f t="shared" si="35"/>
        <v>2724</v>
      </c>
      <c r="AJ108" s="124">
        <f>'[1]Baltic Indices'!$D558</f>
        <v>2037</v>
      </c>
      <c r="AK108" s="124">
        <f>'[1]Baltic Indices'!$G558</f>
        <v>451</v>
      </c>
      <c r="AL108" s="124">
        <f>'[1]Baltic Indices'!$F558</f>
        <v>701</v>
      </c>
      <c r="AM108" s="86">
        <f t="shared" si="47"/>
        <v>1.4473331546502211E-2</v>
      </c>
      <c r="AN108" s="97">
        <f t="shared" si="48"/>
        <v>2.1931674398987688E-2</v>
      </c>
      <c r="AO108" s="102">
        <f t="shared" si="49"/>
        <v>9.4488188976378007E-2</v>
      </c>
      <c r="AP108" s="103">
        <f t="shared" si="50"/>
        <v>1.1029411764705843E-2</v>
      </c>
      <c r="AQ108" s="89">
        <f t="shared" si="51"/>
        <v>-2.3076923076923106E-2</v>
      </c>
      <c r="AR108" s="96">
        <f t="shared" si="52"/>
        <v>0</v>
      </c>
      <c r="AS108" s="97">
        <f t="shared" si="53"/>
        <v>1.4164305949008416E-2</v>
      </c>
      <c r="AT108" s="97">
        <f t="shared" si="54"/>
        <v>-3.0927835051546282E-2</v>
      </c>
      <c r="AX108" s="109">
        <f>[4]SRM!I53-C108</f>
        <v>67.477999999999994</v>
      </c>
      <c r="AY108" s="109">
        <f>[4]SRM!J53-D108</f>
        <v>70.44</v>
      </c>
      <c r="AZ108" s="108">
        <f t="shared" si="55"/>
        <v>2.9620000000000033</v>
      </c>
      <c r="BA108" s="109">
        <f>AVERAGE($AZ$2:AZ108)</f>
        <v>8.9093987538940773</v>
      </c>
      <c r="BB108" s="44">
        <f t="shared" si="36"/>
        <v>1.3652687501852778E-3</v>
      </c>
      <c r="BC108" s="44">
        <f t="shared" si="36"/>
        <v>-2.1249468763278045E-3</v>
      </c>
    </row>
    <row r="109" spans="1:55">
      <c r="A109" s="46">
        <f>'[1]Weekly capesize'!$A891</f>
        <v>43493</v>
      </c>
      <c r="B109" s="178">
        <f t="shared" si="34"/>
        <v>2019</v>
      </c>
      <c r="C109" s="3">
        <f>'[1]Weekly capesize'!$I891</f>
        <v>6.05</v>
      </c>
      <c r="D109" s="5">
        <f>'[1]Weekly capesize'!$Z891</f>
        <v>16.3</v>
      </c>
      <c r="E109" s="119">
        <f>[2]input!$B539</f>
        <v>8.8000000000000007</v>
      </c>
      <c r="F109" s="5">
        <f>'[1]Weekly capesize'!$S891</f>
        <v>7.75</v>
      </c>
      <c r="G109" s="3"/>
      <c r="H109" s="3">
        <f>'[1]Weekly capesize'!$L891</f>
        <v>11.7</v>
      </c>
      <c r="I109" s="3"/>
      <c r="J109" s="3">
        <f>'[1]Weekly capesize'!$N891</f>
        <v>13.25</v>
      </c>
      <c r="K109" s="3">
        <f>'[1]Weekly capesize'!$J891</f>
        <v>11.75</v>
      </c>
      <c r="L109" s="3">
        <f>'[1]Weekly capesize'!$Y891</f>
        <v>16.850000000000001</v>
      </c>
      <c r="M109" s="3">
        <f>'[1]Weekly capesize'!$V891</f>
        <v>8.6</v>
      </c>
      <c r="N109" s="3"/>
      <c r="O109" s="5"/>
      <c r="P109" s="5">
        <f>'[1]Weekly capesize'!$T891</f>
        <v>7.45</v>
      </c>
      <c r="Q109" s="5"/>
      <c r="R109" s="5">
        <f>'[1]Weekly capesize'!$U890</f>
        <v>9.3000000000000007</v>
      </c>
      <c r="S109" s="5"/>
      <c r="T109" s="123">
        <f t="shared" si="27"/>
        <v>0.58254183627317957</v>
      </c>
      <c r="U109" s="49">
        <f t="shared" si="28"/>
        <v>2576</v>
      </c>
      <c r="V109" s="107">
        <f t="shared" si="29"/>
        <v>0.58254183627317957</v>
      </c>
      <c r="W109" s="157">
        <f t="shared" si="30"/>
        <v>10.25</v>
      </c>
      <c r="X109" s="108">
        <f t="shared" si="46"/>
        <v>5.6499999999999995</v>
      </c>
      <c r="Y109" s="13"/>
      <c r="Z109" s="9"/>
      <c r="AA109" s="9"/>
      <c r="AB109" s="9"/>
      <c r="AC109" s="14"/>
      <c r="AG109" s="1">
        <f>'[1]Weekly capesize'!$B891</f>
        <v>6998</v>
      </c>
      <c r="AH109" s="1">
        <f>'[1]Weekly capesize'!$C891</f>
        <v>4422</v>
      </c>
      <c r="AI109" s="1">
        <f t="shared" si="35"/>
        <v>2576</v>
      </c>
      <c r="AJ109" s="124">
        <f>'[1]Baltic Indices'!$D559</f>
        <v>1730</v>
      </c>
      <c r="AK109" s="124">
        <f>'[1]Baltic Indices'!$G559</f>
        <v>395</v>
      </c>
      <c r="AL109" s="124">
        <f>'[1]Baltic Indices'!$F559</f>
        <v>576</v>
      </c>
      <c r="AM109" s="86">
        <f t="shared" si="47"/>
        <v>-7.5561426684280009E-2</v>
      </c>
      <c r="AN109" s="97">
        <f t="shared" si="48"/>
        <v>-8.7494841106066867E-2</v>
      </c>
      <c r="AO109" s="102">
        <f t="shared" si="49"/>
        <v>-0.12949640287769792</v>
      </c>
      <c r="AP109" s="103">
        <f t="shared" si="50"/>
        <v>-3.6363636363636376E-2</v>
      </c>
      <c r="AQ109" s="89">
        <f t="shared" si="51"/>
        <v>-7.4803149606299191E-2</v>
      </c>
      <c r="AR109" s="96">
        <f t="shared" si="52"/>
        <v>-8.8235294117647078E-2</v>
      </c>
      <c r="AS109" s="97">
        <f t="shared" si="53"/>
        <v>-8.9385474860335101E-2</v>
      </c>
      <c r="AT109" s="97">
        <f t="shared" si="54"/>
        <v>-6.3829787234042534E-2</v>
      </c>
      <c r="AX109" s="109">
        <f>[4]SRM!I54-C109</f>
        <v>68.862000000000009</v>
      </c>
      <c r="AY109" s="109">
        <f>[4]SRM!J54-D109</f>
        <v>72.88</v>
      </c>
      <c r="AZ109" s="108">
        <f t="shared" si="55"/>
        <v>4.0179999999999865</v>
      </c>
      <c r="BA109" s="109">
        <f>AVERAGE($AZ$2:AZ109)</f>
        <v>8.8641080246913546</v>
      </c>
      <c r="BB109" s="44">
        <f t="shared" si="36"/>
        <v>2.0510388571089999E-2</v>
      </c>
      <c r="BC109" s="44">
        <f t="shared" si="36"/>
        <v>3.4639409426462153E-2</v>
      </c>
    </row>
    <row r="110" spans="1:55">
      <c r="A110" s="46">
        <f>'[1]Weekly capesize'!$A892</f>
        <v>43500</v>
      </c>
      <c r="B110" s="178">
        <f t="shared" si="34"/>
        <v>2019</v>
      </c>
      <c r="C110" s="3">
        <f>'[1]Weekly capesize'!$I892</f>
        <v>4.8499999999999996</v>
      </c>
      <c r="D110" s="5">
        <f>'[1]Weekly capesize'!$Z892</f>
        <v>13.8</v>
      </c>
      <c r="E110" s="119">
        <f>[2]input!$B540</f>
        <v>8.3000000000000007</v>
      </c>
      <c r="F110" s="5">
        <f>'[1]Weekly capesize'!$S892</f>
        <v>6.4</v>
      </c>
      <c r="G110" s="3"/>
      <c r="H110" s="3">
        <f>'[1]Weekly capesize'!$L892</f>
        <v>10.3</v>
      </c>
      <c r="I110" s="3"/>
      <c r="J110" s="3">
        <f>'[1]Weekly capesize'!$N892</f>
        <v>11.75</v>
      </c>
      <c r="K110" s="3">
        <f>'[1]Weekly capesize'!$J892</f>
        <v>10.050000000000001</v>
      </c>
      <c r="L110" s="3">
        <f>'[1]Weekly capesize'!$Y892</f>
        <v>14.35</v>
      </c>
      <c r="M110" s="3">
        <f>'[1]Weekly capesize'!$V892</f>
        <v>7.8</v>
      </c>
      <c r="N110" s="3"/>
      <c r="O110" s="5"/>
      <c r="P110" s="5">
        <f>'[1]Weekly capesize'!$T892</f>
        <v>6.1</v>
      </c>
      <c r="Q110" s="5"/>
      <c r="R110" s="5">
        <f>'[1]Weekly capesize'!$U891</f>
        <v>8.85</v>
      </c>
      <c r="S110" s="5"/>
      <c r="T110" s="123">
        <f t="shared" si="27"/>
        <v>0.66962060371088339</v>
      </c>
      <c r="U110" s="49">
        <f t="shared" si="28"/>
        <v>2418</v>
      </c>
      <c r="V110" s="107">
        <f t="shared" si="29"/>
        <v>0.66962060371088339</v>
      </c>
      <c r="W110" s="157">
        <f t="shared" si="30"/>
        <v>8.9500000000000011</v>
      </c>
      <c r="X110" s="108">
        <f t="shared" si="46"/>
        <v>5.4500000000000011</v>
      </c>
      <c r="Y110" s="13"/>
      <c r="Z110" s="9"/>
      <c r="AA110" s="9"/>
      <c r="AB110" s="9"/>
      <c r="AC110" s="14"/>
      <c r="AG110" s="1">
        <f>'[1]Weekly capesize'!$B892</f>
        <v>6029</v>
      </c>
      <c r="AH110" s="1">
        <f>'[1]Weekly capesize'!$C892</f>
        <v>3611</v>
      </c>
      <c r="AI110" s="1">
        <f t="shared" si="35"/>
        <v>2418</v>
      </c>
      <c r="AJ110" s="124">
        <f>'[1]Baltic Indices'!$D560</f>
        <v>1014</v>
      </c>
      <c r="AK110" s="124">
        <f>'[1]Baltic Indices'!$G560</f>
        <v>311</v>
      </c>
      <c r="AL110" s="124">
        <f>'[1]Baltic Indices'!$F560</f>
        <v>450</v>
      </c>
      <c r="AM110" s="86">
        <f t="shared" si="47"/>
        <v>-0.13846813375250067</v>
      </c>
      <c r="AN110" s="97">
        <f t="shared" si="48"/>
        <v>-0.18340117593848937</v>
      </c>
      <c r="AO110" s="102">
        <f t="shared" si="49"/>
        <v>-0.19834710743801653</v>
      </c>
      <c r="AP110" s="103">
        <f t="shared" si="50"/>
        <v>-0.1132075471698113</v>
      </c>
      <c r="AQ110" s="89">
        <f t="shared" si="51"/>
        <v>-0.14468085106382977</v>
      </c>
      <c r="AR110" s="96">
        <f t="shared" si="52"/>
        <v>-0.17419354838709677</v>
      </c>
      <c r="AS110" s="97">
        <f t="shared" si="53"/>
        <v>-0.15337423312883436</v>
      </c>
      <c r="AT110" s="97">
        <f t="shared" si="54"/>
        <v>-5.6818181818181768E-2</v>
      </c>
      <c r="AX110" s="109">
        <f>[4]SRM!I55-C110</f>
        <v>77.204000000000008</v>
      </c>
      <c r="AY110" s="109">
        <f>[4]SRM!J55-D110</f>
        <v>82.82</v>
      </c>
      <c r="AZ110" s="108">
        <f t="shared" si="55"/>
        <v>5.6159999999999854</v>
      </c>
      <c r="BA110" s="109">
        <f>AVERAGE($AZ$2:AZ110)</f>
        <v>8.834308868501525</v>
      </c>
      <c r="BB110" s="44">
        <f t="shared" si="36"/>
        <v>0.12114083238941653</v>
      </c>
      <c r="BC110" s="44">
        <f t="shared" si="36"/>
        <v>0.13638858397365539</v>
      </c>
    </row>
    <row r="111" spans="1:55">
      <c r="A111" s="46">
        <f>'[1]Weekly capesize'!$A893</f>
        <v>43507</v>
      </c>
      <c r="B111" s="178">
        <f t="shared" si="34"/>
        <v>2019</v>
      </c>
      <c r="C111" s="3">
        <f>'[1]Weekly capesize'!$I893</f>
        <v>4.9000000000000004</v>
      </c>
      <c r="D111" s="5">
        <f>'[1]Weekly capesize'!$Z893</f>
        <v>13.15</v>
      </c>
      <c r="E111" s="119">
        <f>[2]input!$B541</f>
        <v>8.4</v>
      </c>
      <c r="F111" s="5">
        <f>'[1]Weekly capesize'!$S893</f>
        <v>6</v>
      </c>
      <c r="G111" s="3"/>
      <c r="H111" s="3">
        <f>'[1]Weekly capesize'!$L893</f>
        <v>9.85</v>
      </c>
      <c r="I111" s="3"/>
      <c r="J111" s="3">
        <f>'[1]Weekly capesize'!$N893</f>
        <v>11.15</v>
      </c>
      <c r="K111" s="3">
        <f>'[1]Weekly capesize'!$J893</f>
        <v>9.5</v>
      </c>
      <c r="L111" s="3">
        <f>'[1]Weekly capesize'!$Y893</f>
        <v>13.7</v>
      </c>
      <c r="M111" s="3">
        <f>'[1]Weekly capesize'!$V893</f>
        <v>7.6</v>
      </c>
      <c r="N111" s="3"/>
      <c r="O111" s="5"/>
      <c r="P111" s="5">
        <f>'[1]Weekly capesize'!$T893</f>
        <v>5.7</v>
      </c>
      <c r="Q111" s="5"/>
      <c r="R111" s="5">
        <f>'[1]Weekly capesize'!$U892</f>
        <v>7.95</v>
      </c>
      <c r="S111" s="5"/>
      <c r="T111" s="123">
        <f t="shared" si="27"/>
        <v>0.68735362997658078</v>
      </c>
      <c r="U111" s="49">
        <f t="shared" si="28"/>
        <v>2348</v>
      </c>
      <c r="V111" s="107">
        <f t="shared" si="29"/>
        <v>0.68735362997658078</v>
      </c>
      <c r="W111" s="157">
        <f t="shared" si="30"/>
        <v>8.25</v>
      </c>
      <c r="X111" s="108">
        <f t="shared" si="46"/>
        <v>4.9499999999999993</v>
      </c>
      <c r="Y111" s="13"/>
      <c r="Z111" s="9"/>
      <c r="AA111" s="9"/>
      <c r="AB111" s="9"/>
      <c r="AC111" s="14"/>
      <c r="AG111" s="1">
        <f>'[1]Weekly capesize'!$B893</f>
        <v>5764</v>
      </c>
      <c r="AH111" s="1">
        <f>'[1]Weekly capesize'!$C893</f>
        <v>3416</v>
      </c>
      <c r="AI111" s="1">
        <f t="shared" si="35"/>
        <v>2348</v>
      </c>
      <c r="AJ111" s="124">
        <f>'[1]Baltic Indices'!$D561</f>
        <v>792</v>
      </c>
      <c r="AK111" s="124">
        <f>'[1]Baltic Indices'!$G561</f>
        <v>290</v>
      </c>
      <c r="AL111" s="124">
        <f>'[1]Baltic Indices'!$F561</f>
        <v>415</v>
      </c>
      <c r="AM111" s="86">
        <f t="shared" si="47"/>
        <v>-4.3954221263891147E-2</v>
      </c>
      <c r="AN111" s="97">
        <f t="shared" si="48"/>
        <v>-5.4001661589587413E-2</v>
      </c>
      <c r="AO111" s="102">
        <f t="shared" si="49"/>
        <v>1.0309278350515649E-2</v>
      </c>
      <c r="AP111" s="103">
        <f t="shared" si="50"/>
        <v>-5.1063829787234005E-2</v>
      </c>
      <c r="AQ111" s="89">
        <f t="shared" si="51"/>
        <v>-5.4726368159204064E-2</v>
      </c>
      <c r="AR111" s="96">
        <f t="shared" si="52"/>
        <v>-6.25E-2</v>
      </c>
      <c r="AS111" s="97">
        <f t="shared" si="53"/>
        <v>-4.7101449275362306E-2</v>
      </c>
      <c r="AT111" s="97">
        <f t="shared" si="54"/>
        <v>1.2048192771084265E-2</v>
      </c>
      <c r="AX111" s="109">
        <f>[4]SRM!I56-C111</f>
        <v>80.63</v>
      </c>
      <c r="AY111" s="109">
        <f>[4]SRM!J56-D111</f>
        <v>88.149999999999991</v>
      </c>
      <c r="AZ111" s="108">
        <f t="shared" si="55"/>
        <v>7.519999999999996</v>
      </c>
      <c r="BA111" s="109">
        <f>AVERAGE($AZ$2:AZ111)</f>
        <v>8.8223606060606024</v>
      </c>
      <c r="BB111" s="44">
        <f t="shared" si="36"/>
        <v>4.4375939070514292E-2</v>
      </c>
      <c r="BC111" s="44">
        <f t="shared" si="36"/>
        <v>6.4356435643564414E-2</v>
      </c>
    </row>
    <row r="112" spans="1:55">
      <c r="A112" s="46">
        <f>'[1]Weekly capesize'!$A894</f>
        <v>43514</v>
      </c>
      <c r="B112" s="178">
        <f t="shared" si="34"/>
        <v>2019</v>
      </c>
      <c r="C112" s="3">
        <f>'[1]Weekly capesize'!$I894</f>
        <v>5.5</v>
      </c>
      <c r="D112" s="5">
        <f>'[1]Weekly capesize'!$Z894</f>
        <v>13.25</v>
      </c>
      <c r="E112" s="119">
        <f>[2]input!$B542</f>
        <v>8.5500000000000007</v>
      </c>
      <c r="F112" s="5">
        <f>'[1]Weekly capesize'!$S894</f>
        <v>5.85</v>
      </c>
      <c r="G112" s="3"/>
      <c r="H112" s="3">
        <f>'[1]Weekly capesize'!$L894</f>
        <v>9.6999999999999993</v>
      </c>
      <c r="I112" s="3"/>
      <c r="J112" s="3">
        <f>'[1]Weekly capesize'!$N894</f>
        <v>10.95</v>
      </c>
      <c r="K112" s="3">
        <f>'[1]Weekly capesize'!$J894</f>
        <v>9.4</v>
      </c>
      <c r="L112" s="3">
        <f>'[1]Weekly capesize'!$Y894</f>
        <v>13.8</v>
      </c>
      <c r="M112" s="3">
        <f>'[1]Weekly capesize'!$V894</f>
        <v>7.15</v>
      </c>
      <c r="N112" s="3"/>
      <c r="O112" s="5"/>
      <c r="P112" s="5">
        <f>'[1]Weekly capesize'!$T894</f>
        <v>5.6</v>
      </c>
      <c r="Q112" s="5"/>
      <c r="R112" s="5">
        <f>'[1]Weekly capesize'!$U893</f>
        <v>7.75</v>
      </c>
      <c r="S112" s="5"/>
      <c r="T112" s="123">
        <f t="shared" si="27"/>
        <v>0.61048689138576784</v>
      </c>
      <c r="U112" s="49">
        <f t="shared" si="28"/>
        <v>2119</v>
      </c>
      <c r="V112" s="107">
        <f t="shared" si="29"/>
        <v>0.61048689138576784</v>
      </c>
      <c r="W112" s="157">
        <f t="shared" si="30"/>
        <v>7.75</v>
      </c>
      <c r="X112" s="108">
        <f t="shared" si="46"/>
        <v>4.1999999999999993</v>
      </c>
      <c r="Y112" s="125" t="s">
        <v>51</v>
      </c>
      <c r="Z112" s="9"/>
      <c r="AA112" s="9"/>
      <c r="AB112" s="9"/>
      <c r="AC112" s="14"/>
      <c r="AG112" s="1">
        <f>'[1]Weekly capesize'!$B894</f>
        <v>5590</v>
      </c>
      <c r="AH112" s="1">
        <f>'[1]Weekly capesize'!$C894</f>
        <v>3471</v>
      </c>
      <c r="AI112" s="1">
        <f t="shared" si="35"/>
        <v>2119</v>
      </c>
      <c r="AJ112" s="124">
        <f>'[1]Baltic Indices'!$D562</f>
        <v>727</v>
      </c>
      <c r="AK112" s="124">
        <f>'[1]Baltic Indices'!$G562</f>
        <v>315</v>
      </c>
      <c r="AL112" s="124">
        <f>'[1]Baltic Indices'!$F562</f>
        <v>560</v>
      </c>
      <c r="AM112" s="86">
        <f t="shared" si="47"/>
        <v>-3.0187369882026416E-2</v>
      </c>
      <c r="AN112" s="97">
        <f t="shared" si="48"/>
        <v>1.6100702576112402E-2</v>
      </c>
      <c r="AO112" s="102">
        <f t="shared" si="49"/>
        <v>0.12244897959183665</v>
      </c>
      <c r="AP112" s="103">
        <f t="shared" si="50"/>
        <v>-1.7937219730941756E-2</v>
      </c>
      <c r="AQ112" s="89">
        <f t="shared" si="51"/>
        <v>-1.0526315789473606E-2</v>
      </c>
      <c r="AR112" s="96">
        <f t="shared" si="52"/>
        <v>-2.5000000000000022E-2</v>
      </c>
      <c r="AS112" s="97">
        <f t="shared" si="53"/>
        <v>7.6045627376426506E-3</v>
      </c>
      <c r="AT112" s="97">
        <f t="shared" si="54"/>
        <v>1.7857142857142794E-2</v>
      </c>
      <c r="AX112" s="109">
        <f>[4]SRM!I57-C112</f>
        <v>82.88600000000001</v>
      </c>
      <c r="AY112" s="109">
        <f>[4]SRM!J57-D112</f>
        <v>87.33</v>
      </c>
      <c r="AZ112" s="108">
        <f t="shared" si="55"/>
        <v>4.4439999999999884</v>
      </c>
      <c r="BA112" s="109">
        <f>AVERAGE($AZ$2:AZ112)</f>
        <v>8.7829159159159129</v>
      </c>
      <c r="BB112" s="44">
        <f t="shared" si="36"/>
        <v>2.7979660176113308E-2</v>
      </c>
      <c r="BC112" s="44">
        <f t="shared" si="36"/>
        <v>-9.302325581395321E-3</v>
      </c>
    </row>
    <row r="113" spans="1:55" ht="21.5" thickBot="1">
      <c r="A113" s="46">
        <f>'[1]Weekly capesize'!$A895</f>
        <v>43521</v>
      </c>
      <c r="B113" s="178">
        <f t="shared" si="34"/>
        <v>2019</v>
      </c>
      <c r="C113" s="3">
        <f>'[1]Weekly capesize'!$I895</f>
        <v>5</v>
      </c>
      <c r="D113" s="5">
        <f>'[1]Weekly capesize'!$Z895</f>
        <v>12.8</v>
      </c>
      <c r="E113" s="119">
        <f>[2]input!$B543</f>
        <v>9.9499999999999993</v>
      </c>
      <c r="F113" s="5">
        <f>'[1]Weekly capesize'!$S895</f>
        <v>5.65</v>
      </c>
      <c r="G113" s="3"/>
      <c r="H113" s="3">
        <f>'[1]Weekly capesize'!$L895</f>
        <v>9.4</v>
      </c>
      <c r="I113" s="3"/>
      <c r="J113" s="3">
        <f>'[1]Weekly capesize'!$N895</f>
        <v>10.6</v>
      </c>
      <c r="K113" s="3">
        <f>'[1]Weekly capesize'!$J895</f>
        <v>9.15</v>
      </c>
      <c r="L113" s="3">
        <f>'[1]Weekly capesize'!$Y895</f>
        <v>13.35</v>
      </c>
      <c r="M113" s="3">
        <f>'[1]Weekly capesize'!$V895</f>
        <v>6.7</v>
      </c>
      <c r="N113" s="3"/>
      <c r="O113" s="5"/>
      <c r="P113" s="5">
        <f>'[1]Weekly capesize'!$T895</f>
        <v>5.4</v>
      </c>
      <c r="Q113" s="5"/>
      <c r="R113" s="5">
        <f>'[1]Weekly capesize'!$U894</f>
        <v>7.3</v>
      </c>
      <c r="S113" s="5"/>
      <c r="T113" s="123">
        <f t="shared" si="27"/>
        <v>0.62975460122699389</v>
      </c>
      <c r="U113" s="49">
        <f t="shared" si="28"/>
        <v>2053</v>
      </c>
      <c r="V113" s="107">
        <f t="shared" si="29"/>
        <v>0.62975460122699389</v>
      </c>
      <c r="W113" s="157">
        <f t="shared" si="30"/>
        <v>7.8000000000000007</v>
      </c>
      <c r="X113" s="108">
        <f t="shared" si="46"/>
        <v>4.4000000000000004</v>
      </c>
      <c r="Y113" s="15"/>
      <c r="Z113" s="16"/>
      <c r="AA113" s="16"/>
      <c r="AB113" s="16"/>
      <c r="AC113" s="17"/>
      <c r="AG113" s="1">
        <f>'[1]Weekly capesize'!$B895</f>
        <v>5313</v>
      </c>
      <c r="AH113" s="1">
        <f>'[1]Weekly capesize'!$C895</f>
        <v>3260</v>
      </c>
      <c r="AI113" s="1">
        <f t="shared" si="35"/>
        <v>2053</v>
      </c>
      <c r="AJ113" s="124">
        <f>'[1]Baltic Indices'!$D563</f>
        <v>545</v>
      </c>
      <c r="AK113" s="124">
        <f>'[1]Baltic Indices'!$G563</f>
        <v>359</v>
      </c>
      <c r="AL113" s="124">
        <f>'[1]Baltic Indices'!$F563</f>
        <v>707</v>
      </c>
      <c r="AM113" s="86">
        <f t="shared" si="47"/>
        <v>-4.955277280858672E-2</v>
      </c>
      <c r="AN113" s="97">
        <f t="shared" si="48"/>
        <v>-6.0789397868049599E-2</v>
      </c>
      <c r="AO113" s="102">
        <f t="shared" si="49"/>
        <v>-9.0909090909090939E-2</v>
      </c>
      <c r="AP113" s="103">
        <f t="shared" si="50"/>
        <v>-3.1963470319634646E-2</v>
      </c>
      <c r="AQ113" s="89">
        <f t="shared" si="51"/>
        <v>-2.6595744680851019E-2</v>
      </c>
      <c r="AR113" s="96">
        <f t="shared" si="52"/>
        <v>-3.4188034188034067E-2</v>
      </c>
      <c r="AS113" s="97">
        <f t="shared" si="53"/>
        <v>-3.3962264150943389E-2</v>
      </c>
      <c r="AT113" s="97">
        <f t="shared" si="54"/>
        <v>0.1637426900584793</v>
      </c>
      <c r="AX113" s="109">
        <f>[4]SRM!I58-C113</f>
        <v>82.772000000000006</v>
      </c>
      <c r="AY113" s="109">
        <f>[4]SRM!J58-D113</f>
        <v>87.38</v>
      </c>
      <c r="AZ113" s="108">
        <f t="shared" si="55"/>
        <v>4.6079999999999899</v>
      </c>
      <c r="BA113" s="109">
        <f>AVERAGE($AZ$2:AZ113)</f>
        <v>8.7456398809523765</v>
      </c>
      <c r="BB113" s="44">
        <f t="shared" si="36"/>
        <v>-1.3753830562459601E-3</v>
      </c>
      <c r="BC113" s="44">
        <f t="shared" si="36"/>
        <v>5.7254093667702399E-4</v>
      </c>
    </row>
    <row r="114" spans="1:55">
      <c r="A114" s="46">
        <f>'[1]Weekly capesize'!$A896</f>
        <v>43528</v>
      </c>
      <c r="B114" s="178">
        <f t="shared" si="34"/>
        <v>2019</v>
      </c>
      <c r="C114" s="3">
        <f>'[1]Weekly capesize'!$I896</f>
        <v>4.8499999999999996</v>
      </c>
      <c r="D114" s="5">
        <f>'[1]Weekly capesize'!$Z896</f>
        <v>12.45</v>
      </c>
      <c r="E114" s="119">
        <f>[2]input!$B544</f>
        <v>9.6</v>
      </c>
      <c r="F114" s="5">
        <f>'[1]Weekly capesize'!$S896</f>
        <v>5.05</v>
      </c>
      <c r="G114" s="3"/>
      <c r="H114" s="3">
        <f>'[1]Weekly capesize'!$L896</f>
        <v>9</v>
      </c>
      <c r="I114" s="3"/>
      <c r="J114" s="3">
        <f>'[1]Weekly capesize'!$N896</f>
        <v>9.9499999999999993</v>
      </c>
      <c r="K114" s="3">
        <f>'[1]Weekly capesize'!$J896</f>
        <v>8.8000000000000007</v>
      </c>
      <c r="L114" s="3">
        <f>'[1]Weekly capesize'!$Y896</f>
        <v>12.95</v>
      </c>
      <c r="M114" s="3">
        <f>'[1]Weekly capesize'!$V896</f>
        <v>6.65</v>
      </c>
      <c r="N114" s="3"/>
      <c r="O114" s="5"/>
      <c r="P114" s="5">
        <f>'[1]Weekly capesize'!$T896</f>
        <v>5.0999999999999996</v>
      </c>
      <c r="Q114" s="5"/>
      <c r="R114" s="5">
        <f>'[1]Weekly capesize'!$U895</f>
        <v>6.85</v>
      </c>
      <c r="S114" s="5"/>
      <c r="T114" s="123">
        <f t="shared" si="27"/>
        <v>0.65803108808290156</v>
      </c>
      <c r="U114" s="49">
        <f t="shared" si="28"/>
        <v>2032</v>
      </c>
      <c r="V114" s="107">
        <f t="shared" si="29"/>
        <v>0.65803108808290156</v>
      </c>
      <c r="W114" s="157">
        <f t="shared" si="30"/>
        <v>7.6</v>
      </c>
      <c r="X114" s="108">
        <f t="shared" si="46"/>
        <v>4.1500000000000004</v>
      </c>
      <c r="AG114" s="1">
        <f>'[1]Weekly capesize'!$B896</f>
        <v>5120</v>
      </c>
      <c r="AH114" s="1">
        <f>'[1]Weekly capesize'!$C896</f>
        <v>3088</v>
      </c>
      <c r="AI114" s="1">
        <f t="shared" si="35"/>
        <v>2032</v>
      </c>
      <c r="AJ114" s="124">
        <f>'[1]Baltic Indices'!$D564</f>
        <v>383</v>
      </c>
      <c r="AK114" s="124">
        <f>'[1]Baltic Indices'!$G564</f>
        <v>393</v>
      </c>
      <c r="AL114" s="124">
        <f>'[1]Baltic Indices'!$F564</f>
        <v>759</v>
      </c>
      <c r="AM114" s="86">
        <f t="shared" si="47"/>
        <v>-3.6325992847731969E-2</v>
      </c>
      <c r="AN114" s="97">
        <f t="shared" si="48"/>
        <v>-5.2760736196319047E-2</v>
      </c>
      <c r="AO114" s="102">
        <f t="shared" si="49"/>
        <v>-3.0000000000000027E-2</v>
      </c>
      <c r="AP114" s="103">
        <f t="shared" si="50"/>
        <v>-6.1320754716981174E-2</v>
      </c>
      <c r="AQ114" s="89">
        <f t="shared" si="51"/>
        <v>-3.8251366120218511E-2</v>
      </c>
      <c r="AR114" s="96">
        <f t="shared" si="52"/>
        <v>-0.10619469026548678</v>
      </c>
      <c r="AS114" s="97">
        <f t="shared" si="53"/>
        <v>-2.7343750000000111E-2</v>
      </c>
      <c r="AT114" s="97">
        <f t="shared" si="54"/>
        <v>-3.5175879396984855E-2</v>
      </c>
      <c r="AX114" s="109">
        <f>[4]SRM!I59-C114</f>
        <v>80.218000000000018</v>
      </c>
      <c r="AY114" s="109">
        <f>[4]SRM!J59-D114</f>
        <v>83.910000000000011</v>
      </c>
      <c r="AZ114" s="108">
        <f t="shared" si="55"/>
        <v>3.6919999999999931</v>
      </c>
      <c r="BA114" s="109">
        <f>AVERAGE($AZ$2:AZ114)</f>
        <v>8.7009174041297896</v>
      </c>
      <c r="BB114" s="44">
        <f t="shared" si="36"/>
        <v>-3.085584497172944E-2</v>
      </c>
      <c r="BC114" s="44">
        <f t="shared" si="36"/>
        <v>-3.9711604486152297E-2</v>
      </c>
    </row>
    <row r="115" spans="1:55">
      <c r="A115" s="46">
        <f>'[1]Weekly capesize'!$A897</f>
        <v>43535</v>
      </c>
      <c r="B115" s="178">
        <f t="shared" si="34"/>
        <v>2019</v>
      </c>
      <c r="C115" s="3">
        <f>'[1]Weekly capesize'!$I897</f>
        <v>4.8499999999999996</v>
      </c>
      <c r="D115" s="5">
        <f>'[1]Weekly capesize'!$Z897</f>
        <v>11.6</v>
      </c>
      <c r="E115" s="119">
        <f>[2]input!$B545</f>
        <v>9.3000000000000007</v>
      </c>
      <c r="F115" s="5">
        <f>'[1]Weekly capesize'!$S897</f>
        <v>4.6500000000000004</v>
      </c>
      <c r="G115" s="3"/>
      <c r="H115" s="3">
        <f>'[1]Weekly capesize'!$L897</f>
        <v>8.4</v>
      </c>
      <c r="I115" s="3"/>
      <c r="J115" s="3">
        <f>'[1]Weekly capesize'!$N897</f>
        <v>9.3000000000000007</v>
      </c>
      <c r="K115" s="3">
        <f>'[1]Weekly capesize'!$J897</f>
        <v>8.35</v>
      </c>
      <c r="L115" s="3">
        <f>'[1]Weekly capesize'!$Y897</f>
        <v>12.1</v>
      </c>
      <c r="M115" s="3">
        <f>'[1]Weekly capesize'!$V897</f>
        <v>6.55</v>
      </c>
      <c r="N115" s="3"/>
      <c r="O115" s="5"/>
      <c r="P115" s="5">
        <f>'[1]Weekly capesize'!$T897</f>
        <v>4.5999999999999996</v>
      </c>
      <c r="Q115" s="5"/>
      <c r="R115" s="5">
        <f>'[1]Weekly capesize'!$U896</f>
        <v>6.8</v>
      </c>
      <c r="S115" s="5"/>
      <c r="T115" s="123">
        <f t="shared" si="27"/>
        <v>0.66529351184346031</v>
      </c>
      <c r="U115" s="49">
        <f t="shared" si="28"/>
        <v>1938</v>
      </c>
      <c r="V115" s="107">
        <f t="shared" si="29"/>
        <v>0.66529351184346031</v>
      </c>
      <c r="W115" s="157">
        <f t="shared" si="30"/>
        <v>6.75</v>
      </c>
      <c r="X115" s="108">
        <f t="shared" si="46"/>
        <v>3.5500000000000007</v>
      </c>
      <c r="AG115" s="1">
        <f>'[1]Weekly capesize'!$B897</f>
        <v>4851</v>
      </c>
      <c r="AH115" s="1">
        <f>'[1]Weekly capesize'!$C897</f>
        <v>2913</v>
      </c>
      <c r="AI115" s="1">
        <f t="shared" si="35"/>
        <v>1938</v>
      </c>
      <c r="AJ115" s="124">
        <f>'[1]Baltic Indices'!$D565</f>
        <v>235</v>
      </c>
      <c r="AK115" s="124">
        <f>'[1]Baltic Indices'!$G565</f>
        <v>421</v>
      </c>
      <c r="AL115" s="124">
        <f>'[1]Baltic Indices'!$F565</f>
        <v>790</v>
      </c>
      <c r="AM115" s="86">
        <f t="shared" si="47"/>
        <v>-5.2539062499999956E-2</v>
      </c>
      <c r="AN115" s="97">
        <f t="shared" si="48"/>
        <v>-5.6670984455958529E-2</v>
      </c>
      <c r="AO115" s="102">
        <f t="shared" si="49"/>
        <v>0</v>
      </c>
      <c r="AP115" s="103">
        <f t="shared" si="50"/>
        <v>-6.5326633165828984E-2</v>
      </c>
      <c r="AQ115" s="89">
        <f t="shared" si="51"/>
        <v>-5.1136363636363757E-2</v>
      </c>
      <c r="AR115" s="96">
        <f t="shared" si="52"/>
        <v>-7.9207920792079056E-2</v>
      </c>
      <c r="AS115" s="97">
        <f t="shared" si="53"/>
        <v>-6.8273092369477872E-2</v>
      </c>
      <c r="AT115" s="97">
        <f t="shared" si="54"/>
        <v>-3.1249999999999889E-2</v>
      </c>
      <c r="AX115" s="109">
        <f>[4]SRM!I60-C115</f>
        <v>82.18</v>
      </c>
      <c r="AY115" s="109">
        <f>[4]SRM!J60-D115</f>
        <v>87.140000000000015</v>
      </c>
      <c r="AZ115" s="108">
        <f t="shared" si="55"/>
        <v>4.960000000000008</v>
      </c>
      <c r="BA115" s="109">
        <f>AVERAGE($AZ$2:AZ115)</f>
        <v>8.6681023391812833</v>
      </c>
      <c r="BB115" s="44">
        <f t="shared" si="36"/>
        <v>2.4458350993542544E-2</v>
      </c>
      <c r="BC115" s="44">
        <f t="shared" si="36"/>
        <v>3.8493624121082259E-2</v>
      </c>
    </row>
    <row r="116" spans="1:55">
      <c r="A116" s="46">
        <f>'[1]Weekly capesize'!$A898</f>
        <v>43542</v>
      </c>
      <c r="B116" s="178">
        <f t="shared" si="34"/>
        <v>2019</v>
      </c>
      <c r="C116" s="3">
        <f>'[1]Weekly capesize'!$I898</f>
        <v>6.2</v>
      </c>
      <c r="D116" s="5">
        <f>'[1]Weekly capesize'!$Z898</f>
        <v>11.95</v>
      </c>
      <c r="E116" s="119">
        <f>[2]input!$B546</f>
        <v>9.5500000000000007</v>
      </c>
      <c r="F116" s="5">
        <f>'[1]Weekly capesize'!$S898</f>
        <v>4.8499999999999996</v>
      </c>
      <c r="G116" s="3"/>
      <c r="H116" s="3">
        <f>'[1]Weekly capesize'!$L898</f>
        <v>8.65</v>
      </c>
      <c r="I116" s="3"/>
      <c r="J116" s="3">
        <f>'[1]Weekly capesize'!$N898</f>
        <v>9.5500000000000007</v>
      </c>
      <c r="K116" s="3">
        <f>'[1]Weekly capesize'!$J898</f>
        <v>9.15</v>
      </c>
      <c r="L116" s="3">
        <f>'[1]Weekly capesize'!$Y898</f>
        <v>12.45</v>
      </c>
      <c r="M116" s="3">
        <f>'[1]Weekly capesize'!$V898</f>
        <v>6.8</v>
      </c>
      <c r="N116" s="3"/>
      <c r="O116" s="5"/>
      <c r="P116" s="5">
        <f>'[1]Weekly capesize'!$T898</f>
        <v>4.75</v>
      </c>
      <c r="Q116" s="5"/>
      <c r="R116" s="5">
        <f>'[1]Weekly capesize'!$U897</f>
        <v>6.7</v>
      </c>
      <c r="S116" s="5"/>
      <c r="T116" s="123">
        <f t="shared" si="27"/>
        <v>0.49084465445953929</v>
      </c>
      <c r="U116" s="49">
        <f t="shared" si="28"/>
        <v>1662</v>
      </c>
      <c r="V116" s="107">
        <f t="shared" si="29"/>
        <v>0.49084465445953929</v>
      </c>
      <c r="W116" s="157">
        <f t="shared" si="30"/>
        <v>5.7499999999999991</v>
      </c>
      <c r="X116" s="108">
        <f t="shared" si="46"/>
        <v>2.4500000000000002</v>
      </c>
      <c r="AG116" s="1">
        <f>'[1]Weekly capesize'!$B898</f>
        <v>5048</v>
      </c>
      <c r="AH116" s="1">
        <f>'[1]Weekly capesize'!$C898</f>
        <v>3386</v>
      </c>
      <c r="AI116" s="1">
        <f t="shared" si="35"/>
        <v>1662</v>
      </c>
      <c r="AJ116" s="124">
        <f>'[1]Baltic Indices'!$D566</f>
        <v>520</v>
      </c>
      <c r="AK116" s="124">
        <f>'[1]Baltic Indices'!$G566</f>
        <v>437</v>
      </c>
      <c r="AL116" s="124">
        <f>'[1]Baltic Indices'!$F566</f>
        <v>786</v>
      </c>
      <c r="AM116" s="86">
        <f t="shared" si="47"/>
        <v>4.0610183467326255E-2</v>
      </c>
      <c r="AN116" s="97">
        <f t="shared" si="48"/>
        <v>0.16237555784414703</v>
      </c>
      <c r="AO116" s="102">
        <f t="shared" si="49"/>
        <v>0.27835051546391765</v>
      </c>
      <c r="AP116" s="103">
        <f t="shared" si="50"/>
        <v>2.6881720430107503E-2</v>
      </c>
      <c r="AQ116" s="89">
        <f t="shared" si="51"/>
        <v>9.5808383233533023E-2</v>
      </c>
      <c r="AR116" s="96">
        <f t="shared" si="52"/>
        <v>4.3010752688171783E-2</v>
      </c>
      <c r="AS116" s="97">
        <f t="shared" si="53"/>
        <v>3.0172413793103425E-2</v>
      </c>
      <c r="AT116" s="97">
        <f t="shared" si="54"/>
        <v>2.6881720430107503E-2</v>
      </c>
      <c r="AX116" s="109">
        <f>[4]SRM!I61-C116</f>
        <v>79.320000000000007</v>
      </c>
      <c r="AY116" s="109">
        <f>[4]SRM!J61-D116</f>
        <v>84.84999999999998</v>
      </c>
      <c r="AZ116" s="108">
        <f t="shared" si="55"/>
        <v>5.5299999999999727</v>
      </c>
      <c r="BA116" s="109">
        <f>AVERAGE($AZ$2:AZ116)</f>
        <v>8.6408144927536199</v>
      </c>
      <c r="BB116" s="44">
        <f t="shared" si="36"/>
        <v>-3.480165490386955E-2</v>
      </c>
      <c r="BC116" s="44">
        <f t="shared" si="36"/>
        <v>-2.6279550149185593E-2</v>
      </c>
    </row>
    <row r="117" spans="1:55">
      <c r="A117" s="46">
        <f>'[1]Weekly capesize'!$A899</f>
        <v>43549</v>
      </c>
      <c r="B117" s="178">
        <f t="shared" si="34"/>
        <v>2019</v>
      </c>
      <c r="C117" s="3">
        <f>'[1]Weekly capesize'!$I899</f>
        <v>4.9000000000000004</v>
      </c>
      <c r="D117" s="5">
        <f>'[1]Weekly capesize'!$Z899</f>
        <v>11.65</v>
      </c>
      <c r="E117" s="119">
        <f>[2]input!$B547</f>
        <v>9.4499999999999993</v>
      </c>
      <c r="F117" s="5">
        <f>'[1]Weekly capesize'!$S899</f>
        <v>4.55</v>
      </c>
      <c r="G117" s="3"/>
      <c r="H117" s="3">
        <f>'[1]Weekly capesize'!$L899</f>
        <v>8.3000000000000007</v>
      </c>
      <c r="I117" s="3"/>
      <c r="J117" s="3">
        <f>'[1]Weekly capesize'!$N899</f>
        <v>9.1</v>
      </c>
      <c r="K117" s="3">
        <f>'[1]Weekly capesize'!$J899</f>
        <v>8.5</v>
      </c>
      <c r="L117" s="3">
        <f>'[1]Weekly capesize'!$Y899</f>
        <v>12.15</v>
      </c>
      <c r="M117" s="3">
        <f>'[1]Weekly capesize'!$V899</f>
        <v>6.35</v>
      </c>
      <c r="N117" s="3"/>
      <c r="O117" s="5"/>
      <c r="P117" s="5">
        <f>'[1]Weekly capesize'!$T899</f>
        <v>4.5</v>
      </c>
      <c r="Q117" s="5"/>
      <c r="R117" s="5">
        <f>'[1]Weekly capesize'!$U898</f>
        <v>6.95</v>
      </c>
      <c r="S117" s="5"/>
      <c r="T117" s="123">
        <f t="shared" si="27"/>
        <v>0.58012713282034123</v>
      </c>
      <c r="U117" s="49">
        <f t="shared" si="28"/>
        <v>1734</v>
      </c>
      <c r="V117" s="107">
        <f t="shared" si="29"/>
        <v>0.58012713282034123</v>
      </c>
      <c r="W117" s="157">
        <f t="shared" si="30"/>
        <v>6.75</v>
      </c>
      <c r="X117" s="108">
        <f t="shared" si="46"/>
        <v>3.4000000000000004</v>
      </c>
      <c r="AG117" s="1">
        <f>'[1]Weekly capesize'!$B899</f>
        <v>4723</v>
      </c>
      <c r="AH117" s="1">
        <f>'[1]Weekly capesize'!$C899</f>
        <v>2989</v>
      </c>
      <c r="AI117" s="1">
        <f t="shared" si="35"/>
        <v>1734</v>
      </c>
      <c r="AJ117" s="124">
        <f>'[1]Baltic Indices'!$D567</f>
        <v>251</v>
      </c>
      <c r="AK117" s="124">
        <f>'[1]Baltic Indices'!$G567</f>
        <v>455</v>
      </c>
      <c r="AL117" s="124">
        <f>'[1]Baltic Indices'!$F567</f>
        <v>826</v>
      </c>
      <c r="AM117" s="86">
        <f t="shared" si="47"/>
        <v>-6.4381933438985683E-2</v>
      </c>
      <c r="AN117" s="97">
        <f t="shared" si="48"/>
        <v>-0.11724748966331955</v>
      </c>
      <c r="AO117" s="102">
        <f t="shared" si="49"/>
        <v>-0.20967741935483863</v>
      </c>
      <c r="AP117" s="103">
        <f t="shared" si="50"/>
        <v>-4.7120418848167644E-2</v>
      </c>
      <c r="AQ117" s="89">
        <f t="shared" si="51"/>
        <v>-7.1038251366120297E-2</v>
      </c>
      <c r="AR117" s="96">
        <f t="shared" si="52"/>
        <v>-6.1855670103092786E-2</v>
      </c>
      <c r="AS117" s="97">
        <f t="shared" si="53"/>
        <v>-2.5104602510460206E-2</v>
      </c>
      <c r="AT117" s="97">
        <f t="shared" si="54"/>
        <v>-1.0471204188481797E-2</v>
      </c>
      <c r="AX117" s="109">
        <f>[4]SRM!I62-C117</f>
        <v>81.147999999999996</v>
      </c>
      <c r="AY117" s="109">
        <f>[4]SRM!J62-D117</f>
        <v>84.99</v>
      </c>
      <c r="AZ117" s="108">
        <f t="shared" si="55"/>
        <v>3.8419999999999987</v>
      </c>
      <c r="BA117" s="109">
        <f>AVERAGE($AZ$2:AZ117)</f>
        <v>8.599445402298846</v>
      </c>
      <c r="BB117" s="44">
        <f t="shared" si="36"/>
        <v>2.3045890065557018E-2</v>
      </c>
      <c r="BC117" s="44">
        <f t="shared" si="36"/>
        <v>1.6499705362404971E-3</v>
      </c>
    </row>
    <row r="118" spans="1:55">
      <c r="A118" s="46">
        <f>'[1]Weekly capesize'!$A900</f>
        <v>43556</v>
      </c>
      <c r="B118" s="178">
        <f t="shared" si="34"/>
        <v>2019</v>
      </c>
      <c r="C118" s="3">
        <f>'[1]Weekly capesize'!$I900</f>
        <v>4.7</v>
      </c>
      <c r="D118" s="5">
        <f>'[1]Weekly capesize'!$Z900</f>
        <v>12</v>
      </c>
      <c r="E118" s="119">
        <f>[2]input!$B548</f>
        <v>8.75</v>
      </c>
      <c r="F118" s="5">
        <f>'[1]Weekly capesize'!$S900</f>
        <v>4.3</v>
      </c>
      <c r="G118" s="3"/>
      <c r="H118" s="3">
        <f>'[1]Weekly capesize'!$L900</f>
        <v>8.1</v>
      </c>
      <c r="I118" s="3"/>
      <c r="J118" s="3">
        <f>'[1]Weekly capesize'!$N900</f>
        <v>8.75</v>
      </c>
      <c r="K118" s="3">
        <f>'[1]Weekly capesize'!$J900</f>
        <v>8.75</v>
      </c>
      <c r="L118" s="3">
        <f>'[1]Weekly capesize'!$Y900</f>
        <v>12.5</v>
      </c>
      <c r="M118" s="3">
        <f>'[1]Weekly capesize'!$V900</f>
        <v>6.05</v>
      </c>
      <c r="N118" s="3"/>
      <c r="O118" s="5"/>
      <c r="P118" s="5">
        <f>'[1]Weekly capesize'!$T900</f>
        <v>4.3499999999999996</v>
      </c>
      <c r="Q118" s="5"/>
      <c r="R118" s="5">
        <f>'[1]Weekly capesize'!$U899</f>
        <v>6.4</v>
      </c>
      <c r="S118" s="5"/>
      <c r="T118" s="123">
        <f t="shared" si="27"/>
        <v>0.60465116279069764</v>
      </c>
      <c r="U118" s="49">
        <f t="shared" si="28"/>
        <v>1768</v>
      </c>
      <c r="V118" s="107">
        <f t="shared" si="29"/>
        <v>0.60465116279069764</v>
      </c>
      <c r="W118" s="157">
        <f t="shared" si="30"/>
        <v>7.3</v>
      </c>
      <c r="X118" s="108">
        <f t="shared" si="46"/>
        <v>3.3999999999999995</v>
      </c>
      <c r="AG118" s="1">
        <f>'[1]Weekly capesize'!$B900</f>
        <v>4692</v>
      </c>
      <c r="AH118" s="1">
        <f>'[1]Weekly capesize'!$C900</f>
        <v>2924</v>
      </c>
      <c r="AI118" s="1">
        <f t="shared" si="35"/>
        <v>1768</v>
      </c>
      <c r="AJ118" s="124">
        <f>'[1]Baltic Indices'!$D568</f>
        <v>150</v>
      </c>
      <c r="AK118" s="124">
        <f>'[1]Baltic Indices'!$G568</f>
        <v>464</v>
      </c>
      <c r="AL118" s="124">
        <f>'[1]Baltic Indices'!$F568</f>
        <v>813</v>
      </c>
      <c r="AM118" s="86">
        <f t="shared" si="47"/>
        <v>-6.5636248147363796E-3</v>
      </c>
      <c r="AN118" s="97">
        <f t="shared" si="48"/>
        <v>-2.1746403479424581E-2</v>
      </c>
      <c r="AO118" s="102">
        <f t="shared" si="49"/>
        <v>-4.081632653061229E-2</v>
      </c>
      <c r="AP118" s="103">
        <f t="shared" si="50"/>
        <v>-3.8461538461538436E-2</v>
      </c>
      <c r="AQ118" s="89">
        <f t="shared" si="51"/>
        <v>2.9411764705882248E-2</v>
      </c>
      <c r="AR118" s="96">
        <f t="shared" si="52"/>
        <v>-5.4945054945054972E-2</v>
      </c>
      <c r="AS118" s="97">
        <f t="shared" si="53"/>
        <v>3.0042918454935563E-2</v>
      </c>
      <c r="AT118" s="97">
        <f t="shared" si="54"/>
        <v>-7.4074074074073959E-2</v>
      </c>
      <c r="AX118" s="109">
        <f>[4]SRM!I63-C118</f>
        <v>80.828000000000003</v>
      </c>
      <c r="AY118" s="109">
        <f>[4]SRM!J63-D118</f>
        <v>85.000000000000014</v>
      </c>
      <c r="AZ118" s="108">
        <f t="shared" si="55"/>
        <v>4.1720000000000113</v>
      </c>
      <c r="BA118" s="109">
        <f>AVERAGE($AZ$2:AZ118)</f>
        <v>8.5616039886039843</v>
      </c>
      <c r="BB118" s="44">
        <f t="shared" si="36"/>
        <v>-3.9434120372651149E-3</v>
      </c>
      <c r="BC118" s="44">
        <f t="shared" si="36"/>
        <v>1.1766090128273454E-4</v>
      </c>
    </row>
    <row r="119" spans="1:55">
      <c r="A119" s="46">
        <f>'[1]Weekly capesize'!$A901</f>
        <v>43563</v>
      </c>
      <c r="B119" s="178">
        <f t="shared" si="34"/>
        <v>2019</v>
      </c>
      <c r="C119" s="3">
        <f>'[1]Weekly capesize'!$I901</f>
        <v>4.55</v>
      </c>
      <c r="D119" s="5">
        <f>'[1]Weekly capesize'!$Z901</f>
        <v>12.8</v>
      </c>
      <c r="E119" s="119">
        <f>[2]input!$B549</f>
        <v>8.9499999999999993</v>
      </c>
      <c r="F119" s="5">
        <f>'[1]Weekly capesize'!$S901</f>
        <v>4.4000000000000004</v>
      </c>
      <c r="G119" s="3"/>
      <c r="H119" s="3">
        <f>'[1]Weekly capesize'!$L901</f>
        <v>8.25</v>
      </c>
      <c r="I119" s="3"/>
      <c r="J119" s="3">
        <f>'[1]Weekly capesize'!$N901</f>
        <v>8.9</v>
      </c>
      <c r="K119" s="3">
        <f>'[1]Weekly capesize'!$J901</f>
        <v>9.1999999999999993</v>
      </c>
      <c r="L119" s="3">
        <f>'[1]Weekly capesize'!$Y901</f>
        <v>13.3</v>
      </c>
      <c r="M119" s="3">
        <f>'[1]Weekly capesize'!$V901</f>
        <v>6.4</v>
      </c>
      <c r="N119" s="3"/>
      <c r="O119" s="5"/>
      <c r="P119" s="5">
        <f>'[1]Weekly capesize'!$T901</f>
        <v>4.45</v>
      </c>
      <c r="Q119" s="5"/>
      <c r="R119" s="5">
        <f>'[1]Weekly capesize'!$U900</f>
        <v>6.1</v>
      </c>
      <c r="S119" s="5"/>
      <c r="T119" s="123">
        <f t="shared" si="27"/>
        <v>0.69540422676954039</v>
      </c>
      <c r="U119" s="49">
        <f t="shared" si="28"/>
        <v>2073</v>
      </c>
      <c r="V119" s="107">
        <f t="shared" si="29"/>
        <v>0.69540422676954039</v>
      </c>
      <c r="W119" s="157">
        <f t="shared" si="30"/>
        <v>8.25</v>
      </c>
      <c r="X119" s="108">
        <f t="shared" si="46"/>
        <v>3.7</v>
      </c>
      <c r="AG119" s="1">
        <f>'[1]Weekly capesize'!$B901</f>
        <v>5054</v>
      </c>
      <c r="AH119" s="1">
        <f>'[1]Weekly capesize'!$C901</f>
        <v>2981</v>
      </c>
      <c r="AI119" s="1">
        <f t="shared" si="35"/>
        <v>2073</v>
      </c>
      <c r="AJ119" s="124">
        <f>'[1]Baltic Indices'!$D569</f>
        <v>276</v>
      </c>
      <c r="AK119" s="124">
        <f>'[1]Baltic Indices'!$G569</f>
        <v>432</v>
      </c>
      <c r="AL119" s="124">
        <f>'[1]Baltic Indices'!$F569</f>
        <v>742</v>
      </c>
      <c r="AM119" s="86">
        <f t="shared" si="47"/>
        <v>7.7152600170502961E-2</v>
      </c>
      <c r="AN119" s="97">
        <f t="shared" si="48"/>
        <v>1.9493844049247588E-2</v>
      </c>
      <c r="AO119" s="102">
        <f t="shared" si="49"/>
        <v>-3.1914893617021378E-2</v>
      </c>
      <c r="AP119" s="103">
        <f t="shared" si="50"/>
        <v>1.7142857142857126E-2</v>
      </c>
      <c r="AQ119" s="89">
        <f t="shared" si="51"/>
        <v>5.1428571428571379E-2</v>
      </c>
      <c r="AR119" s="96">
        <f t="shared" si="52"/>
        <v>2.3255813953488413E-2</v>
      </c>
      <c r="AS119" s="97">
        <f t="shared" si="53"/>
        <v>6.6666666666666652E-2</v>
      </c>
      <c r="AT119" s="97">
        <f t="shared" si="54"/>
        <v>2.2857142857142687E-2</v>
      </c>
      <c r="AX119" s="109">
        <f>[4]SRM!I64-C119</f>
        <v>86.941999999999993</v>
      </c>
      <c r="AY119" s="109">
        <f>[4]SRM!J64-D119</f>
        <v>90.840000000000018</v>
      </c>
      <c r="AZ119" s="108">
        <f t="shared" si="55"/>
        <v>3.8980000000000246</v>
      </c>
      <c r="BA119" s="109">
        <f>AVERAGE($AZ$2:AZ119)</f>
        <v>8.5220819209039504</v>
      </c>
      <c r="BB119" s="44">
        <f t="shared" si="36"/>
        <v>7.5642104221309348E-2</v>
      </c>
      <c r="BC119" s="44">
        <f t="shared" si="36"/>
        <v>6.8705882352941172E-2</v>
      </c>
    </row>
    <row r="120" spans="1:55">
      <c r="A120" s="46">
        <f>'[1]Weekly capesize'!$A902</f>
        <v>43570</v>
      </c>
      <c r="B120" s="178">
        <f t="shared" si="34"/>
        <v>2019</v>
      </c>
      <c r="C120" s="3">
        <f>'[1]Weekly capesize'!$I902</f>
        <v>5.05</v>
      </c>
      <c r="D120" s="5">
        <f>'[1]Weekly capesize'!$Z902</f>
        <v>12.7</v>
      </c>
      <c r="E120" s="119">
        <f>[2]input!$B550</f>
        <v>10</v>
      </c>
      <c r="F120" s="5">
        <f>'[1]Weekly capesize'!$S902</f>
        <v>4.5999999999999996</v>
      </c>
      <c r="G120" s="3"/>
      <c r="H120" s="3">
        <f>'[1]Weekly capesize'!$L902</f>
        <v>8.4</v>
      </c>
      <c r="I120" s="3"/>
      <c r="J120" s="3">
        <f>'[1]Weekly capesize'!$N902</f>
        <v>9.1</v>
      </c>
      <c r="K120" s="3">
        <f>'[1]Weekly capesize'!$J902</f>
        <v>9.25</v>
      </c>
      <c r="L120" s="3">
        <f>'[1]Weekly capesize'!$Y902</f>
        <v>13.2</v>
      </c>
      <c r="M120" s="3">
        <f>'[1]Weekly capesize'!$V902</f>
        <v>6.6</v>
      </c>
      <c r="N120" s="3"/>
      <c r="O120" s="5"/>
      <c r="P120" s="5">
        <f>'[1]Weekly capesize'!$T902</f>
        <v>4.55</v>
      </c>
      <c r="Q120" s="5"/>
      <c r="R120" s="5">
        <f>'[1]Weekly capesize'!$U901</f>
        <v>6.45</v>
      </c>
      <c r="S120" s="5"/>
      <c r="T120" s="123">
        <f t="shared" si="27"/>
        <v>0.6198608475648324</v>
      </c>
      <c r="U120" s="49">
        <f t="shared" si="28"/>
        <v>1960</v>
      </c>
      <c r="V120" s="107">
        <f t="shared" si="29"/>
        <v>0.6198608475648324</v>
      </c>
      <c r="W120" s="157">
        <f t="shared" si="30"/>
        <v>7.6499999999999995</v>
      </c>
      <c r="X120" s="108">
        <f t="shared" si="46"/>
        <v>3.3500000000000005</v>
      </c>
      <c r="AG120" s="1">
        <f>'[1]Weekly capesize'!$B902</f>
        <v>5122</v>
      </c>
      <c r="AH120" s="1">
        <f>'[1]Weekly capesize'!$C902</f>
        <v>3162</v>
      </c>
      <c r="AI120" s="1">
        <f t="shared" si="35"/>
        <v>1960</v>
      </c>
      <c r="AJ120" s="124">
        <f>'[1]Baltic Indices'!$D570</f>
        <v>418</v>
      </c>
      <c r="AK120" s="124">
        <f>'[1]Baltic Indices'!$G570</f>
        <v>403</v>
      </c>
      <c r="AL120" s="124">
        <f>'[1]Baltic Indices'!$F570</f>
        <v>711</v>
      </c>
      <c r="AM120" s="86">
        <f t="shared" si="47"/>
        <v>1.3454689354966298E-2</v>
      </c>
      <c r="AN120" s="97">
        <f t="shared" si="48"/>
        <v>6.0717879906071692E-2</v>
      </c>
      <c r="AO120" s="102">
        <f t="shared" si="49"/>
        <v>0.10989010989010994</v>
      </c>
      <c r="AP120" s="103">
        <f t="shared" si="50"/>
        <v>2.2471910112359383E-2</v>
      </c>
      <c r="AQ120" s="89">
        <f t="shared" si="51"/>
        <v>5.4347826086957873E-3</v>
      </c>
      <c r="AR120" s="96">
        <f t="shared" si="52"/>
        <v>4.5454545454545192E-2</v>
      </c>
      <c r="AS120" s="97">
        <f t="shared" si="53"/>
        <v>-7.812500000000111E-3</v>
      </c>
      <c r="AT120" s="97">
        <f t="shared" si="54"/>
        <v>0.1173184357541901</v>
      </c>
      <c r="AX120" s="109">
        <f>[4]SRM!I65-C120</f>
        <v>90.326000000000008</v>
      </c>
      <c r="AY120" s="109">
        <f>[4]SRM!J65-D120</f>
        <v>94.580000000000013</v>
      </c>
      <c r="AZ120" s="108">
        <f t="shared" si="55"/>
        <v>4.2540000000000049</v>
      </c>
      <c r="BA120" s="109">
        <f>AVERAGE($AZ$2:AZ120)</f>
        <v>8.4862156862745071</v>
      </c>
      <c r="BB120" s="44">
        <f t="shared" si="36"/>
        <v>3.8922500057509746E-2</v>
      </c>
      <c r="BC120" s="44">
        <f t="shared" si="36"/>
        <v>4.1171290180537223E-2</v>
      </c>
    </row>
    <row r="121" spans="1:55">
      <c r="A121" s="46">
        <f>'[1]Weekly capesize'!$A903</f>
        <v>43577</v>
      </c>
      <c r="B121" s="178">
        <f t="shared" si="34"/>
        <v>2019</v>
      </c>
      <c r="C121" s="3">
        <f>'[1]Weekly capesize'!$I903</f>
        <v>5.35</v>
      </c>
      <c r="D121" s="5">
        <f>'[1]Weekly capesize'!$Z903</f>
        <v>12.9</v>
      </c>
      <c r="E121" s="119">
        <f>[2]input!$B551</f>
        <v>10.07</v>
      </c>
      <c r="F121" s="5">
        <f>'[1]Weekly capesize'!$S903</f>
        <v>4.75</v>
      </c>
      <c r="G121" s="3"/>
      <c r="H121" s="3">
        <f>'[1]Weekly capesize'!$L903</f>
        <v>8.5</v>
      </c>
      <c r="I121" s="3"/>
      <c r="J121" s="3">
        <f>'[1]Weekly capesize'!$N903</f>
        <v>9.15</v>
      </c>
      <c r="K121" s="3">
        <f>'[1]Weekly capesize'!$J903</f>
        <v>9.4499999999999993</v>
      </c>
      <c r="L121" s="3">
        <f>'[1]Weekly capesize'!$Y903</f>
        <v>13.4</v>
      </c>
      <c r="M121" s="3">
        <f>'[1]Weekly capesize'!$V903</f>
        <v>6.95</v>
      </c>
      <c r="N121" s="3"/>
      <c r="O121" s="5"/>
      <c r="P121" s="5">
        <f>'[1]Weekly capesize'!$T903</f>
        <v>4.55</v>
      </c>
      <c r="Q121" s="5"/>
      <c r="R121" s="5">
        <f>'[1]Weekly capesize'!$U902</f>
        <v>6.65</v>
      </c>
      <c r="S121" s="5"/>
      <c r="T121" s="123">
        <f t="shared" si="27"/>
        <v>0.6208167024869512</v>
      </c>
      <c r="U121" s="49">
        <f t="shared" si="28"/>
        <v>2022</v>
      </c>
      <c r="V121" s="107">
        <f t="shared" si="29"/>
        <v>0.6208167024869512</v>
      </c>
      <c r="W121" s="157">
        <f t="shared" si="30"/>
        <v>7.5500000000000007</v>
      </c>
      <c r="X121" s="108">
        <f t="shared" si="46"/>
        <v>3.1500000000000004</v>
      </c>
      <c r="AG121" s="1">
        <f>'[1]Weekly capesize'!$B903</f>
        <v>5279</v>
      </c>
      <c r="AH121" s="1">
        <f>'[1]Weekly capesize'!$C903</f>
        <v>3257</v>
      </c>
      <c r="AI121" s="1">
        <f t="shared" si="35"/>
        <v>2022</v>
      </c>
      <c r="AJ121" s="124">
        <f>'[1]Baltic Indices'!$D571</f>
        <v>490</v>
      </c>
      <c r="AK121" s="124">
        <f>'[1]Baltic Indices'!$G571</f>
        <v>390</v>
      </c>
      <c r="AL121" s="124">
        <f>'[1]Baltic Indices'!$F571</f>
        <v>732</v>
      </c>
      <c r="AM121" s="86">
        <f t="shared" si="47"/>
        <v>3.0652089027723539E-2</v>
      </c>
      <c r="AN121" s="97">
        <f t="shared" si="48"/>
        <v>3.0044275774826046E-2</v>
      </c>
      <c r="AO121" s="102">
        <f t="shared" si="49"/>
        <v>5.9405940594059459E-2</v>
      </c>
      <c r="AP121" s="103">
        <f t="shared" si="50"/>
        <v>5.494505494505475E-3</v>
      </c>
      <c r="AQ121" s="89">
        <f t="shared" si="51"/>
        <v>2.1621621621621623E-2</v>
      </c>
      <c r="AR121" s="96">
        <f t="shared" si="52"/>
        <v>3.2608695652174058E-2</v>
      </c>
      <c r="AS121" s="97">
        <f t="shared" si="53"/>
        <v>1.5748031496063186E-2</v>
      </c>
      <c r="AT121" s="97">
        <f t="shared" si="54"/>
        <v>7.0000000000001172E-3</v>
      </c>
      <c r="AX121" s="109">
        <f>[4]SRM!I66-C121</f>
        <v>88.172000000000011</v>
      </c>
      <c r="AY121" s="109">
        <f>[4]SRM!J66-D121</f>
        <v>94.559999999999988</v>
      </c>
      <c r="AZ121" s="108">
        <f t="shared" si="55"/>
        <v>6.3879999999999768</v>
      </c>
      <c r="BA121" s="109">
        <f>AVERAGE($AZ$2:AZ121)</f>
        <v>8.4687305555555508</v>
      </c>
      <c r="BB121" s="44">
        <f t="shared" si="36"/>
        <v>-2.3846954365298934E-2</v>
      </c>
      <c r="BC121" s="44">
        <f t="shared" si="36"/>
        <v>-2.1146119687065479E-4</v>
      </c>
    </row>
    <row r="122" spans="1:55">
      <c r="A122" s="46">
        <f>'[1]Weekly capesize'!$A904</f>
        <v>43584</v>
      </c>
      <c r="B122" s="178">
        <f t="shared" si="34"/>
        <v>2019</v>
      </c>
      <c r="C122" s="3">
        <f>'[1]Weekly capesize'!$I904</f>
        <v>6.35</v>
      </c>
      <c r="D122" s="5">
        <f>'[1]Weekly capesize'!$Z904</f>
        <v>13.75</v>
      </c>
      <c r="E122" s="119">
        <f>[2]input!$B552</f>
        <v>9.9</v>
      </c>
      <c r="F122" s="5">
        <f>'[1]Weekly capesize'!$S904</f>
        <v>5.15</v>
      </c>
      <c r="G122" s="3"/>
      <c r="H122" s="3">
        <f>'[1]Weekly capesize'!$L904</f>
        <v>8.9</v>
      </c>
      <c r="I122" s="3"/>
      <c r="J122" s="3">
        <f>'[1]Weekly capesize'!$N904</f>
        <v>9.5500000000000007</v>
      </c>
      <c r="K122" s="3">
        <f>'[1]Weekly capesize'!$J904</f>
        <v>9.9499999999999993</v>
      </c>
      <c r="L122" s="3">
        <f>'[1]Weekly capesize'!$Y904</f>
        <v>14.25</v>
      </c>
      <c r="M122" s="3">
        <f>'[1]Weekly capesize'!$V904</f>
        <v>7.45</v>
      </c>
      <c r="N122" s="3"/>
      <c r="O122" s="5"/>
      <c r="P122" s="5">
        <f>'[1]Weekly capesize'!$T904</f>
        <v>5.2</v>
      </c>
      <c r="Q122" s="5"/>
      <c r="R122" s="5">
        <f>'[1]Weekly capesize'!$U903</f>
        <v>7</v>
      </c>
      <c r="S122" s="5"/>
      <c r="T122" s="123">
        <f t="shared" si="27"/>
        <v>0.54552889858233367</v>
      </c>
      <c r="U122" s="49">
        <f t="shared" si="28"/>
        <v>2001</v>
      </c>
      <c r="V122" s="107">
        <f t="shared" si="29"/>
        <v>0.54552889858233367</v>
      </c>
      <c r="W122" s="157">
        <f t="shared" si="30"/>
        <v>7.4</v>
      </c>
      <c r="X122" s="108">
        <f t="shared" si="46"/>
        <v>2.5500000000000007</v>
      </c>
      <c r="AG122" s="1">
        <f>'[1]Weekly capesize'!$B904</f>
        <v>5669</v>
      </c>
      <c r="AH122" s="1">
        <f>'[1]Weekly capesize'!$C904</f>
        <v>3668</v>
      </c>
      <c r="AI122" s="1">
        <f t="shared" si="35"/>
        <v>2001</v>
      </c>
      <c r="AJ122" s="124">
        <f>'[1]Baltic Indices'!$D572</f>
        <v>783</v>
      </c>
      <c r="AK122" s="124">
        <f>'[1]Baltic Indices'!$G572</f>
        <v>389</v>
      </c>
      <c r="AL122" s="124">
        <f>'[1]Baltic Indices'!$F572</f>
        <v>780</v>
      </c>
      <c r="AM122" s="86">
        <f t="shared" si="47"/>
        <v>7.3877628338700596E-2</v>
      </c>
      <c r="AN122" s="97">
        <f t="shared" si="48"/>
        <v>0.12618974516426151</v>
      </c>
      <c r="AO122" s="102">
        <f t="shared" si="49"/>
        <v>0.18691588785046731</v>
      </c>
      <c r="AP122" s="103">
        <f t="shared" si="50"/>
        <v>4.3715846994535568E-2</v>
      </c>
      <c r="AQ122" s="89">
        <f t="shared" si="51"/>
        <v>5.2910052910053018E-2</v>
      </c>
      <c r="AR122" s="96">
        <f t="shared" si="52"/>
        <v>8.4210526315789513E-2</v>
      </c>
      <c r="AS122" s="97">
        <f t="shared" si="53"/>
        <v>6.5891472868216949E-2</v>
      </c>
      <c r="AT122" s="97">
        <f t="shared" si="54"/>
        <v>-1.688182720953324E-2</v>
      </c>
      <c r="AX122" s="109">
        <f>[4]SRM!I67-C122</f>
        <v>87.578000000000003</v>
      </c>
      <c r="AY122" s="109">
        <f>[4]SRM!J67-D122</f>
        <v>93.889999999999986</v>
      </c>
      <c r="AZ122" s="108">
        <f t="shared" si="55"/>
        <v>6.3119999999999834</v>
      </c>
      <c r="BA122" s="109">
        <f>AVERAGE($AZ$2:AZ122)</f>
        <v>8.4509063360881509</v>
      </c>
      <c r="BB122" s="44">
        <f t="shared" si="36"/>
        <v>-6.7368325545525964E-3</v>
      </c>
      <c r="BC122" s="44">
        <f t="shared" si="36"/>
        <v>-7.0854483925549827E-3</v>
      </c>
    </row>
    <row r="123" spans="1:55">
      <c r="A123" s="46">
        <f>'[1]Weekly capesize'!$A905</f>
        <v>43591</v>
      </c>
      <c r="B123" s="178">
        <f t="shared" si="34"/>
        <v>2019</v>
      </c>
      <c r="C123" s="3">
        <f>'[1]Weekly capesize'!$I905</f>
        <v>6.6</v>
      </c>
      <c r="D123" s="5">
        <f>'[1]Weekly capesize'!$Z905</f>
        <v>15.65</v>
      </c>
      <c r="E123" s="119">
        <f>[2]input!$B553</f>
        <v>10.1</v>
      </c>
      <c r="F123" s="5">
        <f>'[1]Weekly capesize'!$S905</f>
        <v>5.85</v>
      </c>
      <c r="G123" s="3"/>
      <c r="H123" s="3">
        <f>'[1]Weekly capesize'!$L905</f>
        <v>9.5</v>
      </c>
      <c r="I123" s="3"/>
      <c r="J123" s="3">
        <f>'[1]Weekly capesize'!$N905</f>
        <v>10.25</v>
      </c>
      <c r="K123" s="3">
        <f>'[1]Weekly capesize'!$J905</f>
        <v>11.35</v>
      </c>
      <c r="L123" s="3">
        <f>'[1]Weekly capesize'!$Y905</f>
        <v>16.149999999999999</v>
      </c>
      <c r="M123" s="3">
        <f>'[1]Weekly capesize'!$V905</f>
        <v>7.8</v>
      </c>
      <c r="N123" s="3"/>
      <c r="O123" s="5"/>
      <c r="P123" s="5">
        <f>'[1]Weekly capesize'!$T905</f>
        <v>5.4</v>
      </c>
      <c r="Q123" s="5"/>
      <c r="R123" s="5">
        <f>'[1]Weekly capesize'!$U904</f>
        <v>7.5</v>
      </c>
      <c r="S123" s="5"/>
      <c r="T123" s="123">
        <f t="shared" si="27"/>
        <v>0.49735576923076924</v>
      </c>
      <c r="U123" s="49">
        <f t="shared" si="28"/>
        <v>2069</v>
      </c>
      <c r="V123" s="107">
        <f t="shared" si="29"/>
        <v>0.49735576923076924</v>
      </c>
      <c r="W123" s="157">
        <f t="shared" si="30"/>
        <v>9.0500000000000007</v>
      </c>
      <c r="X123" s="108">
        <f t="shared" si="46"/>
        <v>2.9000000000000004</v>
      </c>
      <c r="AG123" s="1">
        <f>'[1]Weekly capesize'!$B905</f>
        <v>6229</v>
      </c>
      <c r="AH123" s="1">
        <f>'[1]Weekly capesize'!$C905</f>
        <v>4160</v>
      </c>
      <c r="AI123" s="1">
        <f t="shared" si="35"/>
        <v>2069</v>
      </c>
      <c r="AJ123" s="124">
        <f>'[1]Baltic Indices'!$D573</f>
        <v>1290</v>
      </c>
      <c r="AK123" s="124">
        <f>'[1]Baltic Indices'!$G573</f>
        <v>382</v>
      </c>
      <c r="AL123" s="124">
        <f>'[1]Baltic Indices'!$F573</f>
        <v>752</v>
      </c>
      <c r="AM123" s="86">
        <f t="shared" si="47"/>
        <v>9.8782854118892205E-2</v>
      </c>
      <c r="AN123" s="97">
        <f t="shared" si="48"/>
        <v>0.13413304252998914</v>
      </c>
      <c r="AO123" s="102">
        <f t="shared" si="49"/>
        <v>3.937007874015741E-2</v>
      </c>
      <c r="AP123" s="103">
        <f t="shared" si="50"/>
        <v>7.3298429319371694E-2</v>
      </c>
      <c r="AQ123" s="89">
        <f t="shared" si="51"/>
        <v>0.14070351758793964</v>
      </c>
      <c r="AR123" s="96">
        <f t="shared" si="52"/>
        <v>0.13592233009708732</v>
      </c>
      <c r="AS123" s="97">
        <f t="shared" si="53"/>
        <v>0.13818181818181818</v>
      </c>
      <c r="AT123" s="97">
        <f t="shared" si="54"/>
        <v>2.020202020202011E-2</v>
      </c>
      <c r="AX123" s="109">
        <f>[4]SRM!I68-C123</f>
        <v>87.546000000000006</v>
      </c>
      <c r="AY123" s="109">
        <f>[4]SRM!J68-D123</f>
        <v>94.05</v>
      </c>
      <c r="AZ123" s="108">
        <f t="shared" si="55"/>
        <v>6.5039999999999907</v>
      </c>
      <c r="BA123" s="109">
        <f>AVERAGE($AZ$2:AZ123)</f>
        <v>8.4349480874316907</v>
      </c>
      <c r="BB123" s="44">
        <f t="shared" si="36"/>
        <v>-3.6538856790513385E-4</v>
      </c>
      <c r="BC123" s="44">
        <f t="shared" si="36"/>
        <v>1.7041218447120254E-3</v>
      </c>
    </row>
    <row r="124" spans="1:55">
      <c r="A124" s="46">
        <f>'[1]Weekly capesize'!$A906</f>
        <v>43598</v>
      </c>
      <c r="B124" s="178">
        <f t="shared" si="34"/>
        <v>2019</v>
      </c>
      <c r="C124" s="3">
        <f>'[1]Weekly capesize'!$I906</f>
        <v>6.7</v>
      </c>
      <c r="D124" s="5">
        <f>'[1]Weekly capesize'!$Z906</f>
        <v>15.85</v>
      </c>
      <c r="E124" s="119">
        <f>[2]input!$B554</f>
        <v>10.15</v>
      </c>
      <c r="F124" s="5">
        <f>'[1]Weekly capesize'!$S906</f>
        <v>6.25</v>
      </c>
      <c r="G124" s="3"/>
      <c r="H124" s="3">
        <f>'[1]Weekly capesize'!$L906</f>
        <v>10.1</v>
      </c>
      <c r="I124" s="3"/>
      <c r="J124" s="3">
        <f>'[1]Weekly capesize'!$N906</f>
        <v>10.75</v>
      </c>
      <c r="K124" s="3">
        <f>'[1]Weekly capesize'!$J906</f>
        <v>11.65</v>
      </c>
      <c r="L124" s="3">
        <f>'[1]Weekly capesize'!$Y906</f>
        <v>16.350000000000001</v>
      </c>
      <c r="M124" s="3">
        <f>'[1]Weekly capesize'!$V906</f>
        <v>7.8</v>
      </c>
      <c r="N124" s="3"/>
      <c r="O124" s="5"/>
      <c r="P124" s="5">
        <f>'[1]Weekly capesize'!$T906</f>
        <v>5.85</v>
      </c>
      <c r="Q124" s="5"/>
      <c r="R124" s="5">
        <f>'[1]Weekly capesize'!$U905</f>
        <v>7.85</v>
      </c>
      <c r="S124" s="5"/>
      <c r="T124" s="123">
        <f t="shared" si="27"/>
        <v>0.4894859813084112</v>
      </c>
      <c r="U124" s="49">
        <f t="shared" si="28"/>
        <v>2095</v>
      </c>
      <c r="V124" s="107">
        <f t="shared" si="29"/>
        <v>0.4894859813084112</v>
      </c>
      <c r="W124" s="157">
        <f t="shared" si="30"/>
        <v>9.1499999999999986</v>
      </c>
      <c r="X124" s="108">
        <f t="shared" si="46"/>
        <v>3.3999999999999995</v>
      </c>
      <c r="AG124" s="1">
        <f>'[1]Weekly capesize'!$B906</f>
        <v>6375</v>
      </c>
      <c r="AH124" s="1">
        <f>'[1]Weekly capesize'!$C906</f>
        <v>4280</v>
      </c>
      <c r="AI124" s="1">
        <f t="shared" si="35"/>
        <v>2095</v>
      </c>
      <c r="AJ124" s="124">
        <f>'[1]Baltic Indices'!$D574</f>
        <v>1371</v>
      </c>
      <c r="AK124" s="124">
        <f>'[1]Baltic Indices'!$G574</f>
        <v>382</v>
      </c>
      <c r="AL124" s="124">
        <f>'[1]Baltic Indices'!$F574</f>
        <v>779</v>
      </c>
      <c r="AM124" s="86">
        <f t="shared" si="47"/>
        <v>2.3438754214159641E-2</v>
      </c>
      <c r="AN124" s="97">
        <f t="shared" si="48"/>
        <v>2.8846153846153744E-2</v>
      </c>
      <c r="AO124" s="102">
        <f t="shared" si="49"/>
        <v>1.5151515151515138E-2</v>
      </c>
      <c r="AP124" s="103">
        <f t="shared" si="50"/>
        <v>4.8780487804878092E-2</v>
      </c>
      <c r="AQ124" s="89">
        <f t="shared" si="51"/>
        <v>2.6431718061673992E-2</v>
      </c>
      <c r="AR124" s="96">
        <f t="shared" si="52"/>
        <v>6.8376068376068355E-2</v>
      </c>
      <c r="AS124" s="97">
        <f t="shared" si="53"/>
        <v>1.2779552715654896E-2</v>
      </c>
      <c r="AT124" s="97">
        <f t="shared" si="54"/>
        <v>4.9504950495049549E-3</v>
      </c>
      <c r="AX124" s="109">
        <f>[4]SRM!I69-C124</f>
        <v>89.036000000000001</v>
      </c>
      <c r="AY124" s="109">
        <f>[4]SRM!J69-D124</f>
        <v>94.37</v>
      </c>
      <c r="AZ124" s="108">
        <f t="shared" si="55"/>
        <v>5.3340000000000032</v>
      </c>
      <c r="BA124" s="109">
        <f>AVERAGE($AZ$2:AZ124)</f>
        <v>8.4097371273712707</v>
      </c>
      <c r="BB124" s="44">
        <f t="shared" si="36"/>
        <v>1.7019623969113384E-2</v>
      </c>
      <c r="BC124" s="44">
        <f t="shared" si="36"/>
        <v>3.4024455077088511E-3</v>
      </c>
    </row>
    <row r="125" spans="1:55">
      <c r="A125" s="46">
        <f>'[1]Weekly capesize'!$A907</f>
        <v>43605</v>
      </c>
      <c r="B125" s="178">
        <f t="shared" si="34"/>
        <v>2019</v>
      </c>
      <c r="C125" s="3">
        <f>'[1]Weekly capesize'!$I907</f>
        <v>6.5</v>
      </c>
      <c r="D125" s="5">
        <f>'[1]Weekly capesize'!$Z907</f>
        <v>16.350000000000001</v>
      </c>
      <c r="E125" s="119">
        <f>[2]input!$B555</f>
        <v>9.6999999999999993</v>
      </c>
      <c r="F125" s="5">
        <f>'[1]Weekly capesize'!$S907</f>
        <v>6.45</v>
      </c>
      <c r="G125" s="3"/>
      <c r="H125" s="3">
        <f>'[1]Weekly capesize'!$L907</f>
        <v>10.4</v>
      </c>
      <c r="I125" s="3"/>
      <c r="J125" s="3">
        <f>'[1]Weekly capesize'!$N907</f>
        <v>11.05</v>
      </c>
      <c r="K125" s="3">
        <f>'[1]Weekly capesize'!$J907</f>
        <v>11.85</v>
      </c>
      <c r="L125" s="3">
        <f>'[1]Weekly capesize'!$Y907</f>
        <v>16.850000000000001</v>
      </c>
      <c r="M125" s="3">
        <f>'[1]Weekly capesize'!$V907</f>
        <v>7.95</v>
      </c>
      <c r="N125" s="3"/>
      <c r="O125" s="5"/>
      <c r="P125" s="5">
        <f>'[1]Weekly capesize'!$T907</f>
        <v>6</v>
      </c>
      <c r="Q125" s="5"/>
      <c r="R125" s="5">
        <f>'[1]Weekly capesize'!$U906</f>
        <v>7.85</v>
      </c>
      <c r="S125" s="5"/>
      <c r="T125" s="123">
        <f t="shared" si="27"/>
        <v>0.50820050820050822</v>
      </c>
      <c r="U125" s="49">
        <f t="shared" si="28"/>
        <v>2200</v>
      </c>
      <c r="V125" s="107">
        <f t="shared" si="29"/>
        <v>0.50820050820050822</v>
      </c>
      <c r="W125" s="157">
        <f t="shared" si="30"/>
        <v>9.8500000000000014</v>
      </c>
      <c r="X125" s="108">
        <f t="shared" si="46"/>
        <v>3.9000000000000004</v>
      </c>
      <c r="AG125" s="1">
        <f>'[1]Weekly capesize'!$B907</f>
        <v>6529</v>
      </c>
      <c r="AH125" s="1">
        <f>'[1]Weekly capesize'!$C907</f>
        <v>4329</v>
      </c>
      <c r="AI125" s="1">
        <f t="shared" si="35"/>
        <v>2200</v>
      </c>
      <c r="AJ125" s="124">
        <f>'[1]Baltic Indices'!$D575</f>
        <v>1470</v>
      </c>
      <c r="AK125" s="124">
        <f>'[1]Baltic Indices'!$G575</f>
        <v>386</v>
      </c>
      <c r="AL125" s="124">
        <f>'[1]Baltic Indices'!$F575</f>
        <v>778</v>
      </c>
      <c r="AM125" s="86">
        <f t="shared" si="47"/>
        <v>2.4156862745098096E-2</v>
      </c>
      <c r="AN125" s="97">
        <f t="shared" si="48"/>
        <v>1.1448598130841203E-2</v>
      </c>
      <c r="AO125" s="102">
        <f t="shared" si="49"/>
        <v>-2.9850746268656692E-2</v>
      </c>
      <c r="AP125" s="103">
        <f t="shared" si="50"/>
        <v>2.7906976744186185E-2</v>
      </c>
      <c r="AQ125" s="89">
        <f t="shared" si="51"/>
        <v>1.716738197424883E-2</v>
      </c>
      <c r="AR125" s="96">
        <f t="shared" si="52"/>
        <v>3.2000000000000028E-2</v>
      </c>
      <c r="AS125" s="97">
        <f t="shared" si="53"/>
        <v>3.1545741324921162E-2</v>
      </c>
      <c r="AT125" s="97">
        <f t="shared" si="54"/>
        <v>-4.4334975369458185E-2</v>
      </c>
      <c r="AX125" s="109">
        <f>[4]SRM!I70-C125</f>
        <v>91.161999999999992</v>
      </c>
      <c r="AY125" s="109">
        <f>[4]SRM!J70-D125</f>
        <v>96.050000000000011</v>
      </c>
      <c r="AZ125" s="108">
        <f t="shared" si="55"/>
        <v>4.8880000000000194</v>
      </c>
      <c r="BA125" s="109">
        <f>AVERAGE($AZ$2:AZ125)</f>
        <v>8.3813360215053727</v>
      </c>
      <c r="BB125" s="44">
        <f t="shared" si="36"/>
        <v>2.3877981939889326E-2</v>
      </c>
      <c r="BC125" s="44">
        <f t="shared" si="36"/>
        <v>1.7802267669810412E-2</v>
      </c>
    </row>
    <row r="126" spans="1:55">
      <c r="A126" s="46">
        <f>'[1]Weekly capesize'!$A908</f>
        <v>43612</v>
      </c>
      <c r="B126" s="178">
        <f t="shared" si="34"/>
        <v>2019</v>
      </c>
      <c r="C126" s="3">
        <f>'[1]Weekly capesize'!$I908</f>
        <v>7</v>
      </c>
      <c r="D126" s="5">
        <f>'[1]Weekly capesize'!$Z908</f>
        <v>16.45</v>
      </c>
      <c r="E126" s="119">
        <f>[2]input!$B556</f>
        <v>9.4499999999999993</v>
      </c>
      <c r="F126" s="5">
        <f>'[1]Weekly capesize'!$S908</f>
        <v>6.6</v>
      </c>
      <c r="G126" s="3"/>
      <c r="H126" s="3">
        <f>'[1]Weekly capesize'!$L908</f>
        <v>10.65</v>
      </c>
      <c r="I126" s="3"/>
      <c r="J126" s="3">
        <f>'[1]Weekly capesize'!$N908</f>
        <v>11.35</v>
      </c>
      <c r="K126" s="3">
        <f>'[1]Weekly capesize'!$J908</f>
        <v>12.05</v>
      </c>
      <c r="L126" s="3">
        <f>'[1]Weekly capesize'!$Y908</f>
        <v>16.95</v>
      </c>
      <c r="M126" s="3">
        <f>'[1]Weekly capesize'!$V908</f>
        <v>7.9</v>
      </c>
      <c r="N126" s="3"/>
      <c r="O126" s="5"/>
      <c r="P126" s="5">
        <f>'[1]Weekly capesize'!$T908</f>
        <v>6.15</v>
      </c>
      <c r="Q126" s="5"/>
      <c r="R126" s="5">
        <f>'[1]Weekly capesize'!$U907</f>
        <v>8</v>
      </c>
      <c r="S126" s="5"/>
      <c r="T126" s="123">
        <f t="shared" si="27"/>
        <v>0.45053238686779057</v>
      </c>
      <c r="U126" s="49">
        <f t="shared" si="28"/>
        <v>2031</v>
      </c>
      <c r="V126" s="107">
        <f t="shared" si="29"/>
        <v>0.45053238686779057</v>
      </c>
      <c r="W126" s="157">
        <f t="shared" si="30"/>
        <v>9.4499999999999993</v>
      </c>
      <c r="X126" s="108">
        <f t="shared" si="46"/>
        <v>3.6500000000000004</v>
      </c>
      <c r="AG126" s="1">
        <f>'[1]Weekly capesize'!$B908</f>
        <v>6539</v>
      </c>
      <c r="AH126" s="1">
        <f>'[1]Weekly capesize'!$C908</f>
        <v>4508</v>
      </c>
      <c r="AI126" s="1">
        <f t="shared" si="35"/>
        <v>2031</v>
      </c>
      <c r="AJ126" s="124">
        <f>'[1]Baltic Indices'!$D576</f>
        <v>1545</v>
      </c>
      <c r="AK126" s="124">
        <f>'[1]Baltic Indices'!$G576</f>
        <v>393</v>
      </c>
      <c r="AL126" s="124">
        <f>'[1]Baltic Indices'!$F576</f>
        <v>778</v>
      </c>
      <c r="AM126" s="86">
        <f t="shared" si="47"/>
        <v>1.5316281206922966E-3</v>
      </c>
      <c r="AN126" s="97">
        <f t="shared" si="48"/>
        <v>4.1349041349041382E-2</v>
      </c>
      <c r="AO126" s="102">
        <f t="shared" si="49"/>
        <v>7.6923076923076872E-2</v>
      </c>
      <c r="AP126" s="103">
        <f t="shared" si="50"/>
        <v>2.7149321266968229E-2</v>
      </c>
      <c r="AQ126" s="89">
        <f t="shared" si="51"/>
        <v>1.6877637130801704E-2</v>
      </c>
      <c r="AR126" s="96">
        <f t="shared" si="52"/>
        <v>2.3255813953488191E-2</v>
      </c>
      <c r="AS126" s="97">
        <f t="shared" si="53"/>
        <v>6.1162079510701517E-3</v>
      </c>
      <c r="AT126" s="97">
        <f t="shared" si="54"/>
        <v>-2.5773195876288679E-2</v>
      </c>
      <c r="AX126" s="109">
        <f>[4]SRM!I71-C126</f>
        <v>96.725999999999999</v>
      </c>
      <c r="AY126" s="109">
        <f>[4]SRM!J71-D126</f>
        <v>101.40999999999998</v>
      </c>
      <c r="AZ126" s="108">
        <f t="shared" si="55"/>
        <v>4.6839999999999833</v>
      </c>
      <c r="BA126" s="109">
        <f>AVERAGE($AZ$2:AZ126)</f>
        <v>8.3517573333333299</v>
      </c>
      <c r="BB126" s="44">
        <f t="shared" si="36"/>
        <v>6.1034202847677799E-2</v>
      </c>
      <c r="BC126" s="44">
        <f t="shared" si="36"/>
        <v>5.5804268610098573E-2</v>
      </c>
    </row>
    <row r="127" spans="1:55">
      <c r="A127" s="46">
        <f>'[1]Weekly capesize'!$A909</f>
        <v>43619</v>
      </c>
      <c r="B127" s="178">
        <f t="shared" si="34"/>
        <v>2019</v>
      </c>
      <c r="C127" s="3">
        <f>'[1]Weekly capesize'!$I909</f>
        <v>7.25</v>
      </c>
      <c r="D127" s="5">
        <f>'[1]Weekly capesize'!$Z909</f>
        <v>16.45</v>
      </c>
      <c r="E127" s="119">
        <f>[2]input!$B557</f>
        <v>9.9499999999999993</v>
      </c>
      <c r="F127" s="5">
        <f>'[1]Weekly capesize'!$S909</f>
        <v>6.7</v>
      </c>
      <c r="G127" s="3"/>
      <c r="H127" s="3">
        <f>'[1]Weekly capesize'!$L909</f>
        <v>10.8</v>
      </c>
      <c r="I127" s="3"/>
      <c r="J127" s="3">
        <f>'[1]Weekly capesize'!$N909</f>
        <v>11.5</v>
      </c>
      <c r="K127" s="3">
        <f>'[1]Weekly capesize'!$J909</f>
        <v>11.95</v>
      </c>
      <c r="L127" s="3">
        <f>'[1]Weekly capesize'!$Y909</f>
        <v>16.95</v>
      </c>
      <c r="M127" s="3">
        <f>'[1]Weekly capesize'!$V909</f>
        <v>8.1</v>
      </c>
      <c r="N127" s="3"/>
      <c r="O127" s="5"/>
      <c r="P127" s="5">
        <f>'[1]Weekly capesize'!$T909</f>
        <v>6.3</v>
      </c>
      <c r="Q127" s="5"/>
      <c r="R127" s="5">
        <f>'[1]Weekly capesize'!$U908</f>
        <v>7.95</v>
      </c>
      <c r="S127" s="5"/>
      <c r="T127" s="123">
        <f t="shared" si="27"/>
        <v>0.46299892125134845</v>
      </c>
      <c r="U127" s="49">
        <f t="shared" si="28"/>
        <v>2146</v>
      </c>
      <c r="V127" s="107">
        <f t="shared" si="29"/>
        <v>0.46299892125134845</v>
      </c>
      <c r="W127" s="157">
        <f t="shared" si="30"/>
        <v>9.1999999999999993</v>
      </c>
      <c r="X127" s="108">
        <f t="shared" si="46"/>
        <v>3.5500000000000007</v>
      </c>
      <c r="AG127" s="1">
        <f>'[1]Weekly capesize'!$B909</f>
        <v>6781</v>
      </c>
      <c r="AH127" s="1">
        <f>'[1]Weekly capesize'!$C909</f>
        <v>4635</v>
      </c>
      <c r="AI127" s="1">
        <f t="shared" si="35"/>
        <v>2146</v>
      </c>
      <c r="AJ127" s="124">
        <f>'[1]Baltic Indices'!$D577</f>
        <v>1620</v>
      </c>
      <c r="AK127" s="124">
        <f>'[1]Baltic Indices'!$G577</f>
        <v>398</v>
      </c>
      <c r="AL127" s="124">
        <f>'[1]Baltic Indices'!$F577</f>
        <v>752</v>
      </c>
      <c r="AM127" s="86">
        <f t="shared" si="47"/>
        <v>3.7008716929194163E-2</v>
      </c>
      <c r="AN127" s="97">
        <f t="shared" si="48"/>
        <v>2.8172138420585524E-2</v>
      </c>
      <c r="AO127" s="102">
        <f t="shared" si="49"/>
        <v>3.5714285714285809E-2</v>
      </c>
      <c r="AP127" s="103">
        <f t="shared" si="50"/>
        <v>1.3215859030837107E-2</v>
      </c>
      <c r="AQ127" s="89">
        <f t="shared" si="51"/>
        <v>-8.2987551867220732E-3</v>
      </c>
      <c r="AR127" s="96">
        <f t="shared" si="52"/>
        <v>1.5151515151515138E-2</v>
      </c>
      <c r="AS127" s="97">
        <f t="shared" si="53"/>
        <v>0</v>
      </c>
      <c r="AT127" s="97">
        <f t="shared" si="54"/>
        <v>5.2910052910053018E-2</v>
      </c>
      <c r="AX127" s="109">
        <f>[4]SRM!I72-C127</f>
        <v>98.025999999999996</v>
      </c>
      <c r="AY127" s="109">
        <f>[4]SRM!J72-D127</f>
        <v>104.13</v>
      </c>
      <c r="AZ127" s="108">
        <f t="shared" si="55"/>
        <v>6.1039999999999992</v>
      </c>
      <c r="BA127" s="109">
        <f>AVERAGE($AZ$2:AZ127)</f>
        <v>8.3339179894179853</v>
      </c>
      <c r="BB127" s="44">
        <f t="shared" si="36"/>
        <v>1.3440026466513544E-2</v>
      </c>
      <c r="BC127" s="44">
        <f t="shared" si="36"/>
        <v>2.68218124445323E-2</v>
      </c>
    </row>
    <row r="128" spans="1:55">
      <c r="A128" s="46">
        <f>'[1]Weekly capesize'!$A910</f>
        <v>43626</v>
      </c>
      <c r="B128" s="178">
        <f t="shared" si="34"/>
        <v>2019</v>
      </c>
      <c r="C128" s="3">
        <f>'[1]Weekly capesize'!$I910</f>
        <v>7.75</v>
      </c>
      <c r="D128" s="5">
        <f>'[1]Weekly capesize'!$Z910</f>
        <v>16.850000000000001</v>
      </c>
      <c r="E128" s="119">
        <f>[2]input!$B558</f>
        <v>9.9</v>
      </c>
      <c r="F128" s="5">
        <f>'[1]Weekly capesize'!$S910</f>
        <v>7.05</v>
      </c>
      <c r="G128" s="3"/>
      <c r="H128" s="3">
        <f>'[1]Weekly capesize'!$L910</f>
        <v>11.1</v>
      </c>
      <c r="I128" s="3"/>
      <c r="J128" s="3">
        <f>'[1]Weekly capesize'!$N910</f>
        <v>11.85</v>
      </c>
      <c r="K128" s="3">
        <f>'[1]Weekly capesize'!$J910</f>
        <v>12.4</v>
      </c>
      <c r="L128" s="3">
        <f>'[1]Weekly capesize'!$Y910</f>
        <v>17.350000000000001</v>
      </c>
      <c r="M128" s="3">
        <f>'[1]Weekly capesize'!$V910</f>
        <v>8.3000000000000007</v>
      </c>
      <c r="N128" s="3"/>
      <c r="O128" s="5"/>
      <c r="P128" s="5">
        <f>'[1]Weekly capesize'!$T910</f>
        <v>6.5</v>
      </c>
      <c r="Q128" s="5"/>
      <c r="R128" s="5">
        <f>'[1]Weekly capesize'!$U909</f>
        <v>9.5</v>
      </c>
      <c r="S128" s="5"/>
      <c r="T128" s="123">
        <f t="shared" si="27"/>
        <v>0.43237159811745446</v>
      </c>
      <c r="U128" s="49">
        <f t="shared" si="28"/>
        <v>2113</v>
      </c>
      <c r="V128" s="107">
        <f t="shared" si="29"/>
        <v>0.43237159811745446</v>
      </c>
      <c r="W128" s="157">
        <f t="shared" si="30"/>
        <v>9.1000000000000014</v>
      </c>
      <c r="X128" s="108">
        <f t="shared" si="46"/>
        <v>3.3499999999999996</v>
      </c>
      <c r="AG128" s="1">
        <f>'[1]Weekly capesize'!$B910</f>
        <v>7000</v>
      </c>
      <c r="AH128" s="1">
        <f>'[1]Weekly capesize'!$C910</f>
        <v>4887</v>
      </c>
      <c r="AI128" s="1">
        <f t="shared" si="35"/>
        <v>2113</v>
      </c>
      <c r="AJ128" s="124">
        <f>'[1]Baltic Indices'!$D578</f>
        <v>1862</v>
      </c>
      <c r="AK128" s="124">
        <f>'[1]Baltic Indices'!$G578</f>
        <v>412</v>
      </c>
      <c r="AL128" s="124">
        <f>'[1]Baltic Indices'!$F578</f>
        <v>719</v>
      </c>
      <c r="AM128" s="86">
        <f t="shared" si="47"/>
        <v>3.2296121516000698E-2</v>
      </c>
      <c r="AN128" s="97">
        <f t="shared" si="48"/>
        <v>5.4368932038834972E-2</v>
      </c>
      <c r="AO128" s="102">
        <f t="shared" si="49"/>
        <v>6.8965517241379226E-2</v>
      </c>
      <c r="AP128" s="103">
        <f t="shared" si="50"/>
        <v>3.0434782608695699E-2</v>
      </c>
      <c r="AQ128" s="89">
        <f t="shared" si="51"/>
        <v>3.7656903765690419E-2</v>
      </c>
      <c r="AR128" s="96">
        <f t="shared" si="52"/>
        <v>5.2238805970149294E-2</v>
      </c>
      <c r="AS128" s="97">
        <f t="shared" si="53"/>
        <v>2.4316109422492627E-2</v>
      </c>
      <c r="AT128" s="97">
        <f t="shared" si="54"/>
        <v>-5.0251256281406143E-3</v>
      </c>
      <c r="AX128" s="109">
        <f>[4]SRM!I73-C128</f>
        <v>92.466000000000008</v>
      </c>
      <c r="AY128" s="109">
        <f>[4]SRM!J73-D128</f>
        <v>98.25</v>
      </c>
      <c r="AZ128" s="108">
        <f t="shared" si="55"/>
        <v>5.7839999999999918</v>
      </c>
      <c r="BA128" s="109">
        <f>AVERAGE($AZ$2:AZ128)</f>
        <v>8.3138398950131212</v>
      </c>
      <c r="BB128" s="44">
        <f t="shared" si="36"/>
        <v>-5.6719645808254837E-2</v>
      </c>
      <c r="BC128" s="44">
        <f t="shared" si="36"/>
        <v>-5.6467876692595786E-2</v>
      </c>
    </row>
    <row r="129" spans="1:55">
      <c r="A129" s="46">
        <f>'[1]Weekly capesize'!$A911</f>
        <v>43633</v>
      </c>
      <c r="B129" s="178">
        <f t="shared" si="34"/>
        <v>2019</v>
      </c>
      <c r="C129" s="3">
        <f>'[1]Weekly capesize'!$I911</f>
        <v>7.3</v>
      </c>
      <c r="D129" s="5">
        <f>'[1]Weekly capesize'!$Z911</f>
        <v>17.149999999999999</v>
      </c>
      <c r="E129" s="119">
        <f>[2]input!$B559</f>
        <v>9.65</v>
      </c>
      <c r="F129" s="5">
        <f>'[1]Weekly capesize'!$S911</f>
        <v>7.1</v>
      </c>
      <c r="G129" s="3"/>
      <c r="H129" s="3">
        <f>'[1]Weekly capesize'!$L911</f>
        <v>11.15</v>
      </c>
      <c r="I129" s="3"/>
      <c r="J129" s="3">
        <f>'[1]Weekly capesize'!$N911</f>
        <v>11.9</v>
      </c>
      <c r="K129" s="3">
        <f>'[1]Weekly capesize'!$J911</f>
        <v>12.85</v>
      </c>
      <c r="L129" s="3">
        <f>'[1]Weekly capesize'!$Y911</f>
        <v>17.649999999999999</v>
      </c>
      <c r="M129" s="3">
        <f>'[1]Weekly capesize'!$V911</f>
        <v>8</v>
      </c>
      <c r="N129" s="3"/>
      <c r="O129" s="5"/>
      <c r="P129" s="5">
        <f>'[1]Weekly capesize'!$T911</f>
        <v>6.45</v>
      </c>
      <c r="Q129" s="5"/>
      <c r="R129" s="5">
        <f>'[1]Weekly capesize'!$U910</f>
        <v>9.6</v>
      </c>
      <c r="S129" s="5"/>
      <c r="T129" s="123">
        <f t="shared" si="27"/>
        <v>0.43300890453510044</v>
      </c>
      <c r="U129" s="49">
        <f t="shared" si="28"/>
        <v>2091</v>
      </c>
      <c r="V129" s="107">
        <f t="shared" si="29"/>
        <v>0.43300890453510044</v>
      </c>
      <c r="W129" s="157">
        <f t="shared" si="30"/>
        <v>9.8499999999999979</v>
      </c>
      <c r="X129" s="108">
        <f t="shared" si="46"/>
        <v>3.8500000000000005</v>
      </c>
      <c r="AG129" s="1">
        <f>'[1]Weekly capesize'!$B911</f>
        <v>6920</v>
      </c>
      <c r="AH129" s="1">
        <f>'[1]Weekly capesize'!$C911</f>
        <v>4829</v>
      </c>
      <c r="AI129" s="1">
        <f t="shared" si="35"/>
        <v>2091</v>
      </c>
      <c r="AJ129" s="124">
        <f>'[1]Baltic Indices'!$D579</f>
        <v>1800</v>
      </c>
      <c r="AK129" s="124">
        <f>'[1]Baltic Indices'!$G579</f>
        <v>420</v>
      </c>
      <c r="AL129" s="124">
        <f>'[1]Baltic Indices'!$F579</f>
        <v>716</v>
      </c>
      <c r="AM129" s="86">
        <f t="shared" si="47"/>
        <v>-1.1428571428571455E-2</v>
      </c>
      <c r="AN129" s="97">
        <f t="shared" si="48"/>
        <v>-1.1868221812973201E-2</v>
      </c>
      <c r="AO129" s="102">
        <f t="shared" si="49"/>
        <v>-5.8064516129032295E-2</v>
      </c>
      <c r="AP129" s="103">
        <f t="shared" si="50"/>
        <v>4.2194092827005925E-3</v>
      </c>
      <c r="AQ129" s="89">
        <f t="shared" si="51"/>
        <v>3.6290322580645018E-2</v>
      </c>
      <c r="AR129" s="96">
        <f t="shared" si="52"/>
        <v>7.0921985815601829E-3</v>
      </c>
      <c r="AS129" s="97">
        <f t="shared" si="53"/>
        <v>1.780415430267035E-2</v>
      </c>
      <c r="AT129" s="97">
        <f t="shared" si="54"/>
        <v>-2.5252525252525304E-2</v>
      </c>
      <c r="AX129" s="109">
        <f>[4]SRM!I74-C129</f>
        <v>99.73599999999999</v>
      </c>
      <c r="AY129" s="109">
        <f>[4]SRM!J74-D129</f>
        <v>103.82999999999998</v>
      </c>
      <c r="AZ129" s="108">
        <f t="shared" si="55"/>
        <v>4.0939999999999941</v>
      </c>
      <c r="BA129" s="109">
        <f>AVERAGE($AZ$2:AZ129)</f>
        <v>8.280872395833331</v>
      </c>
      <c r="BB129" s="44">
        <f t="shared" si="36"/>
        <v>7.8623494041052622E-2</v>
      </c>
      <c r="BC129" s="44">
        <f t="shared" si="36"/>
        <v>5.67938931297709E-2</v>
      </c>
    </row>
    <row r="130" spans="1:55">
      <c r="A130" s="46">
        <f>'[1]Weekly capesize'!$A912</f>
        <v>43637</v>
      </c>
      <c r="B130" s="178">
        <f t="shared" si="34"/>
        <v>2019</v>
      </c>
      <c r="C130" s="3">
        <f>'[1]Weekly capesize'!$I912</f>
        <v>7.5</v>
      </c>
      <c r="D130" s="5">
        <f>'[1]Weekly capesize'!$Z912</f>
        <v>18.350000000000001</v>
      </c>
      <c r="E130" s="119">
        <f>[2]input!$B560</f>
        <v>10.15</v>
      </c>
      <c r="F130" s="5">
        <f>'[1]Weekly capesize'!$S912</f>
        <v>8.1999999999999993</v>
      </c>
      <c r="G130" s="3"/>
      <c r="H130" s="3">
        <f>'[1]Weekly capesize'!$L912</f>
        <v>11.3</v>
      </c>
      <c r="I130" s="3"/>
      <c r="J130" s="3">
        <f>'[1]Weekly capesize'!$N912</f>
        <v>11.9</v>
      </c>
      <c r="K130" s="3">
        <f>'[1]Weekly capesize'!$J912</f>
        <v>13.95</v>
      </c>
      <c r="L130" s="3">
        <f>'[1]Weekly capesize'!$Y912</f>
        <v>18.55</v>
      </c>
      <c r="M130" s="3">
        <f>'[1]Weekly capesize'!$V912</f>
        <v>9.5</v>
      </c>
      <c r="N130" s="3"/>
      <c r="O130" s="5"/>
      <c r="P130" s="5">
        <f>'[1]Weekly capesize'!$T912</f>
        <v>7.35</v>
      </c>
      <c r="Q130" s="5"/>
      <c r="R130" s="5">
        <f>'[1]Weekly capesize'!$U911</f>
        <v>9.3000000000000007</v>
      </c>
      <c r="S130" s="5"/>
      <c r="T130" s="123">
        <f t="shared" ref="T130:T193" si="56">(AG130-AH130)/AH130</f>
        <v>0.51560985068838472</v>
      </c>
      <c r="U130" s="49">
        <f t="shared" ref="U130:U193" si="57">AG130-AH130</f>
        <v>2659</v>
      </c>
      <c r="V130" s="107">
        <f t="shared" ref="V130:V193" si="58">U130/AH130</f>
        <v>0.51560985068838472</v>
      </c>
      <c r="W130" s="157">
        <f t="shared" ref="W130:W193" si="59">D130-C130</f>
        <v>10.850000000000001</v>
      </c>
      <c r="X130" s="108">
        <f t="shared" ref="X130:X155" si="60">H130-C130</f>
        <v>3.8000000000000007</v>
      </c>
      <c r="AG130" s="1">
        <f>'[1]Weekly capesize'!$B912</f>
        <v>7816</v>
      </c>
      <c r="AH130" s="1">
        <f>'[1]Weekly capesize'!$C912</f>
        <v>5157</v>
      </c>
      <c r="AI130" s="1">
        <f t="shared" si="35"/>
        <v>2659</v>
      </c>
      <c r="AJ130" s="124">
        <f>'[1]Baltic Indices'!$D580</f>
        <v>2278</v>
      </c>
      <c r="AK130" s="124">
        <f>'[1]Baltic Indices'!$G580</f>
        <v>440</v>
      </c>
      <c r="AL130" s="124">
        <f>'[1]Baltic Indices'!$F580</f>
        <v>751</v>
      </c>
      <c r="AM130" s="86">
        <f t="shared" si="47"/>
        <v>0.1294797687861271</v>
      </c>
      <c r="AN130" s="97">
        <f t="shared" si="48"/>
        <v>6.7922965417270609E-2</v>
      </c>
      <c r="AO130" s="102">
        <f t="shared" si="49"/>
        <v>2.7397260273972712E-2</v>
      </c>
      <c r="AP130" s="103">
        <f t="shared" si="50"/>
        <v>0</v>
      </c>
      <c r="AQ130" s="89">
        <f t="shared" si="51"/>
        <v>8.5603112840466844E-2</v>
      </c>
      <c r="AR130" s="96">
        <f t="shared" si="52"/>
        <v>0.15492957746478875</v>
      </c>
      <c r="AS130" s="97">
        <f t="shared" si="53"/>
        <v>6.9970845481049704E-2</v>
      </c>
      <c r="AT130" s="97">
        <f t="shared" si="54"/>
        <v>5.1813471502590636E-2</v>
      </c>
      <c r="AX130" s="109">
        <f>[4]SRM!I75-C130</f>
        <v>106.25999999999999</v>
      </c>
      <c r="AY130" s="109">
        <f>[4]SRM!J75-D130</f>
        <v>106.70999999999998</v>
      </c>
      <c r="AZ130" s="108">
        <f t="shared" si="55"/>
        <v>0.44999999999998863</v>
      </c>
      <c r="BA130" s="109">
        <f>AVERAGE($AZ$2:AZ130)</f>
        <v>8.2201679586563294</v>
      </c>
      <c r="BB130" s="44">
        <f t="shared" si="36"/>
        <v>6.5412689500280674E-2</v>
      </c>
      <c r="BC130" s="44">
        <f t="shared" si="36"/>
        <v>2.7737648078590027E-2</v>
      </c>
    </row>
    <row r="131" spans="1:55">
      <c r="A131" s="46">
        <f>'[1]Weekly capesize'!$A913</f>
        <v>43644</v>
      </c>
      <c r="B131" s="178">
        <f t="shared" ref="B131:B194" si="61">YEAR(A131)</f>
        <v>2019</v>
      </c>
      <c r="C131" s="3">
        <f>'[1]Weekly capesize'!$I913</f>
        <v>7.2</v>
      </c>
      <c r="D131" s="5">
        <f>'[1]Weekly capesize'!$Z913</f>
        <v>18.399999999999999</v>
      </c>
      <c r="E131" s="119">
        <f>[2]input!$B561</f>
        <v>10.45</v>
      </c>
      <c r="F131" s="5">
        <f>'[1]Weekly capesize'!$S913</f>
        <v>8.8000000000000007</v>
      </c>
      <c r="G131" s="3"/>
      <c r="H131" s="3">
        <f>'[1]Weekly capesize'!$L913</f>
        <v>11.85</v>
      </c>
      <c r="I131" s="3"/>
      <c r="J131" s="3">
        <f>'[1]Weekly capesize'!$N913</f>
        <v>12.45</v>
      </c>
      <c r="K131" s="3">
        <f>'[1]Weekly capesize'!$J913</f>
        <v>13.95</v>
      </c>
      <c r="L131" s="3">
        <f>'[1]Weekly capesize'!$Y913</f>
        <v>18.7</v>
      </c>
      <c r="M131" s="3">
        <f>'[1]Weekly capesize'!$V913</f>
        <v>10.35</v>
      </c>
      <c r="N131" s="3"/>
      <c r="O131" s="5"/>
      <c r="P131" s="5">
        <f>'[1]Weekly capesize'!$T913</f>
        <v>7.8</v>
      </c>
      <c r="Q131" s="5"/>
      <c r="R131" s="5">
        <f>'[1]Weekly capesize'!$U912</f>
        <v>10.35</v>
      </c>
      <c r="S131" s="5"/>
      <c r="T131" s="123">
        <f t="shared" si="56"/>
        <v>0.60563106796116506</v>
      </c>
      <c r="U131" s="49">
        <f t="shared" si="57"/>
        <v>3119</v>
      </c>
      <c r="V131" s="107">
        <f t="shared" si="58"/>
        <v>0.60563106796116506</v>
      </c>
      <c r="W131" s="157">
        <f t="shared" si="59"/>
        <v>11.2</v>
      </c>
      <c r="X131" s="108">
        <f t="shared" si="60"/>
        <v>4.6499999999999995</v>
      </c>
      <c r="AG131" s="1">
        <f>'[1]Weekly capesize'!$B913</f>
        <v>8269</v>
      </c>
      <c r="AH131" s="1">
        <f>'[1]Weekly capesize'!$C913</f>
        <v>5150</v>
      </c>
      <c r="AI131" s="1">
        <f t="shared" ref="AI131:AI194" si="62">AG131-AH131</f>
        <v>3119</v>
      </c>
      <c r="AJ131" s="124">
        <f>'[1]Baltic Indices'!$D581</f>
        <v>1557</v>
      </c>
      <c r="AK131" s="124">
        <f>'[1]Baltic Indices'!$G581</f>
        <v>441</v>
      </c>
      <c r="AL131" s="124">
        <f>'[1]Baltic Indices'!$F581</f>
        <v>792</v>
      </c>
      <c r="AM131" s="86">
        <f t="shared" si="47"/>
        <v>5.7958034800409397E-2</v>
      </c>
      <c r="AN131" s="97">
        <f t="shared" si="48"/>
        <v>-1.3573783207291301E-3</v>
      </c>
      <c r="AO131" s="102">
        <f t="shared" si="49"/>
        <v>-3.9999999999999925E-2</v>
      </c>
      <c r="AP131" s="103">
        <f t="shared" si="50"/>
        <v>4.6218487394957819E-2</v>
      </c>
      <c r="AQ131" s="89">
        <f t="shared" si="51"/>
        <v>0</v>
      </c>
      <c r="AR131" s="96">
        <f t="shared" si="52"/>
        <v>7.317073170731736E-2</v>
      </c>
      <c r="AS131" s="97">
        <f t="shared" si="53"/>
        <v>2.7247956403269047E-3</v>
      </c>
      <c r="AT131" s="97">
        <f t="shared" si="54"/>
        <v>2.9556650246305383E-2</v>
      </c>
      <c r="AX131" s="109">
        <f>[4]SRM!I76-C131</f>
        <v>109.87</v>
      </c>
      <c r="AY131" s="109">
        <f>[4]SRM!J76-D131</f>
        <v>108.42000000000002</v>
      </c>
      <c r="AZ131" s="108">
        <f t="shared" si="55"/>
        <v>-1.4499999999999886</v>
      </c>
      <c r="BA131" s="109">
        <f>AVERAGE($AZ$2:AZ131)</f>
        <v>8.1457820512820494</v>
      </c>
      <c r="BB131" s="44">
        <f t="shared" ref="BB131:BC146" si="63">AX131/AX130-1</f>
        <v>3.3973273103708124E-2</v>
      </c>
      <c r="BC131" s="44">
        <f t="shared" si="63"/>
        <v>1.6024739949395794E-2</v>
      </c>
    </row>
    <row r="132" spans="1:55">
      <c r="A132" s="46">
        <f>'[1]Weekly capesize'!$A914</f>
        <v>43651</v>
      </c>
      <c r="B132" s="178">
        <f t="shared" si="61"/>
        <v>2019</v>
      </c>
      <c r="C132" s="3">
        <f>'[1]Weekly capesize'!$I914</f>
        <v>9.1999999999999993</v>
      </c>
      <c r="D132" s="5">
        <f>'[1]Weekly capesize'!$Z914</f>
        <v>22.2</v>
      </c>
      <c r="E132" s="119">
        <f>[2]input!$B562</f>
        <v>10.55</v>
      </c>
      <c r="F132" s="5">
        <f>'[1]Weekly capesize'!$S914</f>
        <v>10.3</v>
      </c>
      <c r="G132" s="3"/>
      <c r="H132" s="3">
        <f>'[1]Weekly capesize'!$L914</f>
        <v>13.4</v>
      </c>
      <c r="I132" s="3"/>
      <c r="J132" s="3">
        <f>'[1]Weekly capesize'!$N914</f>
        <v>14.1</v>
      </c>
      <c r="K132" s="3">
        <f>'[1]Weekly capesize'!$J914</f>
        <v>16.25</v>
      </c>
      <c r="L132" s="3">
        <f>'[1]Weekly capesize'!$Y914</f>
        <v>22.5</v>
      </c>
      <c r="M132" s="3">
        <f>'[1]Weekly capesize'!$V914</f>
        <v>11.9</v>
      </c>
      <c r="N132" s="3"/>
      <c r="O132" s="5"/>
      <c r="P132" s="5">
        <f>'[1]Weekly capesize'!$T914</f>
        <v>9.1999999999999993</v>
      </c>
      <c r="Q132" s="5"/>
      <c r="R132" s="5">
        <f>'[1]Weekly capesize'!$U913</f>
        <v>11.2</v>
      </c>
      <c r="S132" s="5"/>
      <c r="T132" s="123">
        <f t="shared" si="56"/>
        <v>0.58617938078518994</v>
      </c>
      <c r="U132" s="49">
        <f t="shared" si="57"/>
        <v>3673</v>
      </c>
      <c r="V132" s="107">
        <f t="shared" si="58"/>
        <v>0.58617938078518994</v>
      </c>
      <c r="W132" s="157">
        <f t="shared" si="59"/>
        <v>13</v>
      </c>
      <c r="X132" s="108">
        <f t="shared" si="60"/>
        <v>4.2000000000000011</v>
      </c>
      <c r="AG132" s="1">
        <f>'[1]Weekly capesize'!$B914</f>
        <v>9939</v>
      </c>
      <c r="AH132" s="1">
        <f>'[1]Weekly capesize'!$C914</f>
        <v>6266</v>
      </c>
      <c r="AI132" s="1">
        <f t="shared" si="62"/>
        <v>3673</v>
      </c>
      <c r="AJ132" s="124">
        <f>'[1]Baltic Indices'!$D582</f>
        <v>3346</v>
      </c>
      <c r="AK132" s="124">
        <f>'[1]Baltic Indices'!$G582</f>
        <v>448</v>
      </c>
      <c r="AL132" s="124">
        <f>'[1]Baltic Indices'!$F582</f>
        <v>820</v>
      </c>
      <c r="AM132" s="86">
        <f t="shared" ref="AM132:AM156" si="64">AG132/AG131-1</f>
        <v>0.20195912444068198</v>
      </c>
      <c r="AN132" s="97">
        <f t="shared" ref="AN132:AN156" si="65">AH132/AH131-1</f>
        <v>0.21669902912621364</v>
      </c>
      <c r="AO132" s="102">
        <f t="shared" ref="AO132:AO155" si="66">C132/C131-1</f>
        <v>0.27777777777777768</v>
      </c>
      <c r="AP132" s="103">
        <f t="shared" ref="AP132:AP155" si="67">J132/J131-1</f>
        <v>0.1325301204819278</v>
      </c>
      <c r="AQ132" s="89">
        <f t="shared" ref="AQ132:AQ155" si="68">K132/K131-1</f>
        <v>0.16487455197132617</v>
      </c>
      <c r="AR132" s="96">
        <f t="shared" ref="AR132:AR155" si="69">F132/F131-1</f>
        <v>0.17045454545454541</v>
      </c>
      <c r="AS132" s="97">
        <f t="shared" ref="AS132:AS155" si="70">D132/D131-1</f>
        <v>0.20652173913043481</v>
      </c>
      <c r="AT132" s="97">
        <f t="shared" ref="AT132:AT155" si="71">E132/E131-1</f>
        <v>9.5693779904306719E-3</v>
      </c>
      <c r="AX132" s="109">
        <f>[4]SRM!I77-C132</f>
        <v>113.002</v>
      </c>
      <c r="AY132" s="109">
        <f>[4]SRM!J77-D132</f>
        <v>108.86</v>
      </c>
      <c r="AZ132" s="108">
        <f t="shared" si="55"/>
        <v>-4.1419999999999959</v>
      </c>
      <c r="BA132" s="109">
        <f>AVERAGE($AZ$2:AZ132)</f>
        <v>8.0519821882951632</v>
      </c>
      <c r="BB132" s="44">
        <f t="shared" si="63"/>
        <v>2.8506416674251245E-2</v>
      </c>
      <c r="BC132" s="44">
        <f t="shared" si="63"/>
        <v>4.0582918280758218E-3</v>
      </c>
    </row>
    <row r="133" spans="1:55">
      <c r="A133" s="46">
        <f>'[1]Weekly capesize'!$A915</f>
        <v>43658</v>
      </c>
      <c r="B133" s="178">
        <f t="shared" si="61"/>
        <v>2019</v>
      </c>
      <c r="C133" s="3">
        <f>'[1]Weekly capesize'!$I915</f>
        <v>9.5</v>
      </c>
      <c r="D133" s="5">
        <f>'[1]Weekly capesize'!$Z915</f>
        <v>23.45</v>
      </c>
      <c r="E133" s="119">
        <f>[2]input!$B563</f>
        <v>11.85</v>
      </c>
      <c r="F133" s="5">
        <f>'[1]Weekly capesize'!$S915</f>
        <v>10.9</v>
      </c>
      <c r="G133" s="3"/>
      <c r="H133" s="3">
        <f>'[1]Weekly capesize'!$L915</f>
        <v>14</v>
      </c>
      <c r="I133" s="3"/>
      <c r="J133" s="3">
        <f>'[1]Weekly capesize'!$N915</f>
        <v>14.85</v>
      </c>
      <c r="K133" s="3">
        <f>'[1]Weekly capesize'!$J915</f>
        <v>18</v>
      </c>
      <c r="L133" s="3">
        <f>'[1]Weekly capesize'!$Y915</f>
        <v>24.15</v>
      </c>
      <c r="M133" s="3">
        <f>'[1]Weekly capesize'!$V915</f>
        <v>12.35</v>
      </c>
      <c r="N133" s="3"/>
      <c r="O133" s="5"/>
      <c r="P133" s="5">
        <f>'[1]Weekly capesize'!$T915</f>
        <v>9.6999999999999993</v>
      </c>
      <c r="Q133" s="5"/>
      <c r="R133" s="5">
        <f>'[1]Weekly capesize'!$U914</f>
        <v>12.8</v>
      </c>
      <c r="S133" s="5"/>
      <c r="T133" s="123">
        <f t="shared" si="56"/>
        <v>0.56449188214070956</v>
      </c>
      <c r="U133" s="49">
        <f t="shared" si="57"/>
        <v>3755</v>
      </c>
      <c r="V133" s="107">
        <f t="shared" si="58"/>
        <v>0.56449188214070956</v>
      </c>
      <c r="W133" s="157">
        <f t="shared" si="59"/>
        <v>13.95</v>
      </c>
      <c r="X133" s="108">
        <f t="shared" si="60"/>
        <v>4.5</v>
      </c>
      <c r="AG133" s="1">
        <f>'[1]Weekly capesize'!$B915</f>
        <v>10407</v>
      </c>
      <c r="AH133" s="1">
        <f>'[1]Weekly capesize'!$C915</f>
        <v>6652</v>
      </c>
      <c r="AI133" s="1">
        <f t="shared" si="62"/>
        <v>3755</v>
      </c>
      <c r="AJ133" s="124">
        <f>'[1]Baltic Indices'!$D583</f>
        <v>3541</v>
      </c>
      <c r="AK133" s="124">
        <f>'[1]Baltic Indices'!$G583</f>
        <v>472</v>
      </c>
      <c r="AL133" s="124">
        <f>'[1]Baltic Indices'!$F583</f>
        <v>879</v>
      </c>
      <c r="AM133" s="86">
        <f t="shared" si="64"/>
        <v>4.7087232115907041E-2</v>
      </c>
      <c r="AN133" s="97">
        <f t="shared" si="65"/>
        <v>6.1602298116820942E-2</v>
      </c>
      <c r="AO133" s="102">
        <f t="shared" si="66"/>
        <v>3.2608695652174058E-2</v>
      </c>
      <c r="AP133" s="103">
        <f t="shared" si="67"/>
        <v>5.3191489361702038E-2</v>
      </c>
      <c r="AQ133" s="89">
        <f t="shared" si="68"/>
        <v>0.10769230769230775</v>
      </c>
      <c r="AR133" s="96">
        <f t="shared" si="69"/>
        <v>5.8252427184465994E-2</v>
      </c>
      <c r="AS133" s="97">
        <f t="shared" si="70"/>
        <v>5.6306306306306286E-2</v>
      </c>
      <c r="AT133" s="97">
        <f t="shared" si="71"/>
        <v>0.12322274881516582</v>
      </c>
      <c r="AX133" s="109">
        <f>[4]SRM!I78-C133</f>
        <v>110.41399999999999</v>
      </c>
      <c r="AY133" s="109">
        <f>[4]SRM!J78-D133</f>
        <v>104.49000000000001</v>
      </c>
      <c r="AZ133" s="108">
        <f t="shared" si="55"/>
        <v>-5.9239999999999782</v>
      </c>
      <c r="BA133" s="109">
        <f>AVERAGE($AZ$2:AZ133)</f>
        <v>7.946103535353533</v>
      </c>
      <c r="BB133" s="44">
        <f t="shared" si="63"/>
        <v>-2.2902249517707696E-2</v>
      </c>
      <c r="BC133" s="44">
        <f t="shared" si="63"/>
        <v>-4.0143303325371971E-2</v>
      </c>
    </row>
    <row r="134" spans="1:55">
      <c r="A134" s="46">
        <f>'[1]Weekly capesize'!$A916</f>
        <v>43665</v>
      </c>
      <c r="B134" s="178">
        <f t="shared" si="61"/>
        <v>2019</v>
      </c>
      <c r="C134" s="3">
        <f>'[1]Weekly capesize'!$I916</f>
        <v>10.9</v>
      </c>
      <c r="D134" s="5">
        <f>'[1]Weekly capesize'!$Z916</f>
        <v>27.5</v>
      </c>
      <c r="E134" s="119">
        <f>[2]input!$B564</f>
        <v>11.5</v>
      </c>
      <c r="F134" s="5">
        <f>'[1]Weekly capesize'!$S916</f>
        <v>13</v>
      </c>
      <c r="G134" s="3"/>
      <c r="H134" s="3">
        <f>'[1]Weekly capesize'!$L916</f>
        <v>15.85</v>
      </c>
      <c r="I134" s="3"/>
      <c r="J134" s="3">
        <f>'[1]Weekly capesize'!$N916</f>
        <v>17.25</v>
      </c>
      <c r="K134" s="3">
        <f>'[1]Weekly capesize'!$J916</f>
        <v>20.3</v>
      </c>
      <c r="L134" s="3">
        <f>'[1]Weekly capesize'!$Y916</f>
        <v>27.8</v>
      </c>
      <c r="M134" s="3">
        <f>'[1]Weekly capesize'!$V916</f>
        <v>13.5</v>
      </c>
      <c r="N134" s="3"/>
      <c r="O134" s="5"/>
      <c r="P134" s="5">
        <f>'[1]Weekly capesize'!$T916</f>
        <v>11.35</v>
      </c>
      <c r="Q134" s="5"/>
      <c r="R134" s="5">
        <f>'[1]Weekly capesize'!$U915</f>
        <v>13.25</v>
      </c>
      <c r="S134" s="5"/>
      <c r="T134" s="123">
        <f t="shared" si="56"/>
        <v>0.52744414309699084</v>
      </c>
      <c r="U134" s="49">
        <f t="shared" si="57"/>
        <v>4084</v>
      </c>
      <c r="V134" s="107">
        <f t="shared" si="58"/>
        <v>0.52744414309699084</v>
      </c>
      <c r="W134" s="157">
        <f t="shared" si="59"/>
        <v>16.600000000000001</v>
      </c>
      <c r="X134" s="108">
        <f t="shared" si="60"/>
        <v>4.9499999999999993</v>
      </c>
      <c r="AG134" s="1">
        <f>'[1]Weekly capesize'!$B916</f>
        <v>11827</v>
      </c>
      <c r="AH134" s="1">
        <f>'[1]Weekly capesize'!$C916</f>
        <v>7743</v>
      </c>
      <c r="AI134" s="1">
        <f t="shared" si="62"/>
        <v>4084</v>
      </c>
      <c r="AJ134" s="124">
        <f>'[1]Baltic Indices'!$D584</f>
        <v>4379</v>
      </c>
      <c r="AK134" s="124">
        <f>'[1]Baltic Indices'!$G584</f>
        <v>492</v>
      </c>
      <c r="AL134" s="124">
        <f>'[1]Baltic Indices'!$F584</f>
        <v>982</v>
      </c>
      <c r="AM134" s="86">
        <f t="shared" si="64"/>
        <v>0.1364466224656482</v>
      </c>
      <c r="AN134" s="97">
        <f t="shared" si="65"/>
        <v>0.16401082381238719</v>
      </c>
      <c r="AO134" s="102">
        <f t="shared" si="66"/>
        <v>0.14736842105263159</v>
      </c>
      <c r="AP134" s="103">
        <f t="shared" si="67"/>
        <v>0.16161616161616155</v>
      </c>
      <c r="AQ134" s="89">
        <f t="shared" si="68"/>
        <v>0.12777777777777777</v>
      </c>
      <c r="AR134" s="96">
        <f t="shared" si="69"/>
        <v>0.19266055045871555</v>
      </c>
      <c r="AS134" s="97">
        <f t="shared" si="70"/>
        <v>0.1727078891257996</v>
      </c>
      <c r="AT134" s="97">
        <f t="shared" si="71"/>
        <v>-2.9535864978902926E-2</v>
      </c>
      <c r="AX134" s="109">
        <f>[4]SRM!I79-C134</f>
        <v>110.404</v>
      </c>
      <c r="AY134" s="109">
        <f>[4]SRM!J79-D134</f>
        <v>101.1</v>
      </c>
      <c r="AZ134" s="108">
        <f t="shared" si="55"/>
        <v>-9.304000000000002</v>
      </c>
      <c r="BA134" s="109">
        <f>AVERAGE($AZ$2:AZ134)</f>
        <v>7.816403508771927</v>
      </c>
      <c r="BB134" s="44">
        <f t="shared" si="63"/>
        <v>-9.0568225043829997E-5</v>
      </c>
      <c r="BC134" s="44">
        <f t="shared" si="63"/>
        <v>-3.2443296009187605E-2</v>
      </c>
    </row>
    <row r="135" spans="1:55">
      <c r="A135" s="46">
        <f>'[1]Weekly capesize'!$A917</f>
        <v>43672</v>
      </c>
      <c r="B135" s="178">
        <f t="shared" si="61"/>
        <v>2019</v>
      </c>
      <c r="C135" s="3">
        <f>'[1]Weekly capesize'!$I917</f>
        <v>10</v>
      </c>
      <c r="D135" s="5">
        <f>'[1]Weekly capesize'!$Z917</f>
        <v>23.5</v>
      </c>
      <c r="E135" s="119">
        <f>[2]input!$B565</f>
        <v>14.6</v>
      </c>
      <c r="F135" s="5">
        <f>'[1]Weekly capesize'!$S917</f>
        <v>11.5</v>
      </c>
      <c r="G135" s="3"/>
      <c r="H135" s="3">
        <f>'[1]Weekly capesize'!$L917</f>
        <v>15.55</v>
      </c>
      <c r="I135" s="3"/>
      <c r="J135" s="3">
        <f>'[1]Weekly capesize'!$N917</f>
        <v>15.55</v>
      </c>
      <c r="K135" s="3">
        <f>'[1]Weekly capesize'!$J917</f>
        <v>17.850000000000001</v>
      </c>
      <c r="L135" s="3">
        <f>'[1]Weekly capesize'!$Y917</f>
        <v>23.8</v>
      </c>
      <c r="M135" s="3">
        <f>'[1]Weekly capesize'!$V917</f>
        <v>13</v>
      </c>
      <c r="N135" s="3"/>
      <c r="O135" s="5"/>
      <c r="P135" s="5">
        <f>'[1]Weekly capesize'!$T917</f>
        <v>10.6</v>
      </c>
      <c r="Q135" s="5"/>
      <c r="R135" s="5">
        <f>'[1]Weekly capesize'!$U916</f>
        <v>14.45</v>
      </c>
      <c r="S135" s="5"/>
      <c r="T135" s="123">
        <f t="shared" si="56"/>
        <v>0.54828127228640711</v>
      </c>
      <c r="U135" s="49">
        <f t="shared" si="57"/>
        <v>3844</v>
      </c>
      <c r="V135" s="107">
        <f t="shared" si="58"/>
        <v>0.54828127228640711</v>
      </c>
      <c r="W135" s="157">
        <f t="shared" si="59"/>
        <v>13.5</v>
      </c>
      <c r="X135" s="108">
        <f t="shared" si="60"/>
        <v>5.5500000000000007</v>
      </c>
      <c r="AG135" s="1">
        <f>'[1]Weekly capesize'!$B917</f>
        <v>10855</v>
      </c>
      <c r="AH135" s="1">
        <f>'[1]Weekly capesize'!$C917</f>
        <v>7011</v>
      </c>
      <c r="AI135" s="1">
        <f t="shared" si="62"/>
        <v>3844</v>
      </c>
      <c r="AJ135" s="124">
        <f>'[1]Baltic Indices'!$D585</f>
        <v>3647</v>
      </c>
      <c r="AK135" s="124">
        <f>'[1]Baltic Indices'!$G585</f>
        <v>515</v>
      </c>
      <c r="AL135" s="124">
        <f>'[1]Baltic Indices'!$F585</f>
        <v>1005</v>
      </c>
      <c r="AM135" s="86">
        <f t="shared" si="64"/>
        <v>-8.2184831318170337E-2</v>
      </c>
      <c r="AN135" s="97">
        <f t="shared" si="65"/>
        <v>-9.4537001162340206E-2</v>
      </c>
      <c r="AO135" s="102">
        <f t="shared" si="66"/>
        <v>-8.2568807339449601E-2</v>
      </c>
      <c r="AP135" s="103">
        <f t="shared" si="67"/>
        <v>-9.8550724637681109E-2</v>
      </c>
      <c r="AQ135" s="89">
        <f t="shared" si="68"/>
        <v>-0.1206896551724137</v>
      </c>
      <c r="AR135" s="96">
        <f t="shared" si="69"/>
        <v>-0.11538461538461542</v>
      </c>
      <c r="AS135" s="97">
        <f t="shared" si="70"/>
        <v>-0.1454545454545455</v>
      </c>
      <c r="AT135" s="97">
        <f t="shared" si="71"/>
        <v>0.26956521739130435</v>
      </c>
      <c r="AX135" s="109">
        <f>[4]SRM!I80-C135</f>
        <v>107.28600000000002</v>
      </c>
      <c r="AY135" s="109">
        <f>[4]SRM!J80-D135</f>
        <v>102.06000000000002</v>
      </c>
      <c r="AZ135" s="108">
        <f t="shared" si="55"/>
        <v>-5.2259999999999991</v>
      </c>
      <c r="BA135" s="109">
        <f>AVERAGE($AZ$2:AZ135)</f>
        <v>7.7190721393034805</v>
      </c>
      <c r="BB135" s="44">
        <f t="shared" si="63"/>
        <v>-2.824173037208777E-2</v>
      </c>
      <c r="BC135" s="44">
        <f t="shared" si="63"/>
        <v>9.4955489614245714E-3</v>
      </c>
    </row>
    <row r="136" spans="1:55">
      <c r="A136" s="46">
        <f>'[1]Weekly capesize'!$A918</f>
        <v>43679</v>
      </c>
      <c r="B136" s="178">
        <f t="shared" si="61"/>
        <v>2019</v>
      </c>
      <c r="C136" s="3">
        <f>'[1]Weekly capesize'!$I918</f>
        <v>9.4499999999999993</v>
      </c>
      <c r="D136" s="5">
        <f>'[1]Weekly capesize'!$Z918</f>
        <v>22</v>
      </c>
      <c r="E136" s="119">
        <f>[2]input!$B566</f>
        <v>13.05</v>
      </c>
      <c r="F136" s="5">
        <f>'[1]Weekly capesize'!$S918</f>
        <v>10.75</v>
      </c>
      <c r="G136" s="3"/>
      <c r="H136" s="3">
        <f>'[1]Weekly capesize'!$L918</f>
        <v>14.75</v>
      </c>
      <c r="I136" s="3"/>
      <c r="J136" s="3">
        <f>'[1]Weekly capesize'!$N918</f>
        <v>14.75</v>
      </c>
      <c r="K136" s="3">
        <f>'[1]Weekly capesize'!$J918</f>
        <v>17.25</v>
      </c>
      <c r="L136" s="3">
        <f>'[1]Weekly capesize'!$Y918</f>
        <v>22.3</v>
      </c>
      <c r="M136" s="3">
        <f>'[1]Weekly capesize'!$V918</f>
        <v>11.9</v>
      </c>
      <c r="N136" s="3"/>
      <c r="O136" s="5"/>
      <c r="P136" s="5">
        <f>'[1]Weekly capesize'!$T918</f>
        <v>10.45</v>
      </c>
      <c r="Q136" s="5"/>
      <c r="R136" s="5">
        <f>'[1]Weekly capesize'!$U917</f>
        <v>13.65</v>
      </c>
      <c r="S136" s="5"/>
      <c r="T136" s="123">
        <f t="shared" si="56"/>
        <v>0.5143922445935869</v>
      </c>
      <c r="U136" s="49">
        <f t="shared" si="57"/>
        <v>3449</v>
      </c>
      <c r="V136" s="107">
        <f t="shared" si="58"/>
        <v>0.5143922445935869</v>
      </c>
      <c r="W136" s="157">
        <f t="shared" si="59"/>
        <v>12.55</v>
      </c>
      <c r="X136" s="108">
        <f t="shared" si="60"/>
        <v>5.3000000000000007</v>
      </c>
      <c r="AG136" s="1">
        <f>'[1]Weekly capesize'!$B918</f>
        <v>10154</v>
      </c>
      <c r="AH136" s="1">
        <f>'[1]Weekly capesize'!$C918</f>
        <v>6705</v>
      </c>
      <c r="AI136" s="1">
        <f t="shared" si="62"/>
        <v>3449</v>
      </c>
      <c r="AJ136" s="124">
        <f>'[1]Baltic Indices'!$D586</f>
        <v>3492</v>
      </c>
      <c r="AK136" s="124">
        <f>'[1]Baltic Indices'!$G586</f>
        <v>517</v>
      </c>
      <c r="AL136" s="124">
        <f>'[1]Baltic Indices'!$F586</f>
        <v>968</v>
      </c>
      <c r="AM136" s="86">
        <f t="shared" si="64"/>
        <v>-6.4578535237217904E-2</v>
      </c>
      <c r="AN136" s="97">
        <f t="shared" si="65"/>
        <v>-4.3645699614890843E-2</v>
      </c>
      <c r="AO136" s="102">
        <f t="shared" si="66"/>
        <v>-5.5000000000000049E-2</v>
      </c>
      <c r="AP136" s="103">
        <f t="shared" si="67"/>
        <v>-5.144694533762062E-2</v>
      </c>
      <c r="AQ136" s="89">
        <f t="shared" si="68"/>
        <v>-3.3613445378151363E-2</v>
      </c>
      <c r="AR136" s="96">
        <f t="shared" si="69"/>
        <v>-6.5217391304347783E-2</v>
      </c>
      <c r="AS136" s="97">
        <f t="shared" si="70"/>
        <v>-6.3829787234042534E-2</v>
      </c>
      <c r="AT136" s="97">
        <f t="shared" si="71"/>
        <v>-0.10616438356164382</v>
      </c>
      <c r="AX136" s="109">
        <f>[4]SRM!I81-C136</f>
        <v>106.18199999999999</v>
      </c>
      <c r="AY136" s="109">
        <f>[4]SRM!J81-D136</f>
        <v>102.38000000000002</v>
      </c>
      <c r="AZ136" s="108">
        <f t="shared" si="55"/>
        <v>-3.8019999999999641</v>
      </c>
      <c r="BA136" s="109">
        <f>AVERAGE($AZ$2:AZ136)</f>
        <v>7.6337308641975294</v>
      </c>
      <c r="BB136" s="44">
        <f t="shared" si="63"/>
        <v>-1.0290252223030261E-2</v>
      </c>
      <c r="BC136" s="44">
        <f t="shared" si="63"/>
        <v>3.1354105428180734E-3</v>
      </c>
    </row>
    <row r="137" spans="1:55">
      <c r="A137" s="46">
        <f>'[1]Weekly capesize'!$A919</f>
        <v>43686</v>
      </c>
      <c r="B137" s="178">
        <f t="shared" si="61"/>
        <v>2019</v>
      </c>
      <c r="C137" s="3">
        <f>'[1]Weekly capesize'!$I919</f>
        <v>9</v>
      </c>
      <c r="D137" s="5">
        <f>'[1]Weekly capesize'!$Z919</f>
        <v>21</v>
      </c>
      <c r="E137" s="119">
        <f>[2]input!$B567</f>
        <v>11.8</v>
      </c>
      <c r="F137" s="5">
        <f>'[1]Weekly capesize'!$S919</f>
        <v>9</v>
      </c>
      <c r="G137" s="3"/>
      <c r="H137" s="3">
        <f>'[1]Weekly capesize'!$L919</f>
        <v>14.25</v>
      </c>
      <c r="I137" s="3"/>
      <c r="J137" s="3">
        <f>'[1]Weekly capesize'!$N919</f>
        <v>14.25</v>
      </c>
      <c r="K137" s="3">
        <f>'[1]Weekly capesize'!$J919</f>
        <v>15.6</v>
      </c>
      <c r="L137" s="3">
        <f>'[1]Weekly capesize'!$Y919</f>
        <v>21.3</v>
      </c>
      <c r="M137" s="3">
        <f>'[1]Weekly capesize'!$V919</f>
        <v>11.5</v>
      </c>
      <c r="N137" s="3"/>
      <c r="O137" s="5"/>
      <c r="P137" s="5">
        <f>'[1]Weekly capesize'!$T919</f>
        <v>9.75</v>
      </c>
      <c r="Q137" s="5"/>
      <c r="R137" s="5">
        <f>'[1]Weekly capesize'!$U918</f>
        <v>12.45</v>
      </c>
      <c r="S137" s="5"/>
      <c r="T137" s="123">
        <f t="shared" si="56"/>
        <v>0.51499286054259874</v>
      </c>
      <c r="U137" s="49">
        <f t="shared" si="57"/>
        <v>3246</v>
      </c>
      <c r="V137" s="107">
        <f t="shared" si="58"/>
        <v>0.51499286054259874</v>
      </c>
      <c r="W137" s="157">
        <f t="shared" si="59"/>
        <v>12</v>
      </c>
      <c r="X137" s="108">
        <f t="shared" si="60"/>
        <v>5.25</v>
      </c>
      <c r="AG137" s="1">
        <f>'[1]Weekly capesize'!$B919</f>
        <v>9549</v>
      </c>
      <c r="AH137" s="1">
        <f>'[1]Weekly capesize'!$C919</f>
        <v>6303</v>
      </c>
      <c r="AI137" s="1">
        <f t="shared" si="62"/>
        <v>3246</v>
      </c>
      <c r="AJ137" s="124">
        <f>'[1]Baltic Indices'!$D587</f>
        <v>3266</v>
      </c>
      <c r="AK137" s="124">
        <f>'[1]Baltic Indices'!$G587</f>
        <v>524</v>
      </c>
      <c r="AL137" s="124">
        <f>'[1]Baltic Indices'!$F587</f>
        <v>975</v>
      </c>
      <c r="AM137" s="86">
        <f t="shared" si="64"/>
        <v>-5.9582430569233846E-2</v>
      </c>
      <c r="AN137" s="97">
        <f t="shared" si="65"/>
        <v>-5.9955257270693507E-2</v>
      </c>
      <c r="AO137" s="102">
        <f t="shared" si="66"/>
        <v>-4.7619047619047561E-2</v>
      </c>
      <c r="AP137" s="103">
        <f t="shared" si="67"/>
        <v>-3.3898305084745783E-2</v>
      </c>
      <c r="AQ137" s="89">
        <f t="shared" si="68"/>
        <v>-9.5652173913043481E-2</v>
      </c>
      <c r="AR137" s="96">
        <f t="shared" si="69"/>
        <v>-0.16279069767441856</v>
      </c>
      <c r="AS137" s="97">
        <f t="shared" si="70"/>
        <v>-4.5454545454545414E-2</v>
      </c>
      <c r="AT137" s="97">
        <f t="shared" si="71"/>
        <v>-9.5785440613026851E-2</v>
      </c>
      <c r="AX137" s="109">
        <f>[4]SRM!I82-C137</f>
        <v>86.932000000000002</v>
      </c>
      <c r="AY137" s="109">
        <f>[4]SRM!J82-D137</f>
        <v>83.160000000000011</v>
      </c>
      <c r="AZ137" s="108">
        <f t="shared" si="55"/>
        <v>-3.7719999999999914</v>
      </c>
      <c r="BA137" s="109">
        <f>AVERAGE($AZ$2:AZ137)</f>
        <v>7.5498651960784304</v>
      </c>
      <c r="BB137" s="44">
        <f t="shared" si="63"/>
        <v>-0.18129249778681877</v>
      </c>
      <c r="BC137" s="44">
        <f t="shared" si="63"/>
        <v>-0.18773197890212945</v>
      </c>
    </row>
    <row r="138" spans="1:55">
      <c r="A138" s="46">
        <f>'[1]Weekly capesize'!$A920</f>
        <v>43693</v>
      </c>
      <c r="B138" s="178">
        <f t="shared" si="61"/>
        <v>2019</v>
      </c>
      <c r="C138" s="3">
        <f>'[1]Weekly capesize'!$I920</f>
        <v>10.5</v>
      </c>
      <c r="D138" s="5">
        <f>'[1]Weekly capesize'!$Z920</f>
        <v>22.55</v>
      </c>
      <c r="E138" s="119">
        <f>[2]input!$B568</f>
        <v>11.65</v>
      </c>
      <c r="F138" s="5">
        <f>'[1]Weekly capesize'!$S920</f>
        <v>10.45</v>
      </c>
      <c r="G138" s="3"/>
      <c r="H138" s="3">
        <f>'[1]Weekly capesize'!$L920</f>
        <v>14.9</v>
      </c>
      <c r="I138" s="3"/>
      <c r="J138" s="3">
        <f>'[1]Weekly capesize'!$N920</f>
        <v>15.25</v>
      </c>
      <c r="K138" s="3">
        <f>'[1]Weekly capesize'!$J920</f>
        <v>17.100000000000001</v>
      </c>
      <c r="L138" s="3">
        <f>'[1]Weekly capesize'!$Y920</f>
        <v>22.85</v>
      </c>
      <c r="M138" s="3">
        <f>'[1]Weekly capesize'!$V920</f>
        <v>12.65</v>
      </c>
      <c r="N138" s="3"/>
      <c r="O138" s="5"/>
      <c r="P138" s="5">
        <f>'[1]Weekly capesize'!$T920</f>
        <v>10.3</v>
      </c>
      <c r="Q138" s="5"/>
      <c r="R138" s="5">
        <f>'[1]Weekly capesize'!$U919</f>
        <v>11.65</v>
      </c>
      <c r="S138" s="5"/>
      <c r="T138" s="123">
        <f t="shared" si="56"/>
        <v>0.47980659840728102</v>
      </c>
      <c r="U138" s="49">
        <f t="shared" si="57"/>
        <v>3374</v>
      </c>
      <c r="V138" s="107">
        <f t="shared" si="58"/>
        <v>0.47980659840728102</v>
      </c>
      <c r="W138" s="157">
        <f t="shared" si="59"/>
        <v>12.05</v>
      </c>
      <c r="X138" s="108">
        <f t="shared" si="60"/>
        <v>4.4000000000000004</v>
      </c>
      <c r="AG138" s="1">
        <f>'[1]Weekly capesize'!$B920</f>
        <v>10406</v>
      </c>
      <c r="AH138" s="1">
        <f>'[1]Weekly capesize'!$C920</f>
        <v>7032</v>
      </c>
      <c r="AI138" s="1">
        <f t="shared" si="62"/>
        <v>3374</v>
      </c>
      <c r="AJ138" s="124">
        <f>'[1]Baltic Indices'!$D588</f>
        <v>3826</v>
      </c>
      <c r="AK138" s="124">
        <f>'[1]Baltic Indices'!$G588</f>
        <v>560</v>
      </c>
      <c r="AL138" s="124">
        <f>'[1]Baltic Indices'!$F588</f>
        <v>1118</v>
      </c>
      <c r="AM138" s="86">
        <f t="shared" si="64"/>
        <v>8.974761755157612E-2</v>
      </c>
      <c r="AN138" s="97">
        <f t="shared" si="65"/>
        <v>0.11565920990004752</v>
      </c>
      <c r="AO138" s="102">
        <f t="shared" si="66"/>
        <v>0.16666666666666674</v>
      </c>
      <c r="AP138" s="103">
        <f t="shared" si="67"/>
        <v>7.0175438596491224E-2</v>
      </c>
      <c r="AQ138" s="89">
        <f t="shared" si="68"/>
        <v>9.6153846153846256E-2</v>
      </c>
      <c r="AR138" s="96">
        <f t="shared" si="69"/>
        <v>0.16111111111111098</v>
      </c>
      <c r="AS138" s="97">
        <f t="shared" si="70"/>
        <v>7.3809523809523769E-2</v>
      </c>
      <c r="AT138" s="97">
        <f t="shared" si="71"/>
        <v>-1.2711864406779738E-2</v>
      </c>
      <c r="AX138" s="109">
        <f>[4]SRM!I83-C138</f>
        <v>79.92</v>
      </c>
      <c r="AY138" s="109">
        <f>[4]SRM!J83-D138</f>
        <v>76.210000000000022</v>
      </c>
      <c r="AZ138" s="108">
        <f t="shared" si="55"/>
        <v>-3.7099999999999795</v>
      </c>
      <c r="BA138" s="109">
        <f>AVERAGE($AZ$2:AZ138)</f>
        <v>7.4676763990267627</v>
      </c>
      <c r="BB138" s="44">
        <f t="shared" si="63"/>
        <v>-8.0660746330465161E-2</v>
      </c>
      <c r="BC138" s="44">
        <f t="shared" si="63"/>
        <v>-8.3573833573833411E-2</v>
      </c>
    </row>
    <row r="139" spans="1:55">
      <c r="A139" s="46">
        <f>'[1]Weekly capesize'!$A921</f>
        <v>43700</v>
      </c>
      <c r="B139" s="178">
        <f t="shared" si="61"/>
        <v>2019</v>
      </c>
      <c r="C139" s="3">
        <f>'[1]Weekly capesize'!$I921</f>
        <v>10.6</v>
      </c>
      <c r="D139" s="5">
        <f>'[1]Weekly capesize'!$Z921</f>
        <v>24.05</v>
      </c>
      <c r="E139" s="119">
        <f>[2]input!$B569</f>
        <v>13.45</v>
      </c>
      <c r="F139" s="5">
        <f>'[1]Weekly capesize'!$S921</f>
        <v>10.65</v>
      </c>
      <c r="G139" s="3"/>
      <c r="H139" s="3">
        <f>'[1]Weekly capesize'!$L921</f>
        <v>15.35</v>
      </c>
      <c r="I139" s="3"/>
      <c r="J139" s="3">
        <f>'[1]Weekly capesize'!$N921</f>
        <v>15.6</v>
      </c>
      <c r="K139" s="3">
        <f>'[1]Weekly capesize'!$J921</f>
        <v>17.649999999999999</v>
      </c>
      <c r="L139" s="3">
        <f>'[1]Weekly capesize'!$Y921</f>
        <v>24.35</v>
      </c>
      <c r="M139" s="3">
        <f>'[1]Weekly capesize'!$V921</f>
        <v>12.2</v>
      </c>
      <c r="N139" s="3"/>
      <c r="O139" s="5"/>
      <c r="P139" s="5">
        <f>'[1]Weekly capesize'!$T921</f>
        <v>10.5</v>
      </c>
      <c r="Q139" s="5"/>
      <c r="R139" s="5">
        <f>'[1]Weekly capesize'!$U920</f>
        <v>12.8</v>
      </c>
      <c r="S139" s="5"/>
      <c r="T139" s="123">
        <f t="shared" si="56"/>
        <v>0.47511815401723656</v>
      </c>
      <c r="U139" s="49">
        <f t="shared" si="57"/>
        <v>3418</v>
      </c>
      <c r="V139" s="107">
        <f t="shared" si="58"/>
        <v>0.47511815401723656</v>
      </c>
      <c r="W139" s="157">
        <f t="shared" si="59"/>
        <v>13.450000000000001</v>
      </c>
      <c r="X139" s="108">
        <f t="shared" si="60"/>
        <v>4.75</v>
      </c>
      <c r="AG139" s="1">
        <f>'[1]Weekly capesize'!$B921</f>
        <v>10612</v>
      </c>
      <c r="AH139" s="1">
        <f>'[1]Weekly capesize'!$C921</f>
        <v>7194</v>
      </c>
      <c r="AI139" s="1">
        <f t="shared" si="62"/>
        <v>3418</v>
      </c>
      <c r="AJ139" s="124">
        <f>'[1]Baltic Indices'!$D589</f>
        <v>3991</v>
      </c>
      <c r="AK139" s="124">
        <f>'[1]Baltic Indices'!$G589</f>
        <v>619</v>
      </c>
      <c r="AL139" s="124">
        <f>'[1]Baltic Indices'!$F589</f>
        <v>1249</v>
      </c>
      <c r="AM139" s="86">
        <f t="shared" si="64"/>
        <v>1.9796271381895103E-2</v>
      </c>
      <c r="AN139" s="97">
        <f t="shared" si="65"/>
        <v>2.3037542662116106E-2</v>
      </c>
      <c r="AO139" s="102">
        <f t="shared" si="66"/>
        <v>9.52380952380949E-3</v>
      </c>
      <c r="AP139" s="103">
        <f t="shared" si="67"/>
        <v>2.2950819672131084E-2</v>
      </c>
      <c r="AQ139" s="89">
        <f t="shared" si="68"/>
        <v>3.2163742690058283E-2</v>
      </c>
      <c r="AR139" s="96">
        <f t="shared" si="69"/>
        <v>1.9138755980861344E-2</v>
      </c>
      <c r="AS139" s="97">
        <f t="shared" si="70"/>
        <v>6.6518847006651782E-2</v>
      </c>
      <c r="AT139" s="97">
        <f t="shared" si="71"/>
        <v>0.15450643776824036</v>
      </c>
      <c r="AX139" s="109">
        <f>[4]SRM!I84-C139</f>
        <v>75.590000000000018</v>
      </c>
      <c r="AY139" s="109">
        <f>[4]SRM!J84-D139</f>
        <v>70.410000000000011</v>
      </c>
      <c r="AZ139" s="108">
        <f t="shared" si="55"/>
        <v>-5.1800000000000068</v>
      </c>
      <c r="BA139" s="109">
        <f>AVERAGE($AZ$2:AZ139)</f>
        <v>7.3760265700483076</v>
      </c>
      <c r="BB139" s="44">
        <f t="shared" si="63"/>
        <v>-5.4179179179179027E-2</v>
      </c>
      <c r="BC139" s="44">
        <f t="shared" si="63"/>
        <v>-7.6105497966146296E-2</v>
      </c>
    </row>
    <row r="140" spans="1:55">
      <c r="A140" s="46">
        <f>'[1]Weekly capesize'!$A922</f>
        <v>43707</v>
      </c>
      <c r="B140" s="178">
        <f t="shared" si="61"/>
        <v>2019</v>
      </c>
      <c r="C140" s="3">
        <f>'[1]Weekly capesize'!$I922</f>
        <v>10.35</v>
      </c>
      <c r="D140" s="5">
        <f>'[1]Weekly capesize'!$Z922</f>
        <v>28.15</v>
      </c>
      <c r="E140" s="119">
        <f>[2]input!$B570</f>
        <v>14.05</v>
      </c>
      <c r="F140" s="5">
        <f>'[1]Weekly capesize'!$S922</f>
        <v>11.8</v>
      </c>
      <c r="G140" s="3"/>
      <c r="H140" s="3">
        <f>'[1]Weekly capesize'!$L922</f>
        <v>16.25</v>
      </c>
      <c r="I140" s="3"/>
      <c r="J140" s="3">
        <f>'[1]Weekly capesize'!$N922</f>
        <v>16.75</v>
      </c>
      <c r="K140" s="3">
        <f>'[1]Weekly capesize'!$J922</f>
        <v>19.5</v>
      </c>
      <c r="L140" s="3">
        <f>'[1]Weekly capesize'!$Y922</f>
        <v>25.45</v>
      </c>
      <c r="M140" s="3">
        <f>'[1]Weekly capesize'!$V922</f>
        <v>13.7</v>
      </c>
      <c r="N140" s="3"/>
      <c r="O140" s="5"/>
      <c r="P140" s="5">
        <f>'[1]Weekly capesize'!$T922</f>
        <v>11.25</v>
      </c>
      <c r="Q140" s="5"/>
      <c r="R140" s="5">
        <f>'[1]Weekly capesize'!$U921</f>
        <v>12.5</v>
      </c>
      <c r="S140" s="5"/>
      <c r="T140" s="123">
        <f t="shared" si="56"/>
        <v>0.56648761954670512</v>
      </c>
      <c r="U140" s="49">
        <f t="shared" si="57"/>
        <v>4324</v>
      </c>
      <c r="V140" s="107">
        <f t="shared" si="58"/>
        <v>0.56648761954670512</v>
      </c>
      <c r="W140" s="157">
        <f t="shared" si="59"/>
        <v>17.799999999999997</v>
      </c>
      <c r="X140" s="108">
        <f t="shared" si="60"/>
        <v>5.9</v>
      </c>
      <c r="AG140" s="1">
        <f>'[1]Weekly capesize'!$B922</f>
        <v>11957</v>
      </c>
      <c r="AH140" s="1">
        <f>'[1]Weekly capesize'!$C922</f>
        <v>7633</v>
      </c>
      <c r="AI140" s="1">
        <f t="shared" si="62"/>
        <v>4324</v>
      </c>
      <c r="AJ140" s="124">
        <f>'[1]Baltic Indices'!$D590</f>
        <v>4467</v>
      </c>
      <c r="AK140" s="124">
        <f>'[1]Baltic Indices'!$G590</f>
        <v>665</v>
      </c>
      <c r="AL140" s="124">
        <f>'[1]Baltic Indices'!$F590</f>
        <v>1336</v>
      </c>
      <c r="AM140" s="86">
        <f t="shared" si="64"/>
        <v>0.12674330946098755</v>
      </c>
      <c r="AN140" s="97">
        <f t="shared" si="65"/>
        <v>6.1023074784542608E-2</v>
      </c>
      <c r="AO140" s="102">
        <f t="shared" si="66"/>
        <v>-2.3584905660377409E-2</v>
      </c>
      <c r="AP140" s="103">
        <f t="shared" si="67"/>
        <v>7.3717948717948678E-2</v>
      </c>
      <c r="AQ140" s="89">
        <f t="shared" si="68"/>
        <v>0.10481586402266307</v>
      </c>
      <c r="AR140" s="96">
        <f t="shared" si="69"/>
        <v>0.107981220657277</v>
      </c>
      <c r="AS140" s="97">
        <f t="shared" si="70"/>
        <v>0.17047817047817038</v>
      </c>
      <c r="AT140" s="97">
        <f t="shared" si="71"/>
        <v>4.4609665427509437E-2</v>
      </c>
      <c r="AX140" s="109">
        <f>[4]SRM!I85-C140</f>
        <v>72.817999999999984</v>
      </c>
      <c r="AY140" s="109">
        <f>[4]SRM!J85-D140</f>
        <v>63.449999999999996</v>
      </c>
      <c r="AZ140" s="108">
        <f t="shared" si="55"/>
        <v>-9.3679999999999879</v>
      </c>
      <c r="BA140" s="109">
        <f>AVERAGE($AZ$2:AZ140)</f>
        <v>7.2555659472422045</v>
      </c>
      <c r="BB140" s="44">
        <f t="shared" si="63"/>
        <v>-3.6671517396481446E-2</v>
      </c>
      <c r="BC140" s="44">
        <f t="shared" si="63"/>
        <v>-9.8849595227950782E-2</v>
      </c>
    </row>
    <row r="141" spans="1:55">
      <c r="A141" s="46">
        <f>'[1]Weekly capesize'!$A923</f>
        <v>43714</v>
      </c>
      <c r="B141" s="178">
        <f t="shared" si="61"/>
        <v>2019</v>
      </c>
      <c r="C141" s="3">
        <f>'[1]Weekly capesize'!$I923</f>
        <v>11.2</v>
      </c>
      <c r="D141" s="5">
        <f>'[1]Weekly capesize'!$Z923</f>
        <v>27.95</v>
      </c>
      <c r="E141" s="119">
        <f>[2]input!$B571</f>
        <v>14</v>
      </c>
      <c r="F141" s="5">
        <f>'[1]Weekly capesize'!$S923</f>
        <v>13</v>
      </c>
      <c r="G141" s="3"/>
      <c r="H141" s="3">
        <f>'[1]Weekly capesize'!$L923</f>
        <v>17.649999999999999</v>
      </c>
      <c r="I141" s="3"/>
      <c r="J141" s="3">
        <f>'[1]Weekly capesize'!$N923</f>
        <v>18.55</v>
      </c>
      <c r="K141" s="3">
        <f>'[1]Weekly capesize'!$J923</f>
        <v>21.15</v>
      </c>
      <c r="L141" s="3">
        <f>'[1]Weekly capesize'!$Y923</f>
        <v>25.25</v>
      </c>
      <c r="M141" s="3">
        <f>'[1]Weekly capesize'!$V923</f>
        <v>14</v>
      </c>
      <c r="N141" s="3"/>
      <c r="O141" s="5"/>
      <c r="P141" s="5">
        <f>'[1]Weekly capesize'!$T923</f>
        <v>12.25</v>
      </c>
      <c r="Q141" s="5"/>
      <c r="R141" s="5">
        <f>'[1]Weekly capesize'!$U922</f>
        <v>14.2</v>
      </c>
      <c r="S141" s="5"/>
      <c r="T141" s="123">
        <f t="shared" si="56"/>
        <v>0.46996508968339956</v>
      </c>
      <c r="U141" s="49">
        <f t="shared" si="57"/>
        <v>3904</v>
      </c>
      <c r="V141" s="107">
        <f t="shared" si="58"/>
        <v>0.46996508968339956</v>
      </c>
      <c r="W141" s="157">
        <f t="shared" si="59"/>
        <v>16.75</v>
      </c>
      <c r="X141" s="108">
        <f t="shared" si="60"/>
        <v>6.4499999999999993</v>
      </c>
      <c r="AG141" s="1">
        <f>'[1]Weekly capesize'!$B923</f>
        <v>12211</v>
      </c>
      <c r="AH141" s="1">
        <f>'[1]Weekly capesize'!$C923</f>
        <v>8307</v>
      </c>
      <c r="AI141" s="1">
        <f t="shared" si="62"/>
        <v>3904</v>
      </c>
      <c r="AJ141" s="124">
        <f>'[1]Baltic Indices'!$D591</f>
        <v>4949</v>
      </c>
      <c r="AK141" s="124">
        <f>'[1]Baltic Indices'!$G591</f>
        <v>689</v>
      </c>
      <c r="AL141" s="124">
        <f>'[1]Baltic Indices'!$F591</f>
        <v>1338</v>
      </c>
      <c r="AM141" s="86">
        <f t="shared" si="64"/>
        <v>2.1242786652170276E-2</v>
      </c>
      <c r="AN141" s="97">
        <f t="shared" si="65"/>
        <v>8.8300799161535437E-2</v>
      </c>
      <c r="AO141" s="102">
        <f t="shared" si="66"/>
        <v>8.212560386473422E-2</v>
      </c>
      <c r="AP141" s="103">
        <f t="shared" si="67"/>
        <v>0.10746268656716418</v>
      </c>
      <c r="AQ141" s="89">
        <f t="shared" si="68"/>
        <v>8.4615384615384537E-2</v>
      </c>
      <c r="AR141" s="96">
        <f t="shared" si="69"/>
        <v>0.10169491525423724</v>
      </c>
      <c r="AS141" s="97">
        <f t="shared" si="70"/>
        <v>-7.1047957371225268E-3</v>
      </c>
      <c r="AT141" s="97">
        <f t="shared" si="71"/>
        <v>-3.558718861210064E-3</v>
      </c>
      <c r="AX141" s="109">
        <f>[4]SRM!I86-C141</f>
        <v>78.853999999999999</v>
      </c>
      <c r="AY141" s="109">
        <f>[4]SRM!J86-D141</f>
        <v>68.63000000000001</v>
      </c>
      <c r="AZ141" s="108">
        <f t="shared" si="55"/>
        <v>-10.22399999999999</v>
      </c>
      <c r="BA141" s="109">
        <f>AVERAGE($AZ$2:AZ141)</f>
        <v>7.1307119047619043</v>
      </c>
      <c r="BB141" s="44">
        <f t="shared" si="63"/>
        <v>8.2891592738059572E-2</v>
      </c>
      <c r="BC141" s="44">
        <f t="shared" si="63"/>
        <v>8.1639085894405161E-2</v>
      </c>
    </row>
    <row r="142" spans="1:55">
      <c r="A142" s="46">
        <f>'[1]Weekly capesize'!$A924</f>
        <v>43721</v>
      </c>
      <c r="B142" s="178">
        <f t="shared" si="61"/>
        <v>2019</v>
      </c>
      <c r="C142" s="3">
        <f>'[1]Weekly capesize'!$I924</f>
        <v>10.95</v>
      </c>
      <c r="D142" s="5">
        <f>'[1]Weekly capesize'!$Z924</f>
        <v>25.9</v>
      </c>
      <c r="E142" s="119">
        <f>[2]input!$B572</f>
        <v>14.2</v>
      </c>
      <c r="F142" s="5">
        <f>'[1]Weekly capesize'!$S924</f>
        <v>12.5</v>
      </c>
      <c r="G142" s="3"/>
      <c r="H142" s="3">
        <f>'[1]Weekly capesize'!$L924</f>
        <v>17.45</v>
      </c>
      <c r="I142" s="3"/>
      <c r="J142" s="3">
        <f>'[1]Weekly capesize'!$N924</f>
        <v>18.100000000000001</v>
      </c>
      <c r="K142" s="3">
        <f>'[1]Weekly capesize'!$J924</f>
        <v>20.149999999999999</v>
      </c>
      <c r="L142" s="3">
        <f>'[1]Weekly capesize'!$Y924</f>
        <v>23.5</v>
      </c>
      <c r="M142" s="3">
        <f>'[1]Weekly capesize'!$V924</f>
        <v>13.9</v>
      </c>
      <c r="N142" s="3"/>
      <c r="O142" s="5"/>
      <c r="P142" s="5">
        <f>'[1]Weekly capesize'!$T924</f>
        <v>11.9</v>
      </c>
      <c r="Q142" s="5"/>
      <c r="R142" s="5">
        <f>'[1]Weekly capesize'!$U923</f>
        <v>14.6</v>
      </c>
      <c r="S142" s="5"/>
      <c r="T142" s="123">
        <f t="shared" si="56"/>
        <v>0.46059391053752663</v>
      </c>
      <c r="U142" s="49">
        <f t="shared" si="57"/>
        <v>3676</v>
      </c>
      <c r="V142" s="107">
        <f t="shared" si="58"/>
        <v>0.46059391053752663</v>
      </c>
      <c r="W142" s="157">
        <f t="shared" si="59"/>
        <v>14.95</v>
      </c>
      <c r="X142" s="108">
        <f t="shared" si="60"/>
        <v>6.5</v>
      </c>
      <c r="AG142" s="1">
        <f>'[1]Weekly capesize'!$B924</f>
        <v>11657</v>
      </c>
      <c r="AH142" s="1">
        <f>'[1]Weekly capesize'!$C924</f>
        <v>7981</v>
      </c>
      <c r="AI142" s="1">
        <f t="shared" si="62"/>
        <v>3676</v>
      </c>
      <c r="AJ142" s="124">
        <f>'[1]Baltic Indices'!$D592</f>
        <v>4547</v>
      </c>
      <c r="AK142" s="124">
        <f>'[1]Baltic Indices'!$G592</f>
        <v>691</v>
      </c>
      <c r="AL142" s="124">
        <f>'[1]Baltic Indices'!$F592</f>
        <v>1299</v>
      </c>
      <c r="AM142" s="86">
        <f t="shared" si="64"/>
        <v>-4.5368929653591072E-2</v>
      </c>
      <c r="AN142" s="97">
        <f t="shared" si="65"/>
        <v>-3.9244011074996976E-2</v>
      </c>
      <c r="AO142" s="102">
        <f t="shared" si="66"/>
        <v>-2.2321428571428603E-2</v>
      </c>
      <c r="AP142" s="103">
        <f t="shared" si="67"/>
        <v>-2.425876010781669E-2</v>
      </c>
      <c r="AQ142" s="89">
        <f t="shared" si="68"/>
        <v>-4.7281323877068515E-2</v>
      </c>
      <c r="AR142" s="96">
        <f t="shared" si="69"/>
        <v>-3.8461538461538436E-2</v>
      </c>
      <c r="AS142" s="97">
        <f t="shared" si="70"/>
        <v>-7.3345259391771056E-2</v>
      </c>
      <c r="AT142" s="97">
        <f t="shared" si="71"/>
        <v>1.4285714285714235E-2</v>
      </c>
      <c r="AX142" s="109">
        <f>[4]SRM!I87-C142</f>
        <v>84.940000000000012</v>
      </c>
      <c r="AY142" s="109">
        <f>[4]SRM!J87-D142</f>
        <v>76.300000000000011</v>
      </c>
      <c r="AZ142" s="108">
        <f t="shared" si="55"/>
        <v>-8.64</v>
      </c>
      <c r="BA142" s="109">
        <f>AVERAGE($AZ$2:AZ142)</f>
        <v>7.0188628841607557</v>
      </c>
      <c r="BB142" s="44">
        <f t="shared" si="63"/>
        <v>7.7180612270778992E-2</v>
      </c>
      <c r="BC142" s="44">
        <f t="shared" si="63"/>
        <v>0.11175870610520189</v>
      </c>
    </row>
    <row r="143" spans="1:55">
      <c r="A143" s="46">
        <f>'[1]Weekly capesize'!$A925</f>
        <v>43728</v>
      </c>
      <c r="B143" s="178">
        <f t="shared" si="61"/>
        <v>2019</v>
      </c>
      <c r="C143" s="3">
        <f>'[1]Weekly capesize'!$I925</f>
        <v>9.15</v>
      </c>
      <c r="D143" s="5">
        <f>'[1]Weekly capesize'!$Z925</f>
        <v>23.7</v>
      </c>
      <c r="E143" s="119">
        <f>[2]input!$B573</f>
        <v>14.65</v>
      </c>
      <c r="F143" s="5">
        <f>'[1]Weekly capesize'!$S925</f>
        <v>11.9</v>
      </c>
      <c r="G143" s="3"/>
      <c r="H143" s="3">
        <f>'[1]Weekly capesize'!$L925</f>
        <v>16.899999999999999</v>
      </c>
      <c r="I143" s="3"/>
      <c r="J143" s="3">
        <f>'[1]Weekly capesize'!$N925</f>
        <v>17.600000000000001</v>
      </c>
      <c r="K143" s="3">
        <f>'[1]Weekly capesize'!$J925</f>
        <v>18.25</v>
      </c>
      <c r="L143" s="3">
        <f>'[1]Weekly capesize'!$Y925</f>
        <v>21.05</v>
      </c>
      <c r="M143" s="3">
        <f>'[1]Weekly capesize'!$V925</f>
        <v>13.8</v>
      </c>
      <c r="N143" s="3"/>
      <c r="O143" s="5"/>
      <c r="P143" s="5">
        <f>'[1]Weekly capesize'!$T925</f>
        <v>11.35</v>
      </c>
      <c r="Q143" s="5"/>
      <c r="R143" s="5">
        <f>'[1]Weekly capesize'!$U924</f>
        <v>14.5</v>
      </c>
      <c r="S143" s="5"/>
      <c r="T143" s="123">
        <f t="shared" si="56"/>
        <v>0.55799636210997616</v>
      </c>
      <c r="U143" s="49">
        <f t="shared" si="57"/>
        <v>3988</v>
      </c>
      <c r="V143" s="107">
        <f t="shared" si="58"/>
        <v>0.55799636210997616</v>
      </c>
      <c r="W143" s="157">
        <f t="shared" si="59"/>
        <v>14.549999999999999</v>
      </c>
      <c r="X143" s="108">
        <f t="shared" si="60"/>
        <v>7.7499999999999982</v>
      </c>
      <c r="AG143" s="1">
        <f>'[1]Weekly capesize'!$B925</f>
        <v>11135</v>
      </c>
      <c r="AH143" s="1">
        <f>'[1]Weekly capesize'!$C925</f>
        <v>7147</v>
      </c>
      <c r="AI143" s="1">
        <f t="shared" si="62"/>
        <v>3988</v>
      </c>
      <c r="AJ143" s="124">
        <f>'[1]Baltic Indices'!$D593</f>
        <v>3952</v>
      </c>
      <c r="AK143" s="124">
        <f>'[1]Baltic Indices'!$G593</f>
        <v>692</v>
      </c>
      <c r="AL143" s="124">
        <f>'[1]Baltic Indices'!$F593</f>
        <v>1300</v>
      </c>
      <c r="AM143" s="86">
        <f t="shared" si="64"/>
        <v>-4.4779960538732122E-2</v>
      </c>
      <c r="AN143" s="97">
        <f t="shared" si="65"/>
        <v>-0.10449818318506454</v>
      </c>
      <c r="AO143" s="102">
        <f t="shared" si="66"/>
        <v>-0.1643835616438355</v>
      </c>
      <c r="AP143" s="103">
        <f t="shared" si="67"/>
        <v>-2.7624309392265234E-2</v>
      </c>
      <c r="AQ143" s="89">
        <f t="shared" si="68"/>
        <v>-9.4292803970223216E-2</v>
      </c>
      <c r="AR143" s="96">
        <f t="shared" si="69"/>
        <v>-4.7999999999999932E-2</v>
      </c>
      <c r="AS143" s="97">
        <f t="shared" si="70"/>
        <v>-8.4942084942084883E-2</v>
      </c>
      <c r="AT143" s="97">
        <f t="shared" si="71"/>
        <v>3.1690140845070491E-2</v>
      </c>
      <c r="AX143" s="109">
        <f>[4]SRM!I88-C143</f>
        <v>86.415999999999997</v>
      </c>
      <c r="AY143" s="109">
        <f>[4]SRM!J88-D143</f>
        <v>78.52</v>
      </c>
      <c r="AZ143" s="108">
        <f t="shared" si="55"/>
        <v>-7.8960000000000008</v>
      </c>
      <c r="BA143" s="109">
        <f>AVERAGE($AZ$2:AZ143)</f>
        <v>6.9138286384976526</v>
      </c>
      <c r="BB143" s="44">
        <f t="shared" si="63"/>
        <v>1.7376971980221256E-2</v>
      </c>
      <c r="BC143" s="44">
        <f t="shared" si="63"/>
        <v>2.9095674967234419E-2</v>
      </c>
    </row>
    <row r="144" spans="1:55">
      <c r="A144" s="46">
        <f>'[1]Weekly capesize'!$A926</f>
        <v>43735</v>
      </c>
      <c r="B144" s="178">
        <f t="shared" si="61"/>
        <v>2019</v>
      </c>
      <c r="C144" s="3">
        <f>'[1]Weekly capesize'!$I926</f>
        <v>8.5</v>
      </c>
      <c r="D144" s="5">
        <f>'[1]Weekly capesize'!$Z926</f>
        <v>22.8</v>
      </c>
      <c r="E144" s="119">
        <f>[2]input!$B574</f>
        <v>14.1</v>
      </c>
      <c r="F144" s="5">
        <f>'[1]Weekly capesize'!$S926</f>
        <v>10.35</v>
      </c>
      <c r="G144" s="3"/>
      <c r="H144" s="3">
        <f>'[1]Weekly capesize'!$L926</f>
        <v>15.75</v>
      </c>
      <c r="I144" s="3"/>
      <c r="J144" s="3">
        <f>'[1]Weekly capesize'!$N926</f>
        <v>16.399999999999999</v>
      </c>
      <c r="K144" s="3">
        <f>'[1]Weekly capesize'!$J926</f>
        <v>17.399999999999999</v>
      </c>
      <c r="L144" s="3">
        <f>'[1]Weekly capesize'!$Y926</f>
        <v>20.149999999999999</v>
      </c>
      <c r="M144" s="3">
        <f>'[1]Weekly capesize'!$V926</f>
        <v>12.3</v>
      </c>
      <c r="N144" s="3"/>
      <c r="O144" s="5"/>
      <c r="P144" s="5">
        <f>'[1]Weekly capesize'!$T926</f>
        <v>10.25</v>
      </c>
      <c r="Q144" s="5"/>
      <c r="R144" s="5">
        <f>'[1]Weekly capesize'!$U925</f>
        <v>14.4</v>
      </c>
      <c r="S144" s="5"/>
      <c r="T144" s="123">
        <f t="shared" si="56"/>
        <v>0.5331912302070646</v>
      </c>
      <c r="U144" s="49">
        <f t="shared" si="57"/>
        <v>3502</v>
      </c>
      <c r="V144" s="107">
        <f t="shared" si="58"/>
        <v>0.5331912302070646</v>
      </c>
      <c r="W144" s="157">
        <f t="shared" si="59"/>
        <v>14.3</v>
      </c>
      <c r="X144" s="108">
        <f t="shared" si="60"/>
        <v>7.25</v>
      </c>
      <c r="AG144" s="1">
        <f>'[1]Weekly capesize'!$B926</f>
        <v>10070</v>
      </c>
      <c r="AH144" s="1">
        <f>'[1]Weekly capesize'!$C926</f>
        <v>6568</v>
      </c>
      <c r="AI144" s="1">
        <f t="shared" si="62"/>
        <v>3502</v>
      </c>
      <c r="AJ144" s="124">
        <f>'[1]Baltic Indices'!$D594</f>
        <v>3338</v>
      </c>
      <c r="AK144" s="124">
        <f>'[1]Baltic Indices'!$G594</f>
        <v>690</v>
      </c>
      <c r="AL144" s="124">
        <f>'[1]Baltic Indices'!$F594</f>
        <v>1260</v>
      </c>
      <c r="AM144" s="86">
        <f t="shared" si="64"/>
        <v>-9.5644364616075395E-2</v>
      </c>
      <c r="AN144" s="97">
        <f t="shared" si="65"/>
        <v>-8.1013012452777367E-2</v>
      </c>
      <c r="AO144" s="102">
        <f t="shared" si="66"/>
        <v>-7.1038251366120297E-2</v>
      </c>
      <c r="AP144" s="103">
        <f t="shared" si="67"/>
        <v>-6.8181818181818343E-2</v>
      </c>
      <c r="AQ144" s="89">
        <f t="shared" si="68"/>
        <v>-4.6575342465753455E-2</v>
      </c>
      <c r="AR144" s="96">
        <f t="shared" si="69"/>
        <v>-0.13025210084033623</v>
      </c>
      <c r="AS144" s="97">
        <f t="shared" si="70"/>
        <v>-3.7974683544303778E-2</v>
      </c>
      <c r="AT144" s="97">
        <f t="shared" si="71"/>
        <v>-3.7542662116040959E-2</v>
      </c>
      <c r="AX144" s="109">
        <f>[4]SRM!I89-C144</f>
        <v>82.91</v>
      </c>
      <c r="AY144" s="109">
        <f>[4]SRM!J89-D144</f>
        <v>75.459999999999994</v>
      </c>
      <c r="AZ144" s="108">
        <f t="shared" si="55"/>
        <v>-7.4500000000000028</v>
      </c>
      <c r="BA144" s="109">
        <f>AVERAGE($AZ$2:AZ144)</f>
        <v>6.8133822843822838</v>
      </c>
      <c r="BB144" s="44">
        <f t="shared" si="63"/>
        <v>-4.0571190520274025E-2</v>
      </c>
      <c r="BC144" s="44">
        <f t="shared" si="63"/>
        <v>-3.8970962812022392E-2</v>
      </c>
    </row>
    <row r="145" spans="1:57" ht="19" customHeight="1">
      <c r="A145" s="46">
        <f>'[1]Weekly capesize'!$A927</f>
        <v>43742</v>
      </c>
      <c r="B145" s="178">
        <f t="shared" si="61"/>
        <v>2019</v>
      </c>
      <c r="C145" s="3">
        <f>'[1]Weekly capesize'!$I927</f>
        <v>9.15</v>
      </c>
      <c r="D145" s="5">
        <f>'[1]Weekly capesize'!$Z927</f>
        <v>22</v>
      </c>
      <c r="E145" s="119">
        <f>[2]input!$B575</f>
        <v>11.6</v>
      </c>
      <c r="F145" s="5">
        <f>'[1]Weekly capesize'!$S927</f>
        <v>8.9</v>
      </c>
      <c r="G145" s="3"/>
      <c r="H145" s="3">
        <f>'[1]Weekly capesize'!$L927</f>
        <v>14.65</v>
      </c>
      <c r="I145" s="3"/>
      <c r="J145" s="3">
        <f>'[1]Weekly capesize'!$N927</f>
        <v>15.25</v>
      </c>
      <c r="K145" s="3">
        <f>'[1]Weekly capesize'!$J927</f>
        <v>16.5</v>
      </c>
      <c r="L145" s="3">
        <f>'[1]Weekly capesize'!$Y927</f>
        <v>19.350000000000001</v>
      </c>
      <c r="M145" s="3">
        <f>'[1]Weekly capesize'!$V927</f>
        <v>10.9</v>
      </c>
      <c r="N145" s="3"/>
      <c r="O145" s="5"/>
      <c r="P145" s="5">
        <f>'[1]Weekly capesize'!$T927</f>
        <v>9.3000000000000007</v>
      </c>
      <c r="Q145" s="5"/>
      <c r="R145" s="5">
        <f>'[1]Weekly capesize'!$U926</f>
        <v>12.9</v>
      </c>
      <c r="S145" s="5"/>
      <c r="T145" s="123">
        <f t="shared" si="56"/>
        <v>0.45920600187558613</v>
      </c>
      <c r="U145" s="49">
        <f t="shared" si="57"/>
        <v>2938</v>
      </c>
      <c r="V145" s="107">
        <f t="shared" si="58"/>
        <v>0.45920600187558613</v>
      </c>
      <c r="W145" s="157">
        <f t="shared" si="59"/>
        <v>12.85</v>
      </c>
      <c r="X145" s="108">
        <f t="shared" si="60"/>
        <v>5.5</v>
      </c>
      <c r="AG145" s="1">
        <f>'[1]Weekly capesize'!$B927</f>
        <v>9336</v>
      </c>
      <c r="AH145" s="1">
        <f>'[1]Weekly capesize'!$C927</f>
        <v>6398</v>
      </c>
      <c r="AI145" s="1">
        <f t="shared" si="62"/>
        <v>2938</v>
      </c>
      <c r="AJ145" s="124">
        <f>'[1]Baltic Indices'!$D595</f>
        <v>3021</v>
      </c>
      <c r="AK145" s="124">
        <f>'[1]Baltic Indices'!$G595</f>
        <v>670</v>
      </c>
      <c r="AL145" s="124">
        <f>'[1]Baltic Indices'!$F595</f>
        <v>1199</v>
      </c>
      <c r="AM145" s="86">
        <f t="shared" si="64"/>
        <v>-7.2889771598808384E-2</v>
      </c>
      <c r="AN145" s="97">
        <f t="shared" si="65"/>
        <v>-2.5883069427527383E-2</v>
      </c>
      <c r="AO145" s="102">
        <f t="shared" si="66"/>
        <v>7.6470588235294068E-2</v>
      </c>
      <c r="AP145" s="103">
        <f t="shared" si="67"/>
        <v>-7.0121951219512146E-2</v>
      </c>
      <c r="AQ145" s="89">
        <f t="shared" si="68"/>
        <v>-5.1724137931034364E-2</v>
      </c>
      <c r="AR145" s="96">
        <f t="shared" si="69"/>
        <v>-0.14009661835748788</v>
      </c>
      <c r="AS145" s="97">
        <f t="shared" si="70"/>
        <v>-3.5087719298245612E-2</v>
      </c>
      <c r="AT145" s="97">
        <f t="shared" si="71"/>
        <v>-0.17730496453900713</v>
      </c>
      <c r="AX145" s="109">
        <f>[4]SRM!I90-C145</f>
        <v>84.22999999999999</v>
      </c>
      <c r="AY145" s="109">
        <f>[4]SRM!J90-D145</f>
        <v>78.400000000000006</v>
      </c>
      <c r="AZ145" s="108">
        <f t="shared" si="55"/>
        <v>-5.8299999999999841</v>
      </c>
      <c r="BA145" s="109">
        <f>AVERAGE($AZ$2:AZ145)</f>
        <v>6.7255810185185174</v>
      </c>
      <c r="BB145" s="44">
        <f t="shared" si="63"/>
        <v>1.5920878060547539E-2</v>
      </c>
      <c r="BC145" s="44">
        <f t="shared" si="63"/>
        <v>3.8961038961039085E-2</v>
      </c>
    </row>
    <row r="146" spans="1:57" ht="19" customHeight="1">
      <c r="A146" s="46">
        <f>'[1]Weekly capesize'!$A928</f>
        <v>43749</v>
      </c>
      <c r="B146" s="178">
        <f t="shared" si="61"/>
        <v>2019</v>
      </c>
      <c r="C146" s="3">
        <f>'[1]Weekly capesize'!$I928</f>
        <v>9.25</v>
      </c>
      <c r="D146" s="5">
        <f>'[1]Weekly capesize'!$Z928</f>
        <v>23.8</v>
      </c>
      <c r="E146" s="119">
        <f>[2]input!$B576</f>
        <v>11.3</v>
      </c>
      <c r="F146" s="5">
        <f>'[1]Weekly capesize'!$S928</f>
        <v>8.9</v>
      </c>
      <c r="G146" s="3"/>
      <c r="H146" s="3">
        <f>'[1]Weekly capesize'!$L928</f>
        <v>14.85</v>
      </c>
      <c r="I146" s="3"/>
      <c r="J146" s="3">
        <f>'[1]Weekly capesize'!$N928</f>
        <v>15.5</v>
      </c>
      <c r="K146" s="3">
        <f>'[1]Weekly capesize'!$J928</f>
        <v>17.5</v>
      </c>
      <c r="L146" s="3">
        <f>'[1]Weekly capesize'!$Y928</f>
        <v>21.15</v>
      </c>
      <c r="M146" s="3">
        <f>'[1]Weekly capesize'!$V928</f>
        <v>11</v>
      </c>
      <c r="N146" s="3"/>
      <c r="O146" s="5"/>
      <c r="P146" s="5">
        <f>'[1]Weekly capesize'!$T928</f>
        <v>9.3000000000000007</v>
      </c>
      <c r="Q146" s="5"/>
      <c r="R146" s="5">
        <f>'[1]Weekly capesize'!$U927</f>
        <v>11.5</v>
      </c>
      <c r="S146" s="5"/>
      <c r="T146" s="123">
        <f t="shared" si="56"/>
        <v>0.48405535499398317</v>
      </c>
      <c r="U146" s="49">
        <f t="shared" si="57"/>
        <v>3218</v>
      </c>
      <c r="V146" s="107">
        <f t="shared" si="58"/>
        <v>0.48405535499398317</v>
      </c>
      <c r="W146" s="157">
        <f t="shared" si="59"/>
        <v>14.55</v>
      </c>
      <c r="X146" s="108">
        <f t="shared" si="60"/>
        <v>5.6</v>
      </c>
      <c r="AG146" s="1">
        <f>'[1]Weekly capesize'!$B928</f>
        <v>9866</v>
      </c>
      <c r="AH146" s="1">
        <f>'[1]Weekly capesize'!$C928</f>
        <v>6648</v>
      </c>
      <c r="AI146" s="1">
        <f t="shared" si="62"/>
        <v>3218</v>
      </c>
      <c r="AJ146" s="124">
        <f>'[1]Baltic Indices'!$D596</f>
        <v>3290</v>
      </c>
      <c r="AK146" s="124">
        <f>'[1]Baltic Indices'!$G596</f>
        <v>658</v>
      </c>
      <c r="AL146" s="124">
        <f>'[1]Baltic Indices'!$F596</f>
        <v>1218</v>
      </c>
      <c r="AM146" s="86">
        <f t="shared" si="64"/>
        <v>5.6769494430162881E-2</v>
      </c>
      <c r="AN146" s="97">
        <f t="shared" si="65"/>
        <v>3.9074710847139649E-2</v>
      </c>
      <c r="AO146" s="102">
        <f t="shared" si="66"/>
        <v>1.0928961748633892E-2</v>
      </c>
      <c r="AP146" s="103">
        <f t="shared" si="67"/>
        <v>1.6393442622950838E-2</v>
      </c>
      <c r="AQ146" s="89">
        <f t="shared" si="68"/>
        <v>6.0606060606060552E-2</v>
      </c>
      <c r="AR146" s="96">
        <f t="shared" si="69"/>
        <v>0</v>
      </c>
      <c r="AS146" s="97">
        <f t="shared" si="70"/>
        <v>8.181818181818179E-2</v>
      </c>
      <c r="AT146" s="97">
        <f t="shared" si="71"/>
        <v>-2.5862068965517127E-2</v>
      </c>
      <c r="AX146" s="109">
        <f>[4]SRM!I91-C146</f>
        <v>84.08</v>
      </c>
      <c r="AY146" s="109">
        <f>[4]SRM!J91-D146</f>
        <v>75.48</v>
      </c>
      <c r="AZ146" s="108">
        <f t="shared" si="55"/>
        <v>-8.5999999999999943</v>
      </c>
      <c r="BA146" s="109">
        <f>AVERAGE($AZ$2:AZ146)</f>
        <v>6.6198873563218381</v>
      </c>
      <c r="BB146" s="44">
        <f t="shared" si="63"/>
        <v>-1.7808381811704743E-3</v>
      </c>
      <c r="BC146" s="44">
        <f t="shared" si="63"/>
        <v>-3.7244897959183731E-2</v>
      </c>
    </row>
    <row r="147" spans="1:57" ht="19" customHeight="1">
      <c r="A147" s="46">
        <f>'[1]Weekly capesize'!$A929</f>
        <v>43756</v>
      </c>
      <c r="B147" s="178">
        <f t="shared" si="61"/>
        <v>2019</v>
      </c>
      <c r="C147" s="3">
        <f>'[1]Weekly capesize'!$I929</f>
        <v>9.1</v>
      </c>
      <c r="D147" s="5">
        <f>'[1]Weekly capesize'!$Z929</f>
        <v>20.95</v>
      </c>
      <c r="E147" s="119">
        <f>[2]input!$B577</f>
        <v>11.65</v>
      </c>
      <c r="F147" s="5">
        <f>'[1]Weekly capesize'!$S929</f>
        <v>8.6</v>
      </c>
      <c r="G147" s="3"/>
      <c r="H147" s="3">
        <f>'[1]Weekly capesize'!$L929</f>
        <v>14.25</v>
      </c>
      <c r="I147" s="3"/>
      <c r="J147" s="3">
        <f>'[1]Weekly capesize'!$N929</f>
        <v>14.95</v>
      </c>
      <c r="K147" s="3">
        <f>'[1]Weekly capesize'!$J929</f>
        <v>16.399999999999999</v>
      </c>
      <c r="L147" s="3">
        <f>'[1]Weekly capesize'!$Y929</f>
        <v>18.5</v>
      </c>
      <c r="M147" s="3">
        <f>'[1]Weekly capesize'!$V929</f>
        <v>11.05</v>
      </c>
      <c r="N147" s="3"/>
      <c r="O147" s="5"/>
      <c r="P147" s="5">
        <f>'[1]Weekly capesize'!$T929</f>
        <v>8.85</v>
      </c>
      <c r="Q147" s="5"/>
      <c r="R147" s="5">
        <f>'[1]Weekly capesize'!$U928</f>
        <v>11.6</v>
      </c>
      <c r="S147" s="5"/>
      <c r="T147" s="123">
        <f t="shared" si="56"/>
        <v>0.46142969363707775</v>
      </c>
      <c r="U147" s="49">
        <f t="shared" si="57"/>
        <v>2937</v>
      </c>
      <c r="V147" s="107">
        <f t="shared" si="58"/>
        <v>0.46142969363707775</v>
      </c>
      <c r="W147" s="157">
        <f t="shared" si="59"/>
        <v>11.85</v>
      </c>
      <c r="X147" s="108">
        <f t="shared" si="60"/>
        <v>5.15</v>
      </c>
      <c r="AG147" s="1">
        <f>'[1]Weekly capesize'!$B929</f>
        <v>9302</v>
      </c>
      <c r="AH147" s="1">
        <f>'[1]Weekly capesize'!$C929</f>
        <v>6365</v>
      </c>
      <c r="AI147" s="1">
        <f t="shared" si="62"/>
        <v>2937</v>
      </c>
      <c r="AJ147" s="124">
        <f>'[1]Baltic Indices'!$D597</f>
        <v>3064</v>
      </c>
      <c r="AK147" s="124">
        <f>'[1]Baltic Indices'!$G597</f>
        <v>651</v>
      </c>
      <c r="AL147" s="124">
        <f>'[1]Baltic Indices'!$F597</f>
        <v>1222</v>
      </c>
      <c r="AM147" s="86">
        <f t="shared" si="64"/>
        <v>-5.7166024731400755E-2</v>
      </c>
      <c r="AN147" s="97">
        <f t="shared" si="65"/>
        <v>-4.2569193742478917E-2</v>
      </c>
      <c r="AO147" s="102">
        <f t="shared" si="66"/>
        <v>-1.6216216216216273E-2</v>
      </c>
      <c r="AP147" s="103">
        <f t="shared" si="67"/>
        <v>-3.5483870967741971E-2</v>
      </c>
      <c r="AQ147" s="89">
        <f t="shared" si="68"/>
        <v>-6.2857142857142945E-2</v>
      </c>
      <c r="AR147" s="96">
        <f t="shared" si="69"/>
        <v>-3.3707865168539408E-2</v>
      </c>
      <c r="AS147" s="97">
        <f t="shared" si="70"/>
        <v>-0.11974789915966388</v>
      </c>
      <c r="AT147" s="97">
        <f t="shared" si="71"/>
        <v>3.0973451327433565E-2</v>
      </c>
      <c r="AX147" s="109">
        <f>[4]SRM!I92-C147</f>
        <v>80.054000000000016</v>
      </c>
      <c r="AY147" s="109">
        <f>[4]SRM!J92-D147</f>
        <v>74.72999999999999</v>
      </c>
      <c r="AZ147" s="108">
        <f t="shared" si="55"/>
        <v>-5.3240000000000265</v>
      </c>
      <c r="BA147" s="109">
        <f>AVERAGE($AZ$2:AZ147)</f>
        <v>6.5380799086757975</v>
      </c>
      <c r="BB147" s="44">
        <f t="shared" ref="BB147:BC162" si="72">AX147/AX146-1</f>
        <v>-4.7882968601331899E-2</v>
      </c>
      <c r="BC147" s="44">
        <f t="shared" si="72"/>
        <v>-9.9364069952306844E-3</v>
      </c>
    </row>
    <row r="148" spans="1:57" ht="19" customHeight="1">
      <c r="A148" s="46">
        <f>'[1]Weekly capesize'!$A930</f>
        <v>43763</v>
      </c>
      <c r="B148" s="178">
        <f t="shared" si="61"/>
        <v>2019</v>
      </c>
      <c r="C148" s="3">
        <f>'[1]Weekly capesize'!$I930</f>
        <v>9.3000000000000007</v>
      </c>
      <c r="D148" s="5">
        <f>'[1]Weekly capesize'!$Z930</f>
        <v>21.5</v>
      </c>
      <c r="E148" s="119">
        <f>[2]input!$B578</f>
        <v>11.85</v>
      </c>
      <c r="F148" s="5">
        <f>'[1]Weekly capesize'!$S930</f>
        <v>8.75</v>
      </c>
      <c r="G148" s="3"/>
      <c r="H148" s="3">
        <f>'[1]Weekly capesize'!$L930</f>
        <v>14.5</v>
      </c>
      <c r="I148" s="3"/>
      <c r="J148" s="3">
        <f>'[1]Weekly capesize'!$N930</f>
        <v>15</v>
      </c>
      <c r="K148" s="3">
        <f>'[1]Weekly capesize'!$J930</f>
        <v>15.75</v>
      </c>
      <c r="L148" s="3">
        <f>'[1]Weekly capesize'!$Y930</f>
        <v>19.25</v>
      </c>
      <c r="M148" s="3">
        <f>'[1]Weekly capesize'!$V930</f>
        <v>11.25</v>
      </c>
      <c r="N148" s="3"/>
      <c r="O148" s="5"/>
      <c r="P148" s="5">
        <f>'[1]Weekly capesize'!$T930</f>
        <v>8.6</v>
      </c>
      <c r="Q148" s="5"/>
      <c r="R148" s="5">
        <f>'[1]Weekly capesize'!$U929</f>
        <v>11.65</v>
      </c>
      <c r="S148" s="5"/>
      <c r="T148" s="123">
        <f t="shared" si="56"/>
        <v>0.46067938576081896</v>
      </c>
      <c r="U148" s="49">
        <f t="shared" si="57"/>
        <v>2970</v>
      </c>
      <c r="V148" s="107">
        <f t="shared" si="58"/>
        <v>0.46067938576081896</v>
      </c>
      <c r="W148" s="157">
        <f t="shared" si="59"/>
        <v>12.2</v>
      </c>
      <c r="X148" s="108">
        <f t="shared" si="60"/>
        <v>5.1999999999999993</v>
      </c>
      <c r="AG148" s="1">
        <f>'[1]Weekly capesize'!$B930</f>
        <v>9417</v>
      </c>
      <c r="AH148" s="1">
        <f>'[1]Weekly capesize'!$C930</f>
        <v>6447</v>
      </c>
      <c r="AI148" s="1">
        <f t="shared" si="62"/>
        <v>2970</v>
      </c>
      <c r="AJ148" s="124">
        <f>'[1]Baltic Indices'!$D598</f>
        <v>3052</v>
      </c>
      <c r="AK148" s="124">
        <f>'[1]Baltic Indices'!$G598</f>
        <v>626</v>
      </c>
      <c r="AL148" s="124">
        <f>'[1]Baltic Indices'!$F598</f>
        <v>1179</v>
      </c>
      <c r="AM148" s="86">
        <f t="shared" si="64"/>
        <v>1.2362932702644658E-2</v>
      </c>
      <c r="AN148" s="97">
        <f t="shared" si="65"/>
        <v>1.2882953652788798E-2</v>
      </c>
      <c r="AO148" s="102">
        <f t="shared" si="66"/>
        <v>2.1978021978022122E-2</v>
      </c>
      <c r="AP148" s="103">
        <f t="shared" si="67"/>
        <v>3.3444816053511683E-3</v>
      </c>
      <c r="AQ148" s="89">
        <f t="shared" si="68"/>
        <v>-3.9634146341463339E-2</v>
      </c>
      <c r="AR148" s="96">
        <f t="shared" si="69"/>
        <v>1.744186046511631E-2</v>
      </c>
      <c r="AS148" s="97">
        <f t="shared" si="70"/>
        <v>2.6252983293556076E-2</v>
      </c>
      <c r="AT148" s="97">
        <f t="shared" si="71"/>
        <v>1.716738197424883E-2</v>
      </c>
      <c r="AX148" s="109">
        <f>[4]SRM!I93-C148</f>
        <v>77.616000000000014</v>
      </c>
      <c r="AY148" s="109">
        <f>[4]SRM!J93-D148</f>
        <v>73.739999999999995</v>
      </c>
      <c r="AZ148" s="108">
        <f t="shared" si="55"/>
        <v>-3.876000000000019</v>
      </c>
      <c r="BA148" s="109">
        <f>AVERAGE($AZ$2:AZ148)</f>
        <v>6.467235827664398</v>
      </c>
      <c r="BB148" s="44">
        <f t="shared" si="72"/>
        <v>-3.0454443250805707E-2</v>
      </c>
      <c r="BC148" s="44">
        <f t="shared" si="72"/>
        <v>-1.3247691690084218E-2</v>
      </c>
    </row>
    <row r="149" spans="1:57">
      <c r="A149" s="46">
        <f>'[1]Weekly capesize'!$A931</f>
        <v>43770</v>
      </c>
      <c r="B149" s="178">
        <f t="shared" si="61"/>
        <v>2019</v>
      </c>
      <c r="C149" s="3">
        <f>'[1]Weekly capesize'!$I931</f>
        <v>9.1</v>
      </c>
      <c r="D149" s="5">
        <f>'[1]Weekly capesize'!$Z931</f>
        <v>20.399999999999999</v>
      </c>
      <c r="E149" s="119">
        <f>[2]input!$B579</f>
        <v>11.05</v>
      </c>
      <c r="F149" s="5">
        <f>'[1]Weekly capesize'!$S931</f>
        <v>8.5</v>
      </c>
      <c r="G149" s="3"/>
      <c r="H149" s="3">
        <f>'[1]Weekly capesize'!$L931</f>
        <v>14.4</v>
      </c>
      <c r="I149" s="3"/>
      <c r="J149" s="3">
        <f>'[1]Weekly capesize'!$N931</f>
        <v>14.8</v>
      </c>
      <c r="K149" s="3">
        <f>'[1]Weekly capesize'!$J931</f>
        <v>15.7</v>
      </c>
      <c r="L149" s="3">
        <f>'[1]Weekly capesize'!$Y931</f>
        <v>18.350000000000001</v>
      </c>
      <c r="M149" s="3">
        <f>'[1]Weekly capesize'!$V931</f>
        <v>11.2</v>
      </c>
      <c r="N149" s="3"/>
      <c r="O149" s="5"/>
      <c r="P149" s="5">
        <f>'[1]Weekly capesize'!$T931</f>
        <v>8.5500000000000007</v>
      </c>
      <c r="Q149" s="5"/>
      <c r="R149" s="5">
        <f>'[1]Weekly capesize'!$U930</f>
        <v>12.65</v>
      </c>
      <c r="S149" s="5"/>
      <c r="T149" s="123">
        <f t="shared" si="56"/>
        <v>0.44962834097738413</v>
      </c>
      <c r="U149" s="49">
        <f t="shared" si="57"/>
        <v>2843</v>
      </c>
      <c r="V149" s="107">
        <f t="shared" si="58"/>
        <v>0.44962834097738413</v>
      </c>
      <c r="W149" s="157">
        <f t="shared" si="59"/>
        <v>11.299999999999999</v>
      </c>
      <c r="X149" s="108">
        <f t="shared" si="60"/>
        <v>5.3000000000000007</v>
      </c>
      <c r="AG149" s="1">
        <f>'[1]Weekly capesize'!$B931</f>
        <v>9166</v>
      </c>
      <c r="AH149" s="1">
        <f>'[1]Weekly capesize'!$C931</f>
        <v>6323</v>
      </c>
      <c r="AI149" s="1">
        <f t="shared" si="62"/>
        <v>2843</v>
      </c>
      <c r="AJ149" s="124">
        <f>'[1]Baltic Indices'!$D599</f>
        <v>2950</v>
      </c>
      <c r="AK149" s="124">
        <f>'[1]Baltic Indices'!$G599</f>
        <v>580</v>
      </c>
      <c r="AL149" s="124">
        <f>'[1]Baltic Indices'!$F599</f>
        <v>1045</v>
      </c>
      <c r="AM149" s="86">
        <f t="shared" si="64"/>
        <v>-2.6653923754911379E-2</v>
      </c>
      <c r="AN149" s="97">
        <f t="shared" si="65"/>
        <v>-1.9233752132774895E-2</v>
      </c>
      <c r="AO149" s="102">
        <f t="shared" si="66"/>
        <v>-2.1505376344086113E-2</v>
      </c>
      <c r="AP149" s="103">
        <f t="shared" si="67"/>
        <v>-1.3333333333333308E-2</v>
      </c>
      <c r="AQ149" s="89">
        <f t="shared" si="68"/>
        <v>-3.1746031746032743E-3</v>
      </c>
      <c r="AR149" s="96">
        <f t="shared" si="69"/>
        <v>-2.8571428571428581E-2</v>
      </c>
      <c r="AS149" s="97">
        <f t="shared" si="70"/>
        <v>-5.1162790697674487E-2</v>
      </c>
      <c r="AT149" s="97">
        <f t="shared" si="71"/>
        <v>-6.7510548523206704E-2</v>
      </c>
      <c r="AX149" s="109">
        <f>[4]SRM!I94-C149</f>
        <v>77.22</v>
      </c>
      <c r="AY149" s="109">
        <f>[4]SRM!J94-D149</f>
        <v>74.349999999999994</v>
      </c>
      <c r="AZ149" s="108">
        <f t="shared" si="55"/>
        <v>-2.8700000000000045</v>
      </c>
      <c r="BA149" s="109">
        <f>AVERAGE($AZ$2:AZ149)</f>
        <v>6.4041463963963947</v>
      </c>
      <c r="BB149" s="44">
        <f t="shared" si="72"/>
        <v>-5.1020408163267028E-3</v>
      </c>
      <c r="BC149" s="44">
        <f t="shared" si="72"/>
        <v>8.2723081095741335E-3</v>
      </c>
    </row>
    <row r="150" spans="1:57">
      <c r="A150" s="46">
        <f>'[1]Weekly capesize'!$A932</f>
        <v>43777</v>
      </c>
      <c r="B150" s="178">
        <f t="shared" si="61"/>
        <v>2019</v>
      </c>
      <c r="C150" s="3">
        <f>'[1]Weekly capesize'!$I932</f>
        <v>8.35</v>
      </c>
      <c r="D150" s="5">
        <f>'[1]Weekly capesize'!$Z932</f>
        <v>18</v>
      </c>
      <c r="E150" s="119">
        <f>[2]input!$B580</f>
        <v>9.5</v>
      </c>
      <c r="F150" s="5">
        <f>'[1]Weekly capesize'!$S932</f>
        <v>7.8</v>
      </c>
      <c r="G150" s="3"/>
      <c r="H150" s="3">
        <f>'[1]Weekly capesize'!$L932</f>
        <v>13.5</v>
      </c>
      <c r="I150" s="3"/>
      <c r="J150" s="3">
        <f>'[1]Weekly capesize'!$N932</f>
        <v>13.9</v>
      </c>
      <c r="K150" s="3">
        <f>'[1]Weekly capesize'!$J932</f>
        <v>13</v>
      </c>
      <c r="L150" s="3">
        <f>'[1]Weekly capesize'!$Y932</f>
        <v>16.149999999999999</v>
      </c>
      <c r="M150" s="3">
        <f>'[1]Weekly capesize'!$V932</f>
        <v>9.9499999999999993</v>
      </c>
      <c r="N150" s="3"/>
      <c r="O150" s="5"/>
      <c r="P150" s="5">
        <f>'[1]Weekly capesize'!$T932</f>
        <v>7.8</v>
      </c>
      <c r="Q150" s="5"/>
      <c r="R150" s="5">
        <f>'[1]Weekly capesize'!$U931</f>
        <v>12.4</v>
      </c>
      <c r="S150" s="5"/>
      <c r="T150" s="123">
        <f t="shared" si="56"/>
        <v>0.42309758281110116</v>
      </c>
      <c r="U150" s="49">
        <f t="shared" si="57"/>
        <v>2363</v>
      </c>
      <c r="V150" s="107">
        <f t="shared" si="58"/>
        <v>0.42309758281110116</v>
      </c>
      <c r="W150" s="157">
        <f t="shared" si="59"/>
        <v>9.65</v>
      </c>
      <c r="X150" s="108">
        <f t="shared" si="60"/>
        <v>5.15</v>
      </c>
      <c r="AG150" s="1">
        <f>'[1]Weekly capesize'!$B932</f>
        <v>7948</v>
      </c>
      <c r="AH150" s="1">
        <f>'[1]Weekly capesize'!$C932</f>
        <v>5585</v>
      </c>
      <c r="AI150" s="1">
        <f t="shared" si="62"/>
        <v>2363</v>
      </c>
      <c r="AJ150" s="124">
        <f>'[1]Baltic Indices'!$D600</f>
        <v>2444</v>
      </c>
      <c r="AK150" s="124">
        <f>'[1]Baltic Indices'!$G600</f>
        <v>539</v>
      </c>
      <c r="AL150" s="124">
        <f>'[1]Baltic Indices'!$F600</f>
        <v>824</v>
      </c>
      <c r="AM150" s="86">
        <f t="shared" si="64"/>
        <v>-0.13288239144665071</v>
      </c>
      <c r="AN150" s="97">
        <f t="shared" si="65"/>
        <v>-0.11671674837893409</v>
      </c>
      <c r="AO150" s="102">
        <f t="shared" si="66"/>
        <v>-8.2417582417582458E-2</v>
      </c>
      <c r="AP150" s="103">
        <f t="shared" si="67"/>
        <v>-6.0810810810810856E-2</v>
      </c>
      <c r="AQ150" s="89">
        <f t="shared" si="68"/>
        <v>-0.17197452229299359</v>
      </c>
      <c r="AR150" s="96">
        <f t="shared" si="69"/>
        <v>-8.2352941176470629E-2</v>
      </c>
      <c r="AS150" s="97">
        <f t="shared" si="70"/>
        <v>-0.11764705882352933</v>
      </c>
      <c r="AT150" s="97">
        <f t="shared" si="71"/>
        <v>-0.14027149321266974</v>
      </c>
      <c r="AX150" s="109">
        <f>[4]SRM!I95-C150</f>
        <v>74.31</v>
      </c>
      <c r="AY150" s="109">
        <f>[4]SRM!J95-D150</f>
        <v>74.3</v>
      </c>
      <c r="AZ150" s="108">
        <f t="shared" si="55"/>
        <v>-1.0000000000005116E-2</v>
      </c>
      <c r="BA150" s="109">
        <f>AVERAGE($AZ$2:AZ150)</f>
        <v>6.3610984340044725</v>
      </c>
      <c r="BB150" s="44">
        <f t="shared" si="72"/>
        <v>-3.7684537684537611E-2</v>
      </c>
      <c r="BC150" s="44">
        <f t="shared" si="72"/>
        <v>-6.7249495628773914E-4</v>
      </c>
    </row>
    <row r="151" spans="1:57">
      <c r="A151" s="46">
        <f>'[1]Weekly capesize'!$A933</f>
        <v>43784</v>
      </c>
      <c r="B151" s="178">
        <f t="shared" si="61"/>
        <v>2019</v>
      </c>
      <c r="C151" s="3">
        <f>'[1]Weekly capesize'!$I933</f>
        <v>8.75</v>
      </c>
      <c r="D151" s="5">
        <f>'[1]Weekly capesize'!$Z933</f>
        <v>19.05</v>
      </c>
      <c r="E151" s="119">
        <f>[2]input!$B581</f>
        <v>8.65</v>
      </c>
      <c r="F151" s="5">
        <f>'[1]Weekly capesize'!$S933</f>
        <v>8.15</v>
      </c>
      <c r="G151" s="3"/>
      <c r="H151" s="3">
        <f>'[1]Weekly capesize'!$L933</f>
        <v>13.8</v>
      </c>
      <c r="I151" s="3"/>
      <c r="J151" s="3">
        <f>'[1]Weekly capesize'!$N933</f>
        <v>14.25</v>
      </c>
      <c r="K151" s="3">
        <f>'[1]Weekly capesize'!$J933</f>
        <v>15</v>
      </c>
      <c r="L151" s="3">
        <f>'[1]Weekly capesize'!$Y933</f>
        <v>17.2</v>
      </c>
      <c r="M151" s="3">
        <f>'[1]Weekly capesize'!$V933</f>
        <v>10.050000000000001</v>
      </c>
      <c r="N151" s="3"/>
      <c r="O151" s="5"/>
      <c r="P151" s="5">
        <f>'[1]Weekly capesize'!$T933</f>
        <v>8</v>
      </c>
      <c r="Q151" s="5"/>
      <c r="R151" s="5">
        <f>'[1]Weekly capesize'!$U932</f>
        <v>11.15</v>
      </c>
      <c r="S151" s="5"/>
      <c r="T151" s="123">
        <f t="shared" si="56"/>
        <v>0.34599572438743625</v>
      </c>
      <c r="U151" s="49">
        <f t="shared" si="57"/>
        <v>2104</v>
      </c>
      <c r="V151" s="107">
        <f t="shared" si="58"/>
        <v>0.34599572438743625</v>
      </c>
      <c r="W151" s="157">
        <f t="shared" si="59"/>
        <v>10.3</v>
      </c>
      <c r="X151" s="108">
        <f t="shared" si="60"/>
        <v>5.0500000000000007</v>
      </c>
      <c r="AG151" s="1">
        <f>'[1]Weekly capesize'!$B933</f>
        <v>8185</v>
      </c>
      <c r="AH151" s="1">
        <f>'[1]Weekly capesize'!$C933</f>
        <v>6081</v>
      </c>
      <c r="AI151" s="1">
        <f t="shared" si="62"/>
        <v>2104</v>
      </c>
      <c r="AJ151" s="124">
        <f>'[1]Baltic Indices'!$D601</f>
        <v>2635</v>
      </c>
      <c r="AK151" s="124">
        <f>'[1]Baltic Indices'!$G601</f>
        <v>509</v>
      </c>
      <c r="AL151" s="124">
        <f>'[1]Baltic Indices'!$F601</f>
        <v>735</v>
      </c>
      <c r="AM151" s="86">
        <f t="shared" si="64"/>
        <v>2.9818822345244023E-2</v>
      </c>
      <c r="AN151" s="97">
        <f t="shared" si="65"/>
        <v>8.8809310653536366E-2</v>
      </c>
      <c r="AO151" s="102">
        <f t="shared" si="66"/>
        <v>4.7904191616766623E-2</v>
      </c>
      <c r="AP151" s="103">
        <f t="shared" si="67"/>
        <v>2.5179856115107979E-2</v>
      </c>
      <c r="AQ151" s="89">
        <f t="shared" si="68"/>
        <v>0.15384615384615374</v>
      </c>
      <c r="AR151" s="96">
        <f t="shared" si="69"/>
        <v>4.4871794871794934E-2</v>
      </c>
      <c r="AS151" s="97">
        <f t="shared" si="70"/>
        <v>5.8333333333333348E-2</v>
      </c>
      <c r="AT151" s="97">
        <f t="shared" si="71"/>
        <v>-8.9473684210526261E-2</v>
      </c>
      <c r="AX151" s="109">
        <f>[4]SRM!I96-C151</f>
        <v>73.239999999999995</v>
      </c>
      <c r="AY151" s="109">
        <f>[4]SRM!J96-D151</f>
        <v>74.45</v>
      </c>
      <c r="AZ151" s="108">
        <f t="shared" si="55"/>
        <v>1.210000000000008</v>
      </c>
      <c r="BA151" s="109">
        <f>AVERAGE($AZ$2:AZ151)</f>
        <v>6.326757777777777</v>
      </c>
      <c r="BB151" s="44">
        <f t="shared" si="72"/>
        <v>-1.4399138743103279E-2</v>
      </c>
      <c r="BC151" s="44">
        <f t="shared" si="72"/>
        <v>2.0188425302827273E-3</v>
      </c>
    </row>
    <row r="152" spans="1:57">
      <c r="A152" s="46">
        <f>'[1]Weekly capesize'!$A934</f>
        <v>43791</v>
      </c>
      <c r="B152" s="178">
        <f t="shared" si="61"/>
        <v>2019</v>
      </c>
      <c r="C152" s="3">
        <f>'[1]Weekly capesize'!$I934</f>
        <v>8.9</v>
      </c>
      <c r="D152" s="5">
        <f>'[1]Weekly capesize'!$Z934</f>
        <v>19.05</v>
      </c>
      <c r="E152" s="119">
        <f>[2]input!$B582</f>
        <v>8.65</v>
      </c>
      <c r="F152" s="5">
        <f>'[1]Weekly capesize'!$S934</f>
        <v>8.1999999999999993</v>
      </c>
      <c r="G152" s="3"/>
      <c r="H152" s="3">
        <f>'[1]Weekly capesize'!$L934</f>
        <v>13.75</v>
      </c>
      <c r="I152" s="3"/>
      <c r="J152" s="3">
        <f>'[1]Weekly capesize'!$N934</f>
        <v>14.25</v>
      </c>
      <c r="K152" s="3">
        <f>'[1]Weekly capesize'!$J934</f>
        <v>14.95</v>
      </c>
      <c r="L152" s="3">
        <f>'[1]Weekly capesize'!$Y934</f>
        <v>17.2</v>
      </c>
      <c r="M152" s="3">
        <f>'[1]Weekly capesize'!$V934</f>
        <v>8.9</v>
      </c>
      <c r="N152" s="3"/>
      <c r="O152" s="5"/>
      <c r="P152" s="5">
        <f>'[1]Weekly capesize'!$T934</f>
        <v>7.95</v>
      </c>
      <c r="Q152" s="5"/>
      <c r="R152" s="5">
        <f>'[1]Weekly capesize'!$U933</f>
        <v>11.25</v>
      </c>
      <c r="S152" s="5"/>
      <c r="T152" s="123">
        <f t="shared" si="56"/>
        <v>0.28434451975533148</v>
      </c>
      <c r="U152" s="49">
        <f t="shared" si="57"/>
        <v>1720</v>
      </c>
      <c r="V152" s="107">
        <f t="shared" si="58"/>
        <v>0.28434451975533148</v>
      </c>
      <c r="W152" s="157">
        <f t="shared" si="59"/>
        <v>10.15</v>
      </c>
      <c r="X152" s="108">
        <f t="shared" si="60"/>
        <v>4.8499999999999996</v>
      </c>
      <c r="AG152" s="1">
        <f>'[1]Weekly capesize'!$B934</f>
        <v>7769</v>
      </c>
      <c r="AH152" s="1">
        <f>'[1]Weekly capesize'!$C934</f>
        <v>6049</v>
      </c>
      <c r="AI152" s="1">
        <f t="shared" si="62"/>
        <v>1720</v>
      </c>
      <c r="AJ152" s="124">
        <f>'[1]Baltic Indices'!$D602</f>
        <v>2493</v>
      </c>
      <c r="AK152" s="124">
        <f>'[1]Baltic Indices'!$G602</f>
        <v>494</v>
      </c>
      <c r="AL152" s="124">
        <f>'[1]Baltic Indices'!$F602</f>
        <v>747</v>
      </c>
      <c r="AM152" s="86">
        <f t="shared" si="64"/>
        <v>-5.0824679291386676E-2</v>
      </c>
      <c r="AN152" s="97">
        <f t="shared" si="65"/>
        <v>-5.2622923861207482E-3</v>
      </c>
      <c r="AO152" s="102">
        <f t="shared" si="66"/>
        <v>1.7142857142857126E-2</v>
      </c>
      <c r="AP152" s="103">
        <f t="shared" si="67"/>
        <v>0</v>
      </c>
      <c r="AQ152" s="89">
        <f t="shared" si="68"/>
        <v>-3.3333333333334103E-3</v>
      </c>
      <c r="AR152" s="96">
        <f t="shared" si="69"/>
        <v>6.1349693251533388E-3</v>
      </c>
      <c r="AS152" s="97">
        <f t="shared" si="70"/>
        <v>0</v>
      </c>
      <c r="AT152" s="97">
        <f t="shared" si="71"/>
        <v>0</v>
      </c>
      <c r="AX152" s="109">
        <f>[4]SRM!I97-C152</f>
        <v>77.63</v>
      </c>
      <c r="AY152" s="109">
        <f>[4]SRM!J97-D152</f>
        <v>79.25</v>
      </c>
      <c r="AZ152" s="108">
        <f>AY152-AX152</f>
        <v>1.6200000000000045</v>
      </c>
      <c r="BA152" s="109">
        <f>AVERAGE($AZ$2:AZ152)</f>
        <v>6.2955871964679897</v>
      </c>
      <c r="BB152" s="44">
        <f t="shared" si="72"/>
        <v>5.9939923539049644E-2</v>
      </c>
      <c r="BC152" s="44">
        <f t="shared" si="72"/>
        <v>6.4472800537273223E-2</v>
      </c>
    </row>
    <row r="153" spans="1:57">
      <c r="A153" s="46">
        <f>'[1]Weekly capesize'!$A935</f>
        <v>43798</v>
      </c>
      <c r="B153" s="178">
        <f t="shared" si="61"/>
        <v>2019</v>
      </c>
      <c r="C153" s="3">
        <f>'[1]Weekly capesize'!$I935</f>
        <v>9.9499999999999993</v>
      </c>
      <c r="D153" s="5">
        <f>'[1]Weekly capesize'!$Z935</f>
        <v>22.4</v>
      </c>
      <c r="E153" s="119">
        <f>[2]input!$B583</f>
        <v>11.15</v>
      </c>
      <c r="F153" s="5">
        <f>'[1]Weekly capesize'!$S935</f>
        <v>9.5</v>
      </c>
      <c r="G153" s="3"/>
      <c r="H153" s="3">
        <f>'[1]Weekly capesize'!$L935</f>
        <v>15.45</v>
      </c>
      <c r="I153" s="3"/>
      <c r="J153" s="3">
        <f>'[1]Weekly capesize'!$N935</f>
        <v>15.15</v>
      </c>
      <c r="K153" s="3">
        <f>'[1]Weekly capesize'!$J935</f>
        <v>16.350000000000001</v>
      </c>
      <c r="L153" s="3">
        <f>'[1]Weekly capesize'!$Y935</f>
        <v>20.85</v>
      </c>
      <c r="M153" s="3">
        <f>'[1]Weekly capesize'!$V935</f>
        <v>10.35</v>
      </c>
      <c r="N153" s="3"/>
      <c r="O153" s="5"/>
      <c r="P153" s="5">
        <f>'[1]Weekly capesize'!$T935</f>
        <v>9.1</v>
      </c>
      <c r="Q153" s="5"/>
      <c r="R153" s="5">
        <f>'[1]Weekly capesize'!$U934</f>
        <v>10.1</v>
      </c>
      <c r="S153" s="5"/>
      <c r="T153" s="123">
        <f t="shared" si="56"/>
        <v>0.35537067300549696</v>
      </c>
      <c r="U153" s="49">
        <f t="shared" si="57"/>
        <v>2392</v>
      </c>
      <c r="V153" s="107">
        <f t="shared" si="58"/>
        <v>0.35537067300549696</v>
      </c>
      <c r="W153" s="157">
        <f t="shared" si="59"/>
        <v>12.45</v>
      </c>
      <c r="X153" s="108">
        <f t="shared" si="60"/>
        <v>5.5</v>
      </c>
      <c r="AG153" s="1">
        <f>'[1]Weekly capesize'!$B935</f>
        <v>9123</v>
      </c>
      <c r="AH153" s="1">
        <f>'[1]Weekly capesize'!$C935</f>
        <v>6731</v>
      </c>
      <c r="AI153" s="1">
        <f t="shared" si="62"/>
        <v>2392</v>
      </c>
      <c r="AJ153" s="124">
        <f>'[1]Baltic Indices'!$D603</f>
        <v>3131</v>
      </c>
      <c r="AK153" s="124">
        <f>'[1]Baltic Indices'!$G603</f>
        <v>505</v>
      </c>
      <c r="AL153" s="124">
        <f>'[1]Baltic Indices'!$F603</f>
        <v>816</v>
      </c>
      <c r="AM153" s="86">
        <f t="shared" si="64"/>
        <v>0.17428240442785436</v>
      </c>
      <c r="AN153" s="97">
        <f t="shared" si="65"/>
        <v>0.11274590841461407</v>
      </c>
      <c r="AO153" s="102">
        <f t="shared" si="66"/>
        <v>0.1179775280898876</v>
      </c>
      <c r="AP153" s="103">
        <f t="shared" si="67"/>
        <v>6.315789473684208E-2</v>
      </c>
      <c r="AQ153" s="89">
        <f t="shared" si="68"/>
        <v>9.3645484949832936E-2</v>
      </c>
      <c r="AR153" s="96">
        <f t="shared" si="69"/>
        <v>0.1585365853658538</v>
      </c>
      <c r="AS153" s="97">
        <f t="shared" si="70"/>
        <v>0.1758530183727034</v>
      </c>
      <c r="AT153" s="97">
        <f t="shared" si="71"/>
        <v>0.28901734104046239</v>
      </c>
      <c r="AX153" s="109">
        <f>[4]SRM!I98-C153</f>
        <v>78.72</v>
      </c>
      <c r="AY153" s="109">
        <f>[4]SRM!J98-D153</f>
        <v>78.140000000000015</v>
      </c>
      <c r="AZ153" s="108">
        <f>AY153-AX153</f>
        <v>-0.57999999999998408</v>
      </c>
      <c r="BA153" s="109">
        <f>AVERAGE($AZ$2:AZ153)</f>
        <v>6.2503530701754375</v>
      </c>
      <c r="BB153" s="44">
        <f t="shared" si="72"/>
        <v>1.4040963545021379E-2</v>
      </c>
      <c r="BC153" s="44">
        <f t="shared" si="72"/>
        <v>-1.4006309148264839E-2</v>
      </c>
    </row>
    <row r="154" spans="1:57">
      <c r="A154" s="46">
        <f>'[1]Weekly capesize'!$A936</f>
        <v>43805</v>
      </c>
      <c r="B154" s="178">
        <f t="shared" si="61"/>
        <v>2019</v>
      </c>
      <c r="C154" s="3">
        <f>'[1]Weekly capesize'!$I936</f>
        <v>10.25</v>
      </c>
      <c r="D154" s="5">
        <f>'[1]Weekly capesize'!$Z936</f>
        <v>21.65</v>
      </c>
      <c r="E154" s="119">
        <f>[2]input!$B584</f>
        <v>11.2</v>
      </c>
      <c r="F154" s="5">
        <f>'[1]Weekly capesize'!$S936</f>
        <v>9.8000000000000007</v>
      </c>
      <c r="G154" s="3"/>
      <c r="H154" s="3">
        <f>'[1]Weekly capesize'!$L936</f>
        <v>15.25</v>
      </c>
      <c r="I154" s="3"/>
      <c r="J154" s="3">
        <f>'[1]Weekly capesize'!$N936</f>
        <v>15.65</v>
      </c>
      <c r="K154" s="3">
        <f>'[1]Weekly capesize'!$J936</f>
        <v>16.149999999999999</v>
      </c>
      <c r="L154" s="3">
        <f>'[1]Weekly capesize'!$Y936</f>
        <v>20.100000000000001</v>
      </c>
      <c r="M154" s="3">
        <f>'[1]Weekly capesize'!$V936</f>
        <v>10.3</v>
      </c>
      <c r="N154" s="3"/>
      <c r="O154" s="5"/>
      <c r="P154" s="5">
        <f>'[1]Weekly capesize'!$T936</f>
        <v>9.25</v>
      </c>
      <c r="Q154" s="5"/>
      <c r="R154" s="5">
        <f>'[1]Weekly capesize'!$U935</f>
        <v>11.55</v>
      </c>
      <c r="S154" s="5"/>
      <c r="T154" s="123">
        <f t="shared" si="56"/>
        <v>0.30477855477855476</v>
      </c>
      <c r="U154" s="49">
        <f t="shared" si="57"/>
        <v>2092</v>
      </c>
      <c r="V154" s="107">
        <f t="shared" si="58"/>
        <v>0.30477855477855476</v>
      </c>
      <c r="W154" s="157">
        <f t="shared" si="59"/>
        <v>11.399999999999999</v>
      </c>
      <c r="X154" s="108">
        <f t="shared" si="60"/>
        <v>5</v>
      </c>
      <c r="AG154" s="1">
        <f>'[1]Weekly capesize'!$B936</f>
        <v>8956</v>
      </c>
      <c r="AH154" s="1">
        <f>'[1]Weekly capesize'!$C936</f>
        <v>6864</v>
      </c>
      <c r="AI154" s="1">
        <f t="shared" si="62"/>
        <v>2092</v>
      </c>
      <c r="AJ154" s="124">
        <f>'[1]Baltic Indices'!$D604</f>
        <v>3273</v>
      </c>
      <c r="AK154" s="124">
        <f>'[1]Baltic Indices'!$G604</f>
        <v>507</v>
      </c>
      <c r="AL154" s="124">
        <f>'[1]Baltic Indices'!$F604</f>
        <v>835</v>
      </c>
      <c r="AM154" s="86">
        <f t="shared" si="64"/>
        <v>-1.8305382001534531E-2</v>
      </c>
      <c r="AN154" s="97">
        <f t="shared" si="65"/>
        <v>1.9759322537513002E-2</v>
      </c>
      <c r="AO154" s="102">
        <f t="shared" si="66"/>
        <v>3.0150753768844352E-2</v>
      </c>
      <c r="AP154" s="103">
        <f t="shared" si="67"/>
        <v>3.3003300330032959E-2</v>
      </c>
      <c r="AQ154" s="89">
        <f t="shared" si="68"/>
        <v>-1.2232415902140858E-2</v>
      </c>
      <c r="AR154" s="96">
        <f t="shared" si="69"/>
        <v>3.1578947368421151E-2</v>
      </c>
      <c r="AS154" s="97">
        <f t="shared" si="70"/>
        <v>-3.3482142857142905E-2</v>
      </c>
      <c r="AT154" s="97">
        <f t="shared" si="71"/>
        <v>4.484304932735439E-3</v>
      </c>
      <c r="AX154" s="109">
        <f>[4]SRM!I99-C154</f>
        <v>78.459999999999994</v>
      </c>
      <c r="AY154" s="109">
        <f>[4]SRM!J99-D154</f>
        <v>78.53</v>
      </c>
      <c r="AZ154" s="108">
        <f>AY154-AX154</f>
        <v>7.000000000000739E-2</v>
      </c>
      <c r="BA154" s="109">
        <f>AVERAGE($AZ$2:AZ154)</f>
        <v>6.2099586056644869</v>
      </c>
      <c r="BB154" s="44">
        <f t="shared" si="72"/>
        <v>-3.3028455284553893E-3</v>
      </c>
      <c r="BC154" s="44">
        <f t="shared" si="72"/>
        <v>4.9910417199896528E-3</v>
      </c>
    </row>
    <row r="155" spans="1:57">
      <c r="A155" s="46">
        <f>'[1]Weekly capesize'!$A937</f>
        <v>43812</v>
      </c>
      <c r="B155" s="178">
        <f t="shared" si="61"/>
        <v>2019</v>
      </c>
      <c r="C155" s="3">
        <f>'[1]Weekly capesize'!$I937</f>
        <v>8.35</v>
      </c>
      <c r="D155" s="5">
        <f>'[1]Weekly capesize'!$Z937</f>
        <v>18.95</v>
      </c>
      <c r="E155" s="119">
        <f>[2]input!$B585</f>
        <v>11.35</v>
      </c>
      <c r="F155" s="5">
        <f>'[1]Weekly capesize'!$S937</f>
        <v>9.0500000000000007</v>
      </c>
      <c r="G155" s="3"/>
      <c r="H155" s="3">
        <f>'[1]Weekly capesize'!$L937</f>
        <v>14.1</v>
      </c>
      <c r="I155" s="3"/>
      <c r="J155" s="3">
        <f>'[1]Weekly capesize'!$N937</f>
        <v>14.35</v>
      </c>
      <c r="K155" s="3">
        <f>'[1]Weekly capesize'!$J937</f>
        <v>14.25</v>
      </c>
      <c r="L155" s="3">
        <f>'[1]Weekly capesize'!$Y937</f>
        <v>17.75</v>
      </c>
      <c r="M155" s="3">
        <f>'[1]Weekly capesize'!$V937</f>
        <v>9.6</v>
      </c>
      <c r="N155" s="3"/>
      <c r="O155" s="5"/>
      <c r="P155" s="5">
        <f>'[1]Weekly capesize'!$T937</f>
        <v>8.5500000000000007</v>
      </c>
      <c r="Q155" s="5"/>
      <c r="R155" s="5">
        <f>'[1]Weekly capesize'!$U936</f>
        <v>11.5</v>
      </c>
      <c r="S155" s="5"/>
      <c r="T155" s="123">
        <f t="shared" si="56"/>
        <v>0.3876606683804627</v>
      </c>
      <c r="U155" s="49">
        <f t="shared" si="57"/>
        <v>2262</v>
      </c>
      <c r="V155" s="107">
        <f t="shared" si="58"/>
        <v>0.3876606683804627</v>
      </c>
      <c r="W155" s="157">
        <f t="shared" si="59"/>
        <v>10.6</v>
      </c>
      <c r="X155" s="108">
        <f t="shared" si="60"/>
        <v>5.75</v>
      </c>
      <c r="AG155" s="1">
        <f>'[1]Weekly capesize'!$B937</f>
        <v>8097</v>
      </c>
      <c r="AH155" s="1">
        <f>'[1]Weekly capesize'!$C937</f>
        <v>5835</v>
      </c>
      <c r="AI155" s="1">
        <f t="shared" si="62"/>
        <v>2262</v>
      </c>
      <c r="AJ155" s="124">
        <f>'[1]Baltic Indices'!$D605</f>
        <v>2455</v>
      </c>
      <c r="AK155" s="124">
        <f>'[1]Baltic Indices'!$G605</f>
        <v>509</v>
      </c>
      <c r="AL155" s="124">
        <f>'[1]Baltic Indices'!$F605</f>
        <v>823</v>
      </c>
      <c r="AM155" s="86">
        <f t="shared" si="64"/>
        <v>-9.5913354175971466E-2</v>
      </c>
      <c r="AN155" s="97">
        <f t="shared" si="65"/>
        <v>-0.14991258741258739</v>
      </c>
      <c r="AO155" s="102">
        <f t="shared" si="66"/>
        <v>-0.18536585365853664</v>
      </c>
      <c r="AP155" s="103">
        <f t="shared" si="67"/>
        <v>-8.3067092651757268E-2</v>
      </c>
      <c r="AQ155" s="89">
        <f t="shared" si="68"/>
        <v>-0.11764705882352933</v>
      </c>
      <c r="AR155" s="96">
        <f t="shared" si="69"/>
        <v>-7.6530612244897989E-2</v>
      </c>
      <c r="AS155" s="97">
        <f t="shared" si="70"/>
        <v>-0.12471131639722866</v>
      </c>
      <c r="AT155" s="97">
        <f t="shared" si="71"/>
        <v>1.3392857142857206E-2</v>
      </c>
      <c r="AX155" s="109">
        <f>[4]SRM!I100-C155</f>
        <v>85.81</v>
      </c>
      <c r="AY155" s="109">
        <f>[4]SRM!J100-D155</f>
        <v>85.41</v>
      </c>
      <c r="AZ155" s="108">
        <f>AY155-AX155</f>
        <v>-0.40000000000000568</v>
      </c>
      <c r="BA155" s="109">
        <f>AVERAGE($AZ$2:AZ155)</f>
        <v>6.167036796536796</v>
      </c>
      <c r="BB155" s="44">
        <f t="shared" si="72"/>
        <v>9.3678307417792706E-2</v>
      </c>
      <c r="BC155" s="44">
        <f t="shared" si="72"/>
        <v>8.7609830637972674E-2</v>
      </c>
    </row>
    <row r="156" spans="1:57">
      <c r="A156" s="162">
        <f>'[1]Weekly capesize'!$A938</f>
        <v>43822</v>
      </c>
      <c r="B156" s="178">
        <f t="shared" si="61"/>
        <v>2019</v>
      </c>
      <c r="C156" s="3">
        <f>'[1]Weekly capesize'!$I938</f>
        <v>7.2</v>
      </c>
      <c r="D156" s="5">
        <f>'[1]Weekly capesize'!$Z938</f>
        <v>18.899999999999999</v>
      </c>
      <c r="E156" s="119">
        <f>[2]input!$B586</f>
        <v>11.5</v>
      </c>
      <c r="F156" s="5">
        <f>'[1]Weekly capesize'!$S938</f>
        <v>8.9499999999999993</v>
      </c>
      <c r="G156" s="3"/>
      <c r="H156" s="3">
        <f>'[1]Weekly capesize'!$L938</f>
        <v>13.9</v>
      </c>
      <c r="I156" s="3"/>
      <c r="J156" s="3">
        <f>'[1]Weekly capesize'!$N938</f>
        <v>14.1</v>
      </c>
      <c r="K156" s="3">
        <f>'[1]Weekly capesize'!$J938</f>
        <v>14</v>
      </c>
      <c r="L156" s="3">
        <f>'[1]Weekly capesize'!$Y938</f>
        <v>17.7</v>
      </c>
      <c r="M156" s="3">
        <f>'[1]Weekly capesize'!$V938</f>
        <v>10.199999999999999</v>
      </c>
      <c r="N156" s="3"/>
      <c r="O156" s="5"/>
      <c r="P156" s="5">
        <f>'[1]Weekly capesize'!$T938</f>
        <v>8.4499999999999993</v>
      </c>
      <c r="Q156" s="5"/>
      <c r="R156" s="5">
        <f>'[1]Weekly capesize'!$U937</f>
        <v>10.8</v>
      </c>
      <c r="S156" s="5"/>
      <c r="T156" s="123">
        <f t="shared" si="56"/>
        <v>0.52718006795016992</v>
      </c>
      <c r="U156" s="49">
        <f t="shared" si="57"/>
        <v>2793</v>
      </c>
      <c r="V156" s="107">
        <f t="shared" si="58"/>
        <v>0.52718006795016992</v>
      </c>
      <c r="W156" s="157">
        <f t="shared" si="59"/>
        <v>11.7</v>
      </c>
      <c r="X156" s="108"/>
      <c r="AG156" s="1">
        <f>'[1]Weekly capesize'!$B938</f>
        <v>8091</v>
      </c>
      <c r="AH156" s="1">
        <f>'[1]Weekly capesize'!$C938</f>
        <v>5298</v>
      </c>
      <c r="AI156" s="1">
        <f t="shared" si="62"/>
        <v>2793</v>
      </c>
      <c r="AJ156" s="164">
        <f>AJ155</f>
        <v>2455</v>
      </c>
      <c r="AK156" s="164">
        <f t="shared" ref="AK156:AL157" si="73">AK155</f>
        <v>509</v>
      </c>
      <c r="AL156" s="164">
        <f t="shared" si="73"/>
        <v>823</v>
      </c>
      <c r="AM156" s="86">
        <f t="shared" si="64"/>
        <v>-7.4101519081137823E-4</v>
      </c>
      <c r="AN156" s="97">
        <f t="shared" si="65"/>
        <v>-9.2030848329048842E-2</v>
      </c>
      <c r="AO156" s="102" t="e">
        <f>#REF!/C155-1</f>
        <v>#REF!</v>
      </c>
      <c r="AP156" s="103" t="e">
        <f>#REF!/J155-1</f>
        <v>#REF!</v>
      </c>
      <c r="AQ156" s="89" t="e">
        <f>#REF!/K155-1</f>
        <v>#REF!</v>
      </c>
      <c r="AR156" s="96" t="e">
        <f>#REF!/F155-1</f>
        <v>#REF!</v>
      </c>
      <c r="AS156" s="97" t="e">
        <f>#REF!/D155-1</f>
        <v>#REF!</v>
      </c>
      <c r="AT156" s="97">
        <f>E156/E155-1</f>
        <v>1.3215859030837107E-2</v>
      </c>
      <c r="AX156" s="109">
        <f>[4]SRM!I101-C156</f>
        <v>86.14</v>
      </c>
      <c r="AY156" s="109">
        <f>[4]SRM!J101-D156</f>
        <v>84.699999999999989</v>
      </c>
      <c r="AZ156" s="108">
        <f t="shared" ref="AZ156:AZ217" si="74">AY156-AX156</f>
        <v>-1.4400000000000119</v>
      </c>
      <c r="BA156" s="109">
        <f>AVERAGE($AZ$2:AZ156)</f>
        <v>6.1179591397849453</v>
      </c>
      <c r="BB156" s="44">
        <f t="shared" si="72"/>
        <v>3.8457056287146685E-3</v>
      </c>
      <c r="BC156" s="44">
        <f t="shared" si="72"/>
        <v>-8.312843929282332E-3</v>
      </c>
    </row>
    <row r="157" spans="1:57">
      <c r="A157" s="162">
        <f>A156+7</f>
        <v>43829</v>
      </c>
      <c r="B157" s="178">
        <f t="shared" si="61"/>
        <v>2019</v>
      </c>
      <c r="C157" s="165">
        <f>C156</f>
        <v>7.2</v>
      </c>
      <c r="D157" s="165">
        <f>D156</f>
        <v>18.899999999999999</v>
      </c>
      <c r="E157" s="165">
        <f>E156</f>
        <v>11.5</v>
      </c>
      <c r="F157" s="165">
        <f>F156</f>
        <v>8.9499999999999993</v>
      </c>
      <c r="G157" s="165"/>
      <c r="H157" s="165">
        <f t="shared" ref="H157:P157" si="75">H156</f>
        <v>13.9</v>
      </c>
      <c r="I157" s="165"/>
      <c r="J157" s="165">
        <f t="shared" si="75"/>
        <v>14.1</v>
      </c>
      <c r="K157" s="165">
        <f t="shared" si="75"/>
        <v>14</v>
      </c>
      <c r="L157" s="165">
        <f t="shared" si="75"/>
        <v>17.7</v>
      </c>
      <c r="M157" s="165">
        <f t="shared" si="75"/>
        <v>10.199999999999999</v>
      </c>
      <c r="N157" s="165"/>
      <c r="O157" s="165"/>
      <c r="P157" s="165">
        <f t="shared" si="75"/>
        <v>8.4499999999999993</v>
      </c>
      <c r="Q157" s="165"/>
      <c r="R157" s="5">
        <f>'[1]Weekly capesize'!$U938</f>
        <v>11.1</v>
      </c>
      <c r="S157" s="5"/>
      <c r="T157" s="123">
        <f t="shared" si="56"/>
        <v>0.52718006795016992</v>
      </c>
      <c r="U157" s="49">
        <f t="shared" si="57"/>
        <v>2793</v>
      </c>
      <c r="V157" s="107">
        <f t="shared" si="58"/>
        <v>0.52718006795016992</v>
      </c>
      <c r="W157" s="157">
        <f t="shared" si="59"/>
        <v>11.7</v>
      </c>
      <c r="X157" s="108"/>
      <c r="AG157" s="164">
        <f>AG156</f>
        <v>8091</v>
      </c>
      <c r="AH157" s="164">
        <f>AH156</f>
        <v>5298</v>
      </c>
      <c r="AI157" s="1">
        <f t="shared" si="62"/>
        <v>2793</v>
      </c>
      <c r="AJ157" s="164">
        <f>AJ156</f>
        <v>2455</v>
      </c>
      <c r="AK157" s="164">
        <f t="shared" si="73"/>
        <v>509</v>
      </c>
      <c r="AL157" s="164">
        <f t="shared" si="73"/>
        <v>823</v>
      </c>
      <c r="AM157" s="86"/>
      <c r="AN157" s="97"/>
      <c r="AO157" s="102"/>
      <c r="AP157" s="103"/>
      <c r="AQ157" s="89"/>
      <c r="AR157" s="96"/>
      <c r="AS157" s="97"/>
      <c r="AT157" s="97"/>
      <c r="AX157" s="109">
        <f>[4]SRM!I102-C157</f>
        <v>83.929999999999993</v>
      </c>
      <c r="AY157" s="109">
        <f>[4]SRM!J102-D157</f>
        <v>83.47999999999999</v>
      </c>
      <c r="AZ157" s="108">
        <f t="shared" si="74"/>
        <v>-0.45000000000000284</v>
      </c>
      <c r="BA157" s="109">
        <f>AVERAGE($AZ$2:AZ157)</f>
        <v>6.0758568376068363</v>
      </c>
      <c r="BB157" s="44">
        <f t="shared" si="72"/>
        <v>-2.5655908985372733E-2</v>
      </c>
      <c r="BC157" s="44">
        <f t="shared" si="72"/>
        <v>-1.4403778040141701E-2</v>
      </c>
    </row>
    <row r="158" spans="1:57">
      <c r="A158" s="46">
        <f>'[1]Weekly capesize'!$A939</f>
        <v>43836</v>
      </c>
      <c r="B158" s="178">
        <f t="shared" si="61"/>
        <v>2020</v>
      </c>
      <c r="C158" s="3">
        <f>'[1]Weekly capesize'!$I939</f>
        <v>6.95</v>
      </c>
      <c r="D158" s="5">
        <f>'[1]Weekly capesize'!$Z939</f>
        <v>18.45</v>
      </c>
      <c r="E158" s="119">
        <f>[2]input!$B587</f>
        <v>12.4</v>
      </c>
      <c r="F158" s="5">
        <f>'[1]Weekly capesize'!$S939</f>
        <v>8.75</v>
      </c>
      <c r="G158" s="174">
        <f t="shared" ref="G158:G189" si="76">C158/$C$158-1</f>
        <v>0</v>
      </c>
      <c r="H158" s="3">
        <f>'[1]Weekly capesize'!$L939</f>
        <v>13.6</v>
      </c>
      <c r="I158" s="174">
        <f t="shared" ref="I158:I189" si="77">H158/$H$158-1</f>
        <v>0</v>
      </c>
      <c r="J158" s="3">
        <f>'[1]Weekly capesize'!$N939</f>
        <v>13.75</v>
      </c>
      <c r="K158" s="3">
        <f>'[1]Weekly capesize'!$J939</f>
        <v>13.75</v>
      </c>
      <c r="L158" s="3">
        <f>'[1]Weekly capesize'!$Y939</f>
        <v>17.25</v>
      </c>
      <c r="M158" s="3">
        <f>'[1]Weekly capesize'!$V939</f>
        <v>10.5</v>
      </c>
      <c r="N158" s="174">
        <f>M158/M$158-1</f>
        <v>0</v>
      </c>
      <c r="O158" s="173">
        <f>D158/D158-1</f>
        <v>0</v>
      </c>
      <c r="P158" s="5">
        <f>'[1]Weekly capesize'!$T939</f>
        <v>8.3000000000000007</v>
      </c>
      <c r="Q158" s="5"/>
      <c r="R158" s="5">
        <f>'[1]Weekly capesize'!$U939</f>
        <v>11.2</v>
      </c>
      <c r="S158" s="172">
        <f t="shared" ref="S158:S189" si="78">R158/$R$158-1</f>
        <v>0</v>
      </c>
      <c r="T158" s="123">
        <f t="shared" si="56"/>
        <v>0.5757273814268633</v>
      </c>
      <c r="U158" s="49">
        <f t="shared" si="57"/>
        <v>2889</v>
      </c>
      <c r="V158" s="107">
        <f t="shared" si="58"/>
        <v>0.5757273814268633</v>
      </c>
      <c r="W158" s="157">
        <f t="shared" si="59"/>
        <v>11.5</v>
      </c>
      <c r="X158" s="108">
        <f t="shared" ref="X158:X189" si="79">H158-C158</f>
        <v>6.6499999999999995</v>
      </c>
      <c r="AG158" s="1">
        <f>'[1]Weekly capesize'!$B939</f>
        <v>7907</v>
      </c>
      <c r="AH158" s="1">
        <f>'[1]Weekly capesize'!$C939</f>
        <v>5018</v>
      </c>
      <c r="AI158" s="1">
        <f t="shared" si="62"/>
        <v>2889</v>
      </c>
      <c r="AJ158" s="124">
        <f>'[1]Baltic Indices'!$D606</f>
        <v>1646</v>
      </c>
      <c r="AK158" s="124">
        <f>'[1]Baltic Indices'!$G606</f>
        <v>465</v>
      </c>
      <c r="AL158" s="124">
        <f>'[1]Baltic Indices'!$F606</f>
        <v>685</v>
      </c>
      <c r="AM158" s="86">
        <f>AG158/AG155-1</f>
        <v>-2.3465481042361347E-2</v>
      </c>
      <c r="AN158" s="97">
        <f>AH158/AH155-1</f>
        <v>-0.14001713796058268</v>
      </c>
      <c r="AO158" s="102">
        <f>C158/C155-1</f>
        <v>-0.16766467065868262</v>
      </c>
      <c r="AP158" s="103">
        <f>J158/J155-1</f>
        <v>-4.181184668989546E-2</v>
      </c>
      <c r="AQ158" s="89">
        <f>K158/K155-1</f>
        <v>-3.5087719298245612E-2</v>
      </c>
      <c r="AR158" s="96">
        <f>F158/F155-1</f>
        <v>-3.3149171270718258E-2</v>
      </c>
      <c r="AS158" s="97">
        <f>D158/D155-1</f>
        <v>-2.6385224274406371E-2</v>
      </c>
      <c r="AT158" s="97">
        <f>E158/E155-1</f>
        <v>9.2511013215859084E-2</v>
      </c>
      <c r="AX158" s="109">
        <f>[4]SRM!I103-C158</f>
        <v>86.02</v>
      </c>
      <c r="AY158" s="109">
        <f>[4]SRM!J103-D158</f>
        <v>86.03</v>
      </c>
      <c r="AZ158" s="108">
        <f t="shared" si="74"/>
        <v>1.0000000000005116E-2</v>
      </c>
      <c r="BA158" s="109">
        <f>AVERAGE($AZ$2:AZ158)</f>
        <v>6.0372208067940534</v>
      </c>
      <c r="BB158" s="44">
        <f t="shared" si="72"/>
        <v>2.4901703800786379E-2</v>
      </c>
      <c r="BC158" s="44">
        <f t="shared" si="72"/>
        <v>3.0546238620028809E-2</v>
      </c>
      <c r="BE158" s="167"/>
    </row>
    <row r="159" spans="1:57">
      <c r="A159" s="46">
        <f>'[1]Weekly capesize'!$A940</f>
        <v>43843</v>
      </c>
      <c r="B159" s="178">
        <f t="shared" si="61"/>
        <v>2020</v>
      </c>
      <c r="C159" s="3">
        <f>'[1]Weekly capesize'!$I940</f>
        <v>7.45</v>
      </c>
      <c r="D159" s="5">
        <f>'[1]Weekly capesize'!$Z940</f>
        <v>18.5</v>
      </c>
      <c r="E159" s="119">
        <f>[2]input!$B588</f>
        <v>10.75</v>
      </c>
      <c r="F159" s="5">
        <f>'[1]Weekly capesize'!$S940</f>
        <v>8.1</v>
      </c>
      <c r="G159" s="174">
        <f t="shared" si="76"/>
        <v>7.1942446043165464E-2</v>
      </c>
      <c r="H159" s="3">
        <f>'[1]Weekly capesize'!$L940</f>
        <v>13.15</v>
      </c>
      <c r="I159" s="174">
        <f t="shared" si="77"/>
        <v>-3.3088235294117641E-2</v>
      </c>
      <c r="J159" s="3">
        <f>'[1]Weekly capesize'!$N940</f>
        <v>13.3</v>
      </c>
      <c r="K159" s="3">
        <f>'[1]Weekly capesize'!$J940</f>
        <v>13.95</v>
      </c>
      <c r="L159" s="3">
        <f>'[1]Weekly capesize'!$Y940</f>
        <v>17.600000000000001</v>
      </c>
      <c r="M159" s="3">
        <f>'[1]Weekly capesize'!$V940</f>
        <v>10.4</v>
      </c>
      <c r="N159" s="174">
        <f t="shared" ref="N159:N217" si="80">M159/M$158-1</f>
        <v>-9.52380952380949E-3</v>
      </c>
      <c r="O159" s="173">
        <f t="shared" ref="O159:O190" si="81">D159/$D$158-1</f>
        <v>2.7100271002711285E-3</v>
      </c>
      <c r="P159" s="5">
        <f>'[1]Weekly capesize'!$T940</f>
        <v>8.0500000000000007</v>
      </c>
      <c r="Q159" s="5"/>
      <c r="R159" s="5">
        <f>'[1]Weekly capesize'!$U940</f>
        <v>11.1</v>
      </c>
      <c r="S159" s="172">
        <f t="shared" si="78"/>
        <v>-8.9285714285713969E-3</v>
      </c>
      <c r="T159" s="123">
        <f t="shared" si="56"/>
        <v>0.57734248788368336</v>
      </c>
      <c r="U159" s="49">
        <f t="shared" si="57"/>
        <v>2859</v>
      </c>
      <c r="V159" s="107">
        <f t="shared" si="58"/>
        <v>0.57734248788368336</v>
      </c>
      <c r="W159" s="157">
        <f t="shared" si="59"/>
        <v>11.05</v>
      </c>
      <c r="X159" s="108">
        <f t="shared" si="79"/>
        <v>5.7</v>
      </c>
      <c r="AG159" s="1">
        <f>'[1]Weekly capesize'!$B940</f>
        <v>7811</v>
      </c>
      <c r="AH159" s="1">
        <f>'[1]Weekly capesize'!$C940</f>
        <v>4952</v>
      </c>
      <c r="AI159" s="1">
        <f t="shared" si="62"/>
        <v>2859</v>
      </c>
      <c r="AJ159" s="124">
        <f>'[1]Baltic Indices'!$D607</f>
        <v>1066</v>
      </c>
      <c r="AK159" s="124">
        <f>'[1]Baltic Indices'!$G607</f>
        <v>408</v>
      </c>
      <c r="AL159" s="124">
        <f>'[1]Baltic Indices'!$F607</f>
        <v>570</v>
      </c>
      <c r="AM159" s="86">
        <f t="shared" ref="AM159:AM190" si="82">AG159/AG158-1</f>
        <v>-1.2141140761350755E-2</v>
      </c>
      <c r="AN159" s="97">
        <f t="shared" ref="AN159:AN190" si="83">AH159/AH158-1</f>
        <v>-1.3152650458349902E-2</v>
      </c>
      <c r="AO159" s="102">
        <f t="shared" ref="AO159:AO190" si="84">C159/C158-1</f>
        <v>7.1942446043165464E-2</v>
      </c>
      <c r="AP159" s="103">
        <f t="shared" ref="AP159:AP190" si="85">J159/J158-1</f>
        <v>-3.2727272727272716E-2</v>
      </c>
      <c r="AQ159" s="89">
        <f t="shared" ref="AQ159:AQ190" si="86">K159/K158-1</f>
        <v>1.4545454545454417E-2</v>
      </c>
      <c r="AR159" s="96">
        <f t="shared" ref="AR159:AR190" si="87">F159/F158-1</f>
        <v>-7.4285714285714288E-2</v>
      </c>
      <c r="AS159" s="97">
        <f t="shared" ref="AS159:AS190" si="88">D159/D158-1</f>
        <v>2.7100271002711285E-3</v>
      </c>
      <c r="AT159" s="97">
        <f t="shared" ref="AT159:AT190" si="89">E159/E158-1</f>
        <v>-0.13306451612903225</v>
      </c>
      <c r="AX159" s="109">
        <f>[4]SRM!I104-C159</f>
        <v>87.6</v>
      </c>
      <c r="AY159" s="109">
        <f>[4]SRM!J104-D159</f>
        <v>88.64</v>
      </c>
      <c r="AZ159" s="108">
        <f t="shared" si="74"/>
        <v>1.0400000000000063</v>
      </c>
      <c r="BA159" s="109">
        <f>AVERAGE($AZ$2:AZ159)</f>
        <v>6.005592827004218</v>
      </c>
      <c r="BB159" s="44">
        <f t="shared" si="72"/>
        <v>1.8367821436875209E-2</v>
      </c>
      <c r="BC159" s="44">
        <f t="shared" si="72"/>
        <v>3.033825409740798E-2</v>
      </c>
    </row>
    <row r="160" spans="1:57">
      <c r="A160" s="46">
        <f>'[1]Weekly capesize'!$A941</f>
        <v>43850</v>
      </c>
      <c r="B160" s="178">
        <f t="shared" si="61"/>
        <v>2020</v>
      </c>
      <c r="C160" s="3">
        <f>'[1]Weekly capesize'!$I941</f>
        <v>6.85</v>
      </c>
      <c r="D160" s="5">
        <f>'[1]Weekly capesize'!$Z941</f>
        <v>17.850000000000001</v>
      </c>
      <c r="E160" s="119">
        <f>[2]input!$B589</f>
        <v>10.25</v>
      </c>
      <c r="F160" s="5">
        <f>'[1]Weekly capesize'!$S941</f>
        <v>7.7</v>
      </c>
      <c r="G160" s="174">
        <f t="shared" si="76"/>
        <v>-1.4388489208633115E-2</v>
      </c>
      <c r="H160" s="3">
        <f>'[1]Weekly capesize'!$L941</f>
        <v>12.65</v>
      </c>
      <c r="I160" s="174">
        <f t="shared" si="77"/>
        <v>-6.9852941176470562E-2</v>
      </c>
      <c r="J160" s="3">
        <f>'[1]Weekly capesize'!$N941</f>
        <v>12.55</v>
      </c>
      <c r="K160" s="3">
        <f>'[1]Weekly capesize'!$J941</f>
        <v>13.15</v>
      </c>
      <c r="L160" s="3">
        <f>'[1]Weekly capesize'!$Y941</f>
        <v>17.05</v>
      </c>
      <c r="M160" s="3">
        <f>'[1]Weekly capesize'!$V941</f>
        <v>10.4</v>
      </c>
      <c r="N160" s="174">
        <f t="shared" si="80"/>
        <v>-9.52380952380949E-3</v>
      </c>
      <c r="O160" s="173">
        <f t="shared" si="81"/>
        <v>-3.2520325203251876E-2</v>
      </c>
      <c r="P160" s="5">
        <f>'[1]Weekly capesize'!$T941</f>
        <v>7.65</v>
      </c>
      <c r="Q160" s="5"/>
      <c r="R160" s="5">
        <f>'[1]Weekly capesize'!$U941</f>
        <v>11.1</v>
      </c>
      <c r="S160" s="172">
        <f t="shared" si="78"/>
        <v>-8.9285714285713969E-3</v>
      </c>
      <c r="T160" s="123">
        <f t="shared" si="56"/>
        <v>0.6797888717835936</v>
      </c>
      <c r="U160" s="49">
        <f t="shared" si="57"/>
        <v>3091</v>
      </c>
      <c r="V160" s="107">
        <f t="shared" si="58"/>
        <v>0.6797888717835936</v>
      </c>
      <c r="W160" s="157">
        <f t="shared" si="59"/>
        <v>11.000000000000002</v>
      </c>
      <c r="X160" s="108">
        <f t="shared" si="79"/>
        <v>5.8000000000000007</v>
      </c>
      <c r="AG160" s="1">
        <f>'[1]Weekly capesize'!$B941</f>
        <v>7638</v>
      </c>
      <c r="AH160" s="1">
        <f>'[1]Weekly capesize'!$C941</f>
        <v>4547</v>
      </c>
      <c r="AI160" s="1">
        <f t="shared" si="62"/>
        <v>3091</v>
      </c>
      <c r="AJ160" s="124">
        <f>'[1]Baltic Indices'!$D608</f>
        <v>712</v>
      </c>
      <c r="AK160" s="124">
        <f>'[1]Baltic Indices'!$G608</f>
        <v>379</v>
      </c>
      <c r="AL160" s="124">
        <f>'[1]Baltic Indices'!$F608</f>
        <v>560</v>
      </c>
      <c r="AM160" s="86">
        <f t="shared" si="82"/>
        <v>-2.2148252464473162E-2</v>
      </c>
      <c r="AN160" s="97">
        <f t="shared" si="83"/>
        <v>-8.1785137318255208E-2</v>
      </c>
      <c r="AO160" s="102">
        <f t="shared" si="84"/>
        <v>-8.0536912751677958E-2</v>
      </c>
      <c r="AP160" s="103">
        <f t="shared" si="85"/>
        <v>-5.6390977443608992E-2</v>
      </c>
      <c r="AQ160" s="89">
        <f t="shared" si="86"/>
        <v>-5.7347670250895932E-2</v>
      </c>
      <c r="AR160" s="96">
        <f t="shared" si="87"/>
        <v>-4.9382716049382602E-2</v>
      </c>
      <c r="AS160" s="97">
        <f t="shared" si="88"/>
        <v>-3.5135135135135109E-2</v>
      </c>
      <c r="AT160" s="97">
        <f t="shared" si="89"/>
        <v>-4.6511627906976716E-2</v>
      </c>
      <c r="AX160" s="109">
        <f>[4]SRM!I105-C160</f>
        <v>89.820000000000007</v>
      </c>
      <c r="AY160" s="109">
        <f>[4]SRM!J105-D160</f>
        <v>91.53</v>
      </c>
      <c r="AZ160" s="108">
        <f t="shared" si="74"/>
        <v>1.7099999999999937</v>
      </c>
      <c r="BA160" s="109">
        <f>AVERAGE($AZ$2:AZ160)</f>
        <v>5.9785765199161407</v>
      </c>
      <c r="BB160" s="44">
        <f t="shared" si="72"/>
        <v>2.5342465753424914E-2</v>
      </c>
      <c r="BC160" s="44">
        <f t="shared" si="72"/>
        <v>3.2603790613718431E-2</v>
      </c>
    </row>
    <row r="161" spans="1:68">
      <c r="A161" s="46">
        <f>'[1]Weekly capesize'!$A942</f>
        <v>43857</v>
      </c>
      <c r="B161" s="178">
        <f t="shared" si="61"/>
        <v>2020</v>
      </c>
      <c r="C161" s="3">
        <f>'[1]Weekly capesize'!$I942</f>
        <v>6.15</v>
      </c>
      <c r="D161" s="5">
        <f>'[1]Weekly capesize'!$Z942</f>
        <v>15.9</v>
      </c>
      <c r="E161" s="119">
        <f>[2]input!$B590</f>
        <v>10.45</v>
      </c>
      <c r="F161" s="5">
        <f>'[1]Weekly capesize'!$S942</f>
        <v>7</v>
      </c>
      <c r="G161" s="174">
        <f t="shared" si="76"/>
        <v>-0.1151079136690647</v>
      </c>
      <c r="H161" s="3">
        <f>'[1]Weekly capesize'!$L942</f>
        <v>11.85</v>
      </c>
      <c r="I161" s="174">
        <f t="shared" si="77"/>
        <v>-0.12867647058823528</v>
      </c>
      <c r="J161" s="3">
        <f>'[1]Weekly capesize'!$N942</f>
        <v>11.5</v>
      </c>
      <c r="K161" s="3">
        <f>'[1]Weekly capesize'!$J942</f>
        <v>11.85</v>
      </c>
      <c r="L161" s="3">
        <f>'[1]Weekly capesize'!$Y942</f>
        <v>15.2</v>
      </c>
      <c r="M161" s="3">
        <f>'[1]Weekly capesize'!$V942</f>
        <v>8.9499999999999993</v>
      </c>
      <c r="N161" s="174">
        <f t="shared" si="80"/>
        <v>-0.14761904761904765</v>
      </c>
      <c r="O161" s="173">
        <f t="shared" si="81"/>
        <v>-0.13821138211382111</v>
      </c>
      <c r="P161" s="5">
        <f>'[1]Weekly capesize'!$T942</f>
        <v>6.9</v>
      </c>
      <c r="Q161" s="5"/>
      <c r="R161" s="5">
        <f>'[1]Weekly capesize'!$U942</f>
        <v>9.85</v>
      </c>
      <c r="S161" s="172">
        <f t="shared" si="78"/>
        <v>-0.1205357142857143</v>
      </c>
      <c r="T161" s="123">
        <f t="shared" si="56"/>
        <v>0.68859869412355601</v>
      </c>
      <c r="U161" s="49">
        <f t="shared" si="57"/>
        <v>2742</v>
      </c>
      <c r="V161" s="107">
        <f t="shared" si="58"/>
        <v>0.68859869412355601</v>
      </c>
      <c r="W161" s="157">
        <f t="shared" si="59"/>
        <v>9.75</v>
      </c>
      <c r="X161" s="108">
        <f t="shared" si="79"/>
        <v>5.6999999999999993</v>
      </c>
      <c r="AG161" s="1">
        <f>'[1]Weekly capesize'!$B942</f>
        <v>6724</v>
      </c>
      <c r="AH161" s="1">
        <f>'[1]Weekly capesize'!$C942</f>
        <v>3982</v>
      </c>
      <c r="AI161" s="1">
        <f t="shared" si="62"/>
        <v>2742</v>
      </c>
      <c r="AJ161" s="124">
        <f>'[1]Baltic Indices'!$D609</f>
        <v>135</v>
      </c>
      <c r="AK161" s="124">
        <f>'[1]Baltic Indices'!$G609</f>
        <v>355</v>
      </c>
      <c r="AL161" s="124">
        <f>'[1]Baltic Indices'!$F609</f>
        <v>542</v>
      </c>
      <c r="AM161" s="86">
        <f t="shared" si="82"/>
        <v>-0.11966483372610626</v>
      </c>
      <c r="AN161" s="97">
        <f t="shared" si="83"/>
        <v>-0.12425775236419623</v>
      </c>
      <c r="AO161" s="102">
        <f t="shared" si="84"/>
        <v>-0.10218978102189769</v>
      </c>
      <c r="AP161" s="103">
        <f t="shared" si="85"/>
        <v>-8.3665338645418363E-2</v>
      </c>
      <c r="AQ161" s="89">
        <f t="shared" si="86"/>
        <v>-9.885931558935368E-2</v>
      </c>
      <c r="AR161" s="96">
        <f t="shared" si="87"/>
        <v>-9.0909090909090939E-2</v>
      </c>
      <c r="AS161" s="97">
        <f t="shared" si="88"/>
        <v>-0.10924369747899165</v>
      </c>
      <c r="AT161" s="97">
        <f t="shared" si="89"/>
        <v>1.9512195121951237E-2</v>
      </c>
      <c r="AX161" s="109">
        <f>[4]SRM!I106-C161</f>
        <v>89.32</v>
      </c>
      <c r="AY161" s="109">
        <f>[4]SRM!J106-D161</f>
        <v>94.179999999999993</v>
      </c>
      <c r="AZ161" s="108">
        <f t="shared" si="74"/>
        <v>4.8599999999999994</v>
      </c>
      <c r="BA161" s="109">
        <f>AVERAGE($AZ$2:AZ161)</f>
        <v>5.9715854166666649</v>
      </c>
      <c r="BB161" s="44">
        <f t="shared" si="72"/>
        <v>-5.5666889334226033E-3</v>
      </c>
      <c r="BC161" s="44">
        <f t="shared" si="72"/>
        <v>2.895225609089902E-2</v>
      </c>
    </row>
    <row r="162" spans="1:68">
      <c r="A162" s="46">
        <f>'[1]Weekly capesize'!$A943</f>
        <v>43864</v>
      </c>
      <c r="B162" s="178">
        <f t="shared" si="61"/>
        <v>2020</v>
      </c>
      <c r="C162" s="3">
        <f>'[1]Weekly capesize'!$I943</f>
        <v>6.1</v>
      </c>
      <c r="D162" s="5">
        <f>'[1]Weekly capesize'!$Z943</f>
        <v>15.05</v>
      </c>
      <c r="E162" s="119">
        <f>[2]input!$B591</f>
        <v>10.15</v>
      </c>
      <c r="F162" s="5">
        <f>'[1]Weekly capesize'!$S943</f>
        <v>5.85</v>
      </c>
      <c r="G162" s="174">
        <f t="shared" si="76"/>
        <v>-0.12230215827338142</v>
      </c>
      <c r="H162" s="3">
        <f>'[1]Weekly capesize'!$L943</f>
        <v>11.1</v>
      </c>
      <c r="I162" s="174">
        <f t="shared" si="77"/>
        <v>-0.18382352941176472</v>
      </c>
      <c r="J162" s="3">
        <f>'[1]Weekly capesize'!$N943</f>
        <v>10.8</v>
      </c>
      <c r="K162" s="3">
        <f>'[1]Weekly capesize'!$J943</f>
        <v>10.6</v>
      </c>
      <c r="L162" s="3">
        <f>'[1]Weekly capesize'!$Y943</f>
        <v>14.35</v>
      </c>
      <c r="M162" s="3">
        <f>'[1]Weekly capesize'!$V943</f>
        <v>8.35</v>
      </c>
      <c r="N162" s="174">
        <f t="shared" si="80"/>
        <v>-0.20476190476190481</v>
      </c>
      <c r="O162" s="173">
        <f t="shared" si="81"/>
        <v>-0.18428184281842808</v>
      </c>
      <c r="P162" s="5">
        <f>'[1]Weekly capesize'!$T943</f>
        <v>6.4</v>
      </c>
      <c r="Q162" s="5"/>
      <c r="R162" s="5">
        <f>'[1]Weekly capesize'!$U943</f>
        <v>9.25</v>
      </c>
      <c r="S162" s="172">
        <f t="shared" si="78"/>
        <v>-0.17410714285714279</v>
      </c>
      <c r="T162" s="123">
        <f t="shared" si="56"/>
        <v>0.71822149481723951</v>
      </c>
      <c r="U162" s="49">
        <f t="shared" si="57"/>
        <v>2633</v>
      </c>
      <c r="V162" s="107">
        <f t="shared" si="58"/>
        <v>0.71822149481723951</v>
      </c>
      <c r="W162" s="157">
        <f t="shared" si="59"/>
        <v>8.9500000000000011</v>
      </c>
      <c r="X162" s="108">
        <f t="shared" si="79"/>
        <v>5</v>
      </c>
      <c r="AG162" s="1">
        <f>'[1]Weekly capesize'!$B943</f>
        <v>6299</v>
      </c>
      <c r="AH162" s="1">
        <f>'[1]Weekly capesize'!$C943</f>
        <v>3666</v>
      </c>
      <c r="AI162" s="1">
        <f t="shared" si="62"/>
        <v>2633</v>
      </c>
      <c r="AJ162" s="124">
        <f>'[1]Baltic Indices'!$D610</f>
        <v>-20</v>
      </c>
      <c r="AK162" s="124">
        <f>'[1]Baltic Indices'!$G610</f>
        <v>332</v>
      </c>
      <c r="AL162" s="124">
        <f>'[1]Baltic Indices'!$F610</f>
        <v>524</v>
      </c>
      <c r="AM162" s="86">
        <f t="shared" si="82"/>
        <v>-6.3206424747174306E-2</v>
      </c>
      <c r="AN162" s="97">
        <f t="shared" si="83"/>
        <v>-7.9357106981416403E-2</v>
      </c>
      <c r="AO162" s="102">
        <f t="shared" si="84"/>
        <v>-8.1300813008131634E-3</v>
      </c>
      <c r="AP162" s="103">
        <f t="shared" si="85"/>
        <v>-6.0869565217391286E-2</v>
      </c>
      <c r="AQ162" s="89">
        <f t="shared" si="86"/>
        <v>-0.10548523206751059</v>
      </c>
      <c r="AR162" s="96">
        <f t="shared" si="87"/>
        <v>-0.16428571428571437</v>
      </c>
      <c r="AS162" s="97">
        <f t="shared" si="88"/>
        <v>-5.3459119496855334E-2</v>
      </c>
      <c r="AT162" s="97">
        <f t="shared" si="89"/>
        <v>-2.8708133971291794E-2</v>
      </c>
      <c r="AX162" s="109">
        <f>[4]SRM!I107-C162</f>
        <v>81.510000000000005</v>
      </c>
      <c r="AY162" s="109">
        <f>[4]SRM!J107-D162</f>
        <v>87.88000000000001</v>
      </c>
      <c r="AZ162" s="108">
        <f t="shared" si="74"/>
        <v>6.3700000000000045</v>
      </c>
      <c r="BA162" s="109">
        <f>AVERAGE($AZ$2:AZ162)</f>
        <v>5.9740600414078662</v>
      </c>
      <c r="BB162" s="44">
        <f t="shared" si="72"/>
        <v>-8.7438423645320063E-2</v>
      </c>
      <c r="BC162" s="44">
        <f t="shared" si="72"/>
        <v>-6.6893183266086065E-2</v>
      </c>
    </row>
    <row r="163" spans="1:68">
      <c r="A163" s="46">
        <f>'[1]Weekly capesize'!$A944</f>
        <v>43871</v>
      </c>
      <c r="B163" s="178">
        <f t="shared" si="61"/>
        <v>2020</v>
      </c>
      <c r="C163" s="3">
        <f>'[1]Weekly capesize'!$I944</f>
        <v>5.75</v>
      </c>
      <c r="D163" s="5">
        <f>'[1]Weekly capesize'!$Z944</f>
        <v>13.6</v>
      </c>
      <c r="E163" s="119">
        <f>[2]input!$B592</f>
        <v>9.85</v>
      </c>
      <c r="F163" s="5">
        <f>'[1]Weekly capesize'!$S944</f>
        <v>5.05</v>
      </c>
      <c r="G163" s="174">
        <f t="shared" si="76"/>
        <v>-0.17266187050359716</v>
      </c>
      <c r="H163" s="3">
        <f>'[1]Weekly capesize'!$L944</f>
        <v>10.25</v>
      </c>
      <c r="I163" s="174">
        <f t="shared" si="77"/>
        <v>-0.24632352941176472</v>
      </c>
      <c r="J163" s="3">
        <f>'[1]Weekly capesize'!$N944</f>
        <v>9.9</v>
      </c>
      <c r="K163" s="3">
        <f>'[1]Weekly capesize'!$J944</f>
        <v>10</v>
      </c>
      <c r="L163" s="3">
        <f>'[1]Weekly capesize'!$Y944</f>
        <v>12.96</v>
      </c>
      <c r="M163" s="3">
        <f>'[1]Weekly capesize'!$V944</f>
        <v>7</v>
      </c>
      <c r="N163" s="174">
        <f t="shared" si="80"/>
        <v>-0.33333333333333337</v>
      </c>
      <c r="O163" s="173">
        <f t="shared" si="81"/>
        <v>-0.26287262872628725</v>
      </c>
      <c r="P163" s="5">
        <f>'[1]Weekly capesize'!$T944</f>
        <v>5.6</v>
      </c>
      <c r="Q163" s="5"/>
      <c r="R163" s="5">
        <f>'[1]Weekly capesize'!$U944</f>
        <v>7.9</v>
      </c>
      <c r="S163" s="172">
        <f t="shared" si="78"/>
        <v>-0.2946428571428571</v>
      </c>
      <c r="T163" s="123">
        <f t="shared" si="56"/>
        <v>0.60621009866511899</v>
      </c>
      <c r="U163" s="49">
        <f t="shared" si="57"/>
        <v>2089</v>
      </c>
      <c r="V163" s="107">
        <f t="shared" si="58"/>
        <v>0.60621009866511899</v>
      </c>
      <c r="W163" s="157">
        <f t="shared" si="59"/>
        <v>7.85</v>
      </c>
      <c r="X163" s="108">
        <f t="shared" si="79"/>
        <v>4.5</v>
      </c>
      <c r="AG163" s="1">
        <f>'[1]Weekly capesize'!$B944</f>
        <v>5535</v>
      </c>
      <c r="AH163" s="1">
        <f>'[1]Weekly capesize'!$C944</f>
        <v>3446</v>
      </c>
      <c r="AI163" s="1">
        <f t="shared" si="62"/>
        <v>2089</v>
      </c>
      <c r="AJ163" s="124">
        <f>'[1]Baltic Indices'!$D611</f>
        <v>-234</v>
      </c>
      <c r="AK163" s="124">
        <f>'[1]Baltic Indices'!$G611</f>
        <v>304</v>
      </c>
      <c r="AL163" s="124">
        <f>'[1]Baltic Indices'!$F611</f>
        <v>491</v>
      </c>
      <c r="AM163" s="86">
        <f t="shared" si="82"/>
        <v>-0.12128909350690587</v>
      </c>
      <c r="AN163" s="97">
        <f t="shared" si="83"/>
        <v>-6.001091107474088E-2</v>
      </c>
      <c r="AO163" s="102">
        <f t="shared" si="84"/>
        <v>-5.7377049180327822E-2</v>
      </c>
      <c r="AP163" s="103">
        <f t="shared" si="85"/>
        <v>-8.333333333333337E-2</v>
      </c>
      <c r="AQ163" s="89">
        <f t="shared" si="86"/>
        <v>-5.6603773584905648E-2</v>
      </c>
      <c r="AR163" s="96">
        <f t="shared" si="87"/>
        <v>-0.13675213675213671</v>
      </c>
      <c r="AS163" s="97">
        <f t="shared" si="88"/>
        <v>-9.6345514950166189E-2</v>
      </c>
      <c r="AT163" s="97">
        <f t="shared" si="89"/>
        <v>-2.9556650246305494E-2</v>
      </c>
      <c r="AX163" s="109">
        <f>[4]SRM!I108-C163</f>
        <v>76.69</v>
      </c>
      <c r="AY163" s="109">
        <f>[4]SRM!J108-D163</f>
        <v>83.98</v>
      </c>
      <c r="AZ163" s="108">
        <f t="shared" si="74"/>
        <v>7.2900000000000063</v>
      </c>
      <c r="BA163" s="109">
        <f>AVERAGE($AZ$2:AZ163)</f>
        <v>5.9821831275720152</v>
      </c>
      <c r="BB163" s="44">
        <f t="shared" ref="BB163:BC197" si="90">AX163/AX162-1</f>
        <v>-5.9133848607532902E-2</v>
      </c>
      <c r="BC163" s="44">
        <f t="shared" si="90"/>
        <v>-4.4378698224852076E-2</v>
      </c>
    </row>
    <row r="164" spans="1:68">
      <c r="A164" s="46">
        <f>'[1]Weekly capesize'!$A945</f>
        <v>43878</v>
      </c>
      <c r="B164" s="178">
        <f t="shared" si="61"/>
        <v>2020</v>
      </c>
      <c r="C164" s="3">
        <f>'[1]Weekly capesize'!$I945</f>
        <v>5.6</v>
      </c>
      <c r="D164" s="5">
        <f>'[1]Weekly capesize'!$Z945</f>
        <v>12.95</v>
      </c>
      <c r="E164" s="119">
        <f>[2]input!$B593</f>
        <v>8.4</v>
      </c>
      <c r="F164" s="5">
        <f>'[1]Weekly capesize'!$S945</f>
        <v>4.75</v>
      </c>
      <c r="G164" s="174">
        <f t="shared" si="76"/>
        <v>-0.19424460431654689</v>
      </c>
      <c r="H164" s="3">
        <f>'[1]Weekly capesize'!$L945</f>
        <v>9.65</v>
      </c>
      <c r="I164" s="174">
        <f t="shared" si="77"/>
        <v>-0.2904411764705882</v>
      </c>
      <c r="J164" s="3">
        <f>'[1]Weekly capesize'!$N945</f>
        <v>9.4</v>
      </c>
      <c r="K164" s="3">
        <f>'[1]Weekly capesize'!$J945</f>
        <v>9.6</v>
      </c>
      <c r="L164" s="3">
        <f>'[1]Weekly capesize'!$Y945</f>
        <v>12.25</v>
      </c>
      <c r="M164" s="3">
        <f>'[1]Weekly capesize'!$V945</f>
        <v>6.3</v>
      </c>
      <c r="N164" s="174">
        <f t="shared" si="80"/>
        <v>-0.4</v>
      </c>
      <c r="O164" s="173">
        <f t="shared" si="81"/>
        <v>-0.29810298102981025</v>
      </c>
      <c r="P164" s="5">
        <f>'[1]Weekly capesize'!$T945</f>
        <v>5.0999999999999996</v>
      </c>
      <c r="Q164" s="5"/>
      <c r="R164" s="5">
        <f>'[1]Weekly capesize'!$U945</f>
        <v>7.2</v>
      </c>
      <c r="S164" s="172">
        <f t="shared" si="78"/>
        <v>-0.3571428571428571</v>
      </c>
      <c r="T164" s="123">
        <f t="shared" si="56"/>
        <v>0.56852637962401453</v>
      </c>
      <c r="U164" s="49">
        <f t="shared" si="57"/>
        <v>1875</v>
      </c>
      <c r="V164" s="107">
        <f t="shared" si="58"/>
        <v>0.56852637962401453</v>
      </c>
      <c r="W164" s="157">
        <f t="shared" si="59"/>
        <v>7.35</v>
      </c>
      <c r="X164" s="108">
        <f t="shared" si="79"/>
        <v>4.0500000000000007</v>
      </c>
      <c r="AG164" s="1">
        <f>'[1]Weekly capesize'!$B945</f>
        <v>5173</v>
      </c>
      <c r="AH164" s="1">
        <f>'[1]Weekly capesize'!$C945</f>
        <v>3298</v>
      </c>
      <c r="AI164" s="1">
        <f t="shared" si="62"/>
        <v>1875</v>
      </c>
      <c r="AJ164" s="124">
        <f>'[1]Baltic Indices'!$D612</f>
        <v>-294</v>
      </c>
      <c r="AK164" s="124">
        <f>'[1]Baltic Indices'!$G612</f>
        <v>291</v>
      </c>
      <c r="AL164" s="124">
        <f>'[1]Baltic Indices'!$F612</f>
        <v>470</v>
      </c>
      <c r="AM164" s="86">
        <f t="shared" si="82"/>
        <v>-6.5401987353206903E-2</v>
      </c>
      <c r="AN164" s="97">
        <f t="shared" si="83"/>
        <v>-4.2948345908299435E-2</v>
      </c>
      <c r="AO164" s="102">
        <f t="shared" si="84"/>
        <v>-2.6086956521739202E-2</v>
      </c>
      <c r="AP164" s="103">
        <f t="shared" si="85"/>
        <v>-5.0505050505050497E-2</v>
      </c>
      <c r="AQ164" s="89">
        <f t="shared" si="86"/>
        <v>-4.0000000000000036E-2</v>
      </c>
      <c r="AR164" s="96">
        <f t="shared" si="87"/>
        <v>-5.9405940594059348E-2</v>
      </c>
      <c r="AS164" s="97">
        <f t="shared" si="88"/>
        <v>-4.7794117647058876E-2</v>
      </c>
      <c r="AT164" s="97">
        <f t="shared" si="89"/>
        <v>-0.14720812182741105</v>
      </c>
      <c r="AX164" s="109">
        <f>[4]SRM!I109-C164</f>
        <v>81.34</v>
      </c>
      <c r="AY164" s="109">
        <f>[4]SRM!J109-D164</f>
        <v>89.21</v>
      </c>
      <c r="AZ164" s="108">
        <f t="shared" si="74"/>
        <v>7.8699999999999903</v>
      </c>
      <c r="BA164" s="109">
        <f>AVERAGE($AZ$2:AZ164)</f>
        <v>5.9937648261758678</v>
      </c>
      <c r="BB164" s="44">
        <f t="shared" si="90"/>
        <v>6.0633720172121652E-2</v>
      </c>
      <c r="BC164" s="44">
        <f t="shared" si="90"/>
        <v>6.227673255537014E-2</v>
      </c>
    </row>
    <row r="165" spans="1:68">
      <c r="A165" s="46">
        <f>'[1]Weekly capesize'!$A946</f>
        <v>43885</v>
      </c>
      <c r="B165" s="178">
        <f t="shared" si="61"/>
        <v>2020</v>
      </c>
      <c r="C165" s="3">
        <f>'[1]Weekly capesize'!$I946</f>
        <v>5.95</v>
      </c>
      <c r="D165" s="5">
        <f>'[1]Weekly capesize'!$Z946</f>
        <v>13</v>
      </c>
      <c r="E165" s="119">
        <f>[2]input!$B594</f>
        <v>9.9499999999999993</v>
      </c>
      <c r="F165" s="5">
        <f>'[1]Weekly capesize'!$S946</f>
        <v>4.5999999999999996</v>
      </c>
      <c r="G165" s="174">
        <f t="shared" si="76"/>
        <v>-0.14388489208633093</v>
      </c>
      <c r="H165" s="3">
        <f>'[1]Weekly capesize'!$L946</f>
        <v>9.5</v>
      </c>
      <c r="I165" s="174">
        <f t="shared" si="77"/>
        <v>-0.30147058823529405</v>
      </c>
      <c r="J165" s="3">
        <f>'[1]Weekly capesize'!$N946</f>
        <v>9.25</v>
      </c>
      <c r="K165" s="3">
        <f>'[1]Weekly capesize'!$J946</f>
        <v>10.050000000000001</v>
      </c>
      <c r="L165" s="3">
        <f>'[1]Weekly capesize'!$Y946</f>
        <v>12.3</v>
      </c>
      <c r="M165" s="3">
        <f>'[1]Weekly capesize'!$V946</f>
        <v>6.25</v>
      </c>
      <c r="N165" s="174">
        <f t="shared" si="80"/>
        <v>-0.40476190476190477</v>
      </c>
      <c r="O165" s="173">
        <f t="shared" si="81"/>
        <v>-0.29539295392953924</v>
      </c>
      <c r="P165" s="5">
        <f>'[1]Weekly capesize'!$T946</f>
        <v>5</v>
      </c>
      <c r="Q165" s="5"/>
      <c r="R165" s="5">
        <f>'[1]Weekly capesize'!$U946</f>
        <v>7.15</v>
      </c>
      <c r="S165" s="172">
        <f t="shared" si="78"/>
        <v>-0.36160714285714279</v>
      </c>
      <c r="T165" s="123">
        <f t="shared" si="56"/>
        <v>0.49258073901658422</v>
      </c>
      <c r="U165" s="49">
        <f t="shared" si="57"/>
        <v>1693</v>
      </c>
      <c r="V165" s="107">
        <f t="shared" si="58"/>
        <v>0.49258073901658422</v>
      </c>
      <c r="W165" s="157">
        <f t="shared" si="59"/>
        <v>7.05</v>
      </c>
      <c r="X165" s="108">
        <f t="shared" si="79"/>
        <v>3.55</v>
      </c>
      <c r="AG165" s="1">
        <f>'[1]Weekly capesize'!$B946</f>
        <v>5130</v>
      </c>
      <c r="AH165" s="1">
        <f>'[1]Weekly capesize'!$C946</f>
        <v>3437</v>
      </c>
      <c r="AI165" s="1">
        <f t="shared" si="62"/>
        <v>1693</v>
      </c>
      <c r="AJ165" s="124">
        <f>'[1]Baltic Indices'!$D613</f>
        <v>-226</v>
      </c>
      <c r="AK165" s="124">
        <f>'[1]Baltic Indices'!$G613</f>
        <v>304</v>
      </c>
      <c r="AL165" s="124">
        <f>'[1]Baltic Indices'!$F613</f>
        <v>524</v>
      </c>
      <c r="AM165" s="86">
        <f t="shared" si="82"/>
        <v>-8.3123912623236373E-3</v>
      </c>
      <c r="AN165" s="97">
        <f t="shared" si="83"/>
        <v>4.2146755609460351E-2</v>
      </c>
      <c r="AO165" s="102">
        <f t="shared" si="84"/>
        <v>6.25E-2</v>
      </c>
      <c r="AP165" s="103">
        <f t="shared" si="85"/>
        <v>-1.5957446808510634E-2</v>
      </c>
      <c r="AQ165" s="89">
        <f t="shared" si="86"/>
        <v>4.6875000000000222E-2</v>
      </c>
      <c r="AR165" s="96">
        <f t="shared" si="87"/>
        <v>-3.1578947368421151E-2</v>
      </c>
      <c r="AS165" s="97">
        <f t="shared" si="88"/>
        <v>3.8610038610038533E-3</v>
      </c>
      <c r="AT165" s="97">
        <f t="shared" si="89"/>
        <v>0.18452380952380931</v>
      </c>
      <c r="AX165" s="109">
        <f>[4]SRM!I110-C165</f>
        <v>85.03</v>
      </c>
      <c r="AY165" s="109">
        <f>[4]SRM!J110-D165</f>
        <v>92.04</v>
      </c>
      <c r="AZ165" s="108">
        <f t="shared" si="74"/>
        <v>7.0100000000000051</v>
      </c>
      <c r="BA165" s="109">
        <f>AVERAGE($AZ$2:AZ165)</f>
        <v>5.9999613821138196</v>
      </c>
      <c r="BB165" s="44">
        <f t="shared" si="90"/>
        <v>4.5365134005409313E-2</v>
      </c>
      <c r="BC165" s="44">
        <f t="shared" si="90"/>
        <v>3.1722901020065253E-2</v>
      </c>
    </row>
    <row r="166" spans="1:68">
      <c r="A166" s="46">
        <f>'[1]Weekly capesize'!$A947</f>
        <v>43892</v>
      </c>
      <c r="B166" s="178">
        <f t="shared" si="61"/>
        <v>2020</v>
      </c>
      <c r="C166" s="3">
        <f>'[1]Weekly capesize'!$I947</f>
        <v>5.2</v>
      </c>
      <c r="D166" s="5">
        <f>'[1]Weekly capesize'!$Z947</f>
        <v>12.6</v>
      </c>
      <c r="E166" s="119">
        <f>[2]input!$B595</f>
        <v>10.199999999999999</v>
      </c>
      <c r="F166" s="5">
        <f>'[1]Weekly capesize'!$S947</f>
        <v>4.3</v>
      </c>
      <c r="G166" s="174">
        <f t="shared" si="76"/>
        <v>-0.25179856115107913</v>
      </c>
      <c r="H166" s="3">
        <f>'[1]Weekly capesize'!$L947</f>
        <v>8.9499999999999993</v>
      </c>
      <c r="I166" s="174">
        <f t="shared" si="77"/>
        <v>-0.34191176470588236</v>
      </c>
      <c r="J166" s="3">
        <f>'[1]Weekly capesize'!$N947</f>
        <v>8.8000000000000007</v>
      </c>
      <c r="K166" s="3">
        <f>'[1]Weekly capesize'!$J947</f>
        <v>9.6</v>
      </c>
      <c r="L166" s="3">
        <f>'[1]Weekly capesize'!$Y947</f>
        <v>11.9</v>
      </c>
      <c r="M166" s="3">
        <f>'[1]Weekly capesize'!$V947</f>
        <v>6.05</v>
      </c>
      <c r="N166" s="174">
        <f t="shared" si="80"/>
        <v>-0.42380952380952386</v>
      </c>
      <c r="O166" s="173">
        <f t="shared" si="81"/>
        <v>-0.31707317073170727</v>
      </c>
      <c r="P166" s="5">
        <f>'[1]Weekly capesize'!$T947</f>
        <v>4.5999999999999996</v>
      </c>
      <c r="Q166" s="5"/>
      <c r="R166" s="5">
        <f>'[1]Weekly capesize'!$U947</f>
        <v>6.95</v>
      </c>
      <c r="S166" s="172">
        <f t="shared" si="78"/>
        <v>-0.3794642857142857</v>
      </c>
      <c r="T166" s="123">
        <f t="shared" si="56"/>
        <v>0.53099561678146523</v>
      </c>
      <c r="U166" s="49">
        <f t="shared" si="57"/>
        <v>1696</v>
      </c>
      <c r="V166" s="107">
        <f t="shared" si="58"/>
        <v>0.53099561678146523</v>
      </c>
      <c r="W166" s="157">
        <f t="shared" si="59"/>
        <v>7.3999999999999995</v>
      </c>
      <c r="X166" s="108">
        <f t="shared" si="79"/>
        <v>3.7499999999999991</v>
      </c>
      <c r="AG166" s="1">
        <f>'[1]Weekly capesize'!$B947</f>
        <v>4890</v>
      </c>
      <c r="AH166" s="1">
        <f>'[1]Weekly capesize'!$C947</f>
        <v>3194</v>
      </c>
      <c r="AI166" s="1">
        <f t="shared" si="62"/>
        <v>1696</v>
      </c>
      <c r="AJ166" s="124">
        <f>'[1]Baltic Indices'!$D614</f>
        <v>-328</v>
      </c>
      <c r="AK166" s="124">
        <f>'[1]Baltic Indices'!$G614</f>
        <v>324</v>
      </c>
      <c r="AL166" s="124">
        <f>'[1]Baltic Indices'!$F614</f>
        <v>606</v>
      </c>
      <c r="AM166" s="86">
        <f t="shared" si="82"/>
        <v>-4.6783625730994149E-2</v>
      </c>
      <c r="AN166" s="97">
        <f t="shared" si="83"/>
        <v>-7.0701192900785581E-2</v>
      </c>
      <c r="AO166" s="102">
        <f t="shared" si="84"/>
        <v>-0.12605042016806722</v>
      </c>
      <c r="AP166" s="103">
        <f t="shared" si="85"/>
        <v>-4.8648648648648596E-2</v>
      </c>
      <c r="AQ166" s="89">
        <f t="shared" si="86"/>
        <v>-4.4776119402985204E-2</v>
      </c>
      <c r="AR166" s="96">
        <f t="shared" si="87"/>
        <v>-6.5217391304347783E-2</v>
      </c>
      <c r="AS166" s="97">
        <f t="shared" si="88"/>
        <v>-3.0769230769230771E-2</v>
      </c>
      <c r="AT166" s="97">
        <f t="shared" si="89"/>
        <v>2.5125628140703515E-2</v>
      </c>
      <c r="AX166" s="109">
        <f>[4]SRM!I111-C166</f>
        <v>82.899999999999991</v>
      </c>
      <c r="AY166" s="109">
        <f>[4]SRM!J111-D166</f>
        <v>89.64</v>
      </c>
      <c r="AZ166" s="108">
        <f t="shared" si="74"/>
        <v>6.7400000000000091</v>
      </c>
      <c r="BA166" s="109">
        <f>AVERAGE($AZ$2:AZ166)</f>
        <v>6.0044464646464633</v>
      </c>
      <c r="BB166" s="44">
        <f t="shared" si="90"/>
        <v>-2.5049982359167444E-2</v>
      </c>
      <c r="BC166" s="44">
        <f t="shared" si="90"/>
        <v>-2.6075619295958363E-2</v>
      </c>
    </row>
    <row r="167" spans="1:68">
      <c r="A167" s="46">
        <f>'[1]Weekly capesize'!$A948</f>
        <v>43899</v>
      </c>
      <c r="B167" s="178">
        <f t="shared" si="61"/>
        <v>2020</v>
      </c>
      <c r="C167" s="3">
        <f>'[1]Weekly capesize'!$I948</f>
        <v>4.95</v>
      </c>
      <c r="D167" s="5">
        <f>'[1]Weekly capesize'!$Z948</f>
        <v>11.85</v>
      </c>
      <c r="E167" s="119">
        <f>[2]input!$B596</f>
        <v>11.2</v>
      </c>
      <c r="F167" s="5">
        <f>'[1]Weekly capesize'!$S948</f>
        <v>4</v>
      </c>
      <c r="G167" s="174">
        <f t="shared" si="76"/>
        <v>-0.28776978417266186</v>
      </c>
      <c r="H167" s="3">
        <f>'[1]Weekly capesize'!$L948</f>
        <v>8.35</v>
      </c>
      <c r="I167" s="174">
        <f t="shared" si="77"/>
        <v>-0.38602941176470584</v>
      </c>
      <c r="J167" s="3">
        <f>'[1]Weekly capesize'!$N948</f>
        <v>8.1999999999999993</v>
      </c>
      <c r="K167" s="3">
        <f>'[1]Weekly capesize'!$J948</f>
        <v>9.0500000000000007</v>
      </c>
      <c r="L167" s="3">
        <f>'[1]Weekly capesize'!$Y948</f>
        <v>11.15</v>
      </c>
      <c r="M167" s="3">
        <f>'[1]Weekly capesize'!$V948</f>
        <v>6.35</v>
      </c>
      <c r="N167" s="174">
        <f t="shared" si="80"/>
        <v>-0.39523809523809528</v>
      </c>
      <c r="O167" s="173">
        <f t="shared" si="81"/>
        <v>-0.35772357723577231</v>
      </c>
      <c r="P167" s="5">
        <f>'[1]Weekly capesize'!$T948</f>
        <v>4.1500000000000004</v>
      </c>
      <c r="Q167" s="5"/>
      <c r="R167" s="5">
        <f>'[1]Weekly capesize'!$U948</f>
        <v>7.25</v>
      </c>
      <c r="S167" s="172">
        <f t="shared" si="78"/>
        <v>-0.3526785714285714</v>
      </c>
      <c r="T167" s="123">
        <f t="shared" si="56"/>
        <v>0.58448844884488449</v>
      </c>
      <c r="U167" s="49">
        <f t="shared" si="57"/>
        <v>1771</v>
      </c>
      <c r="V167" s="107">
        <f t="shared" si="58"/>
        <v>0.58448844884488449</v>
      </c>
      <c r="W167" s="157">
        <f t="shared" si="59"/>
        <v>6.8999999999999995</v>
      </c>
      <c r="X167" s="108">
        <f t="shared" si="79"/>
        <v>3.3999999999999995</v>
      </c>
      <c r="AG167" s="1">
        <f>'[1]Weekly capesize'!$B948</f>
        <v>4801</v>
      </c>
      <c r="AH167" s="1">
        <f>'[1]Weekly capesize'!$C948</f>
        <v>3030</v>
      </c>
      <c r="AI167" s="1">
        <f t="shared" si="62"/>
        <v>1771</v>
      </c>
      <c r="AJ167" s="124">
        <f>'[1]Baltic Indices'!$D615</f>
        <v>-312</v>
      </c>
      <c r="AK167" s="124">
        <f>'[1]Baltic Indices'!$G615</f>
        <v>350</v>
      </c>
      <c r="AL167" s="124">
        <f>'[1]Baltic Indices'!$F615</f>
        <v>688</v>
      </c>
      <c r="AM167" s="86">
        <f t="shared" si="82"/>
        <v>-1.8200408997955053E-2</v>
      </c>
      <c r="AN167" s="97">
        <f t="shared" si="83"/>
        <v>-5.1346274264245428E-2</v>
      </c>
      <c r="AO167" s="102">
        <f t="shared" si="84"/>
        <v>-4.8076923076923128E-2</v>
      </c>
      <c r="AP167" s="103">
        <f t="shared" si="85"/>
        <v>-6.8181818181818343E-2</v>
      </c>
      <c r="AQ167" s="89">
        <f t="shared" si="86"/>
        <v>-5.7291666666666519E-2</v>
      </c>
      <c r="AR167" s="96">
        <f t="shared" si="87"/>
        <v>-6.9767441860465129E-2</v>
      </c>
      <c r="AS167" s="97">
        <f t="shared" si="88"/>
        <v>-5.9523809523809534E-2</v>
      </c>
      <c r="AT167" s="97">
        <f t="shared" si="89"/>
        <v>9.8039215686274606E-2</v>
      </c>
      <c r="AX167" s="109">
        <f>[4]SRM!I112-C167</f>
        <v>85.3</v>
      </c>
      <c r="AY167" s="109">
        <f>[4]SRM!J112-D167</f>
        <v>93.09</v>
      </c>
      <c r="AZ167" s="108">
        <f t="shared" si="74"/>
        <v>7.7900000000000063</v>
      </c>
      <c r="BA167" s="109">
        <f>AVERAGE($AZ$2:AZ167)</f>
        <v>6.0152028112449782</v>
      </c>
      <c r="BB167" s="44">
        <f t="shared" si="90"/>
        <v>2.8950542822677949E-2</v>
      </c>
      <c r="BC167" s="44">
        <f t="shared" si="90"/>
        <v>3.8487282463186112E-2</v>
      </c>
    </row>
    <row r="168" spans="1:68">
      <c r="A168" s="46">
        <f>'[1]Weekly capesize'!$A949</f>
        <v>43906</v>
      </c>
      <c r="B168" s="178">
        <f t="shared" si="61"/>
        <v>2020</v>
      </c>
      <c r="C168" s="3">
        <f>'[1]Weekly capesize'!$I949</f>
        <v>4.45</v>
      </c>
      <c r="D168" s="5">
        <f>'[1]Weekly capesize'!$Z949</f>
        <v>10.55</v>
      </c>
      <c r="E168" s="119">
        <f>[2]input!$B597</f>
        <v>10.85</v>
      </c>
      <c r="F168" s="5">
        <f>'[1]Weekly capesize'!$S949</f>
        <v>3.7</v>
      </c>
      <c r="G168" s="174">
        <f t="shared" si="76"/>
        <v>-0.35971223021582732</v>
      </c>
      <c r="H168" s="3">
        <f>'[1]Weekly capesize'!$L949</f>
        <v>7.85</v>
      </c>
      <c r="I168" s="174">
        <f t="shared" si="77"/>
        <v>-0.42279411764705888</v>
      </c>
      <c r="J168" s="3">
        <f>'[1]Weekly capesize'!$N949</f>
        <v>7.7</v>
      </c>
      <c r="K168" s="3">
        <f>'[1]Weekly capesize'!$J949</f>
        <v>8</v>
      </c>
      <c r="L168" s="3">
        <f>'[1]Weekly capesize'!$Y949</f>
        <v>9.85</v>
      </c>
      <c r="M168" s="3">
        <f>'[1]Weekly capesize'!$V949</f>
        <v>6.2</v>
      </c>
      <c r="N168" s="174">
        <f t="shared" si="80"/>
        <v>-0.40952380952380951</v>
      </c>
      <c r="O168" s="173">
        <f t="shared" si="81"/>
        <v>-0.42818428184281832</v>
      </c>
      <c r="P168" s="5">
        <f>'[1]Weekly capesize'!$T949</f>
        <v>3.8</v>
      </c>
      <c r="Q168" s="5"/>
      <c r="R168" s="5">
        <f>'[1]Weekly capesize'!$U949</f>
        <v>7.1</v>
      </c>
      <c r="S168" s="172">
        <f t="shared" si="78"/>
        <v>-0.3660714285714286</v>
      </c>
      <c r="T168" s="123">
        <f t="shared" si="56"/>
        <v>0.6612546125461255</v>
      </c>
      <c r="U168" s="49">
        <f t="shared" si="57"/>
        <v>1792</v>
      </c>
      <c r="V168" s="107">
        <f t="shared" si="58"/>
        <v>0.6612546125461255</v>
      </c>
      <c r="W168" s="157">
        <f t="shared" si="59"/>
        <v>6.1000000000000005</v>
      </c>
      <c r="X168" s="108">
        <f t="shared" si="79"/>
        <v>3.3999999999999995</v>
      </c>
      <c r="AG168" s="1">
        <f>'[1]Weekly capesize'!$B949</f>
        <v>4502</v>
      </c>
      <c r="AH168" s="1">
        <f>'[1]Weekly capesize'!$C949</f>
        <v>2710</v>
      </c>
      <c r="AI168" s="1">
        <f t="shared" si="62"/>
        <v>1792</v>
      </c>
      <c r="AJ168" s="124">
        <f>'[1]Baltic Indices'!$D616</f>
        <v>-311</v>
      </c>
      <c r="AK168" s="124">
        <f>'[1]Baltic Indices'!$G616</f>
        <v>395</v>
      </c>
      <c r="AL168" s="124">
        <f>'[1]Baltic Indices'!$F616</f>
        <v>750</v>
      </c>
      <c r="AM168" s="86">
        <f t="shared" si="82"/>
        <v>-6.2278691939179343E-2</v>
      </c>
      <c r="AN168" s="97">
        <f t="shared" si="83"/>
        <v>-0.10561056105610556</v>
      </c>
      <c r="AO168" s="102">
        <f t="shared" si="84"/>
        <v>-0.10101010101010099</v>
      </c>
      <c r="AP168" s="103">
        <f t="shared" si="85"/>
        <v>-6.0975609756097504E-2</v>
      </c>
      <c r="AQ168" s="89">
        <f t="shared" si="86"/>
        <v>-0.11602209944751385</v>
      </c>
      <c r="AR168" s="96">
        <f t="shared" si="87"/>
        <v>-7.4999999999999956E-2</v>
      </c>
      <c r="AS168" s="97">
        <f t="shared" si="88"/>
        <v>-0.10970464135021085</v>
      </c>
      <c r="AT168" s="97">
        <f t="shared" si="89"/>
        <v>-3.125E-2</v>
      </c>
      <c r="AX168" s="109">
        <f>[4]SRM!I113-C168</f>
        <v>86.06</v>
      </c>
      <c r="AY168" s="109">
        <f>[4]SRM!J113-D168</f>
        <v>94.73</v>
      </c>
      <c r="AZ168" s="108">
        <f t="shared" si="74"/>
        <v>8.6700000000000017</v>
      </c>
      <c r="BA168" s="109">
        <f>AVERAGE($AZ$2:AZ168)</f>
        <v>6.0310998003991996</v>
      </c>
      <c r="BB168" s="44">
        <f t="shared" si="90"/>
        <v>8.9097303634233516E-3</v>
      </c>
      <c r="BC168" s="44">
        <f t="shared" si="90"/>
        <v>1.7617359544526812E-2</v>
      </c>
    </row>
    <row r="169" spans="1:68">
      <c r="A169" s="46">
        <f>'[1]Weekly capesize'!$A950</f>
        <v>43913</v>
      </c>
      <c r="B169" s="178">
        <f t="shared" si="61"/>
        <v>2020</v>
      </c>
      <c r="C169" s="3">
        <f>'[1]Weekly capesize'!$I950</f>
        <v>4.3</v>
      </c>
      <c r="D169" s="5">
        <f>'[1]Weekly capesize'!$Z950</f>
        <v>9.9499999999999993</v>
      </c>
      <c r="E169" s="119">
        <f>[2]input!$B598</f>
        <v>10.5</v>
      </c>
      <c r="F169" s="5">
        <f>'[1]Weekly capesize'!$S950</f>
        <v>3.55</v>
      </c>
      <c r="G169" s="174">
        <f t="shared" si="76"/>
        <v>-0.38129496402877705</v>
      </c>
      <c r="H169" s="3">
        <f>'[1]Weekly capesize'!$L950</f>
        <v>7.6</v>
      </c>
      <c r="I169" s="174">
        <f t="shared" si="77"/>
        <v>-0.44117647058823528</v>
      </c>
      <c r="J169" s="3">
        <f>'[1]Weekly capesize'!$N950</f>
        <v>7.45</v>
      </c>
      <c r="K169" s="3">
        <f>'[1]Weekly capesize'!$J950</f>
        <v>7.7</v>
      </c>
      <c r="L169" s="3">
        <f>'[1]Weekly capesize'!$Y950</f>
        <v>9.25</v>
      </c>
      <c r="M169" s="3">
        <f>'[1]Weekly capesize'!$V950</f>
        <v>5.95</v>
      </c>
      <c r="N169" s="174">
        <f t="shared" si="80"/>
        <v>-0.43333333333333335</v>
      </c>
      <c r="O169" s="173">
        <f t="shared" si="81"/>
        <v>-0.46070460704607052</v>
      </c>
      <c r="P169" s="5">
        <f>'[1]Weekly capesize'!$T950</f>
        <v>3.6</v>
      </c>
      <c r="Q169" s="5"/>
      <c r="R169" s="5">
        <f>'[1]Weekly capesize'!$U950</f>
        <v>6.85</v>
      </c>
      <c r="S169" s="172">
        <f t="shared" si="78"/>
        <v>-0.3883928571428571</v>
      </c>
      <c r="T169" s="123">
        <f t="shared" si="56"/>
        <v>0.64444444444444449</v>
      </c>
      <c r="U169" s="49">
        <f t="shared" si="57"/>
        <v>1711</v>
      </c>
      <c r="V169" s="107">
        <f t="shared" si="58"/>
        <v>0.64444444444444449</v>
      </c>
      <c r="W169" s="157">
        <f t="shared" si="59"/>
        <v>5.6499999999999995</v>
      </c>
      <c r="X169" s="108">
        <f t="shared" si="79"/>
        <v>3.3</v>
      </c>
      <c r="AG169" s="1">
        <f>'[1]Weekly capesize'!$B950</f>
        <v>4366</v>
      </c>
      <c r="AH169" s="1">
        <f>'[1]Weekly capesize'!$C950</f>
        <v>2655</v>
      </c>
      <c r="AI169" s="1">
        <f t="shared" si="62"/>
        <v>1711</v>
      </c>
      <c r="AJ169" s="124">
        <f>'[1]Baltic Indices'!$D617</f>
        <v>-121</v>
      </c>
      <c r="AK169" s="124">
        <f>'[1]Baltic Indices'!$G617</f>
        <v>423</v>
      </c>
      <c r="AL169" s="124">
        <f>'[1]Baltic Indices'!$F617</f>
        <v>741</v>
      </c>
      <c r="AM169" s="86">
        <f t="shared" si="82"/>
        <v>-3.0208796090626433E-2</v>
      </c>
      <c r="AN169" s="97">
        <f t="shared" si="83"/>
        <v>-2.0295202952029467E-2</v>
      </c>
      <c r="AO169" s="102">
        <f t="shared" si="84"/>
        <v>-3.3707865168539408E-2</v>
      </c>
      <c r="AP169" s="103">
        <f t="shared" si="85"/>
        <v>-3.2467532467532423E-2</v>
      </c>
      <c r="AQ169" s="89">
        <f t="shared" si="86"/>
        <v>-3.7499999999999978E-2</v>
      </c>
      <c r="AR169" s="96">
        <f t="shared" si="87"/>
        <v>-4.0540540540540682E-2</v>
      </c>
      <c r="AS169" s="97">
        <f t="shared" si="88"/>
        <v>-5.6872037914692086E-2</v>
      </c>
      <c r="AT169" s="97">
        <f t="shared" si="89"/>
        <v>-3.2258064516129004E-2</v>
      </c>
      <c r="AX169" s="109">
        <f>[4]SRM!I114-C169</f>
        <v>86.33</v>
      </c>
      <c r="AY169" s="109">
        <f>[4]SRM!J114-D169</f>
        <v>96.009999999999991</v>
      </c>
      <c r="AZ169" s="108">
        <f t="shared" si="74"/>
        <v>9.6799999999999926</v>
      </c>
      <c r="BA169" s="109">
        <f>AVERAGE($AZ$2:AZ169)</f>
        <v>6.0528194444444425</v>
      </c>
      <c r="BB169" s="44">
        <f t="shared" si="90"/>
        <v>3.1373460376480367E-3</v>
      </c>
      <c r="BC169" s="44">
        <f t="shared" si="90"/>
        <v>1.3512086984059923E-2</v>
      </c>
      <c r="BM169" s="128" t="s">
        <v>54</v>
      </c>
      <c r="BN169" s="129"/>
      <c r="BO169" s="129"/>
      <c r="BP169" s="130"/>
    </row>
    <row r="170" spans="1:68">
      <c r="A170" s="46">
        <f>'[1]Weekly capesize'!$A951</f>
        <v>43920</v>
      </c>
      <c r="B170" s="178">
        <f t="shared" si="61"/>
        <v>2020</v>
      </c>
      <c r="C170" s="3">
        <f>'[1]Weekly capesize'!$I951</f>
        <v>4.25</v>
      </c>
      <c r="D170" s="5">
        <f>'[1]Weekly capesize'!$Z951</f>
        <v>9.3000000000000007</v>
      </c>
      <c r="E170" s="119">
        <f>[2]input!$B599</f>
        <v>8.1999999999999993</v>
      </c>
      <c r="F170" s="5">
        <f>'[1]Weekly capesize'!$S951</f>
        <v>3.3</v>
      </c>
      <c r="G170" s="174">
        <f t="shared" si="76"/>
        <v>-0.38848920863309355</v>
      </c>
      <c r="H170" s="3">
        <f>'[1]Weekly capesize'!$L951</f>
        <v>7.35</v>
      </c>
      <c r="I170" s="174">
        <f t="shared" si="77"/>
        <v>-0.4595588235294118</v>
      </c>
      <c r="J170" s="3">
        <f>'[1]Weekly capesize'!$N951</f>
        <v>7.2</v>
      </c>
      <c r="K170" s="3">
        <f>'[1]Weekly capesize'!$J951</f>
        <v>7.1</v>
      </c>
      <c r="L170" s="3">
        <f>'[1]Weekly capesize'!$Y951</f>
        <v>8.6</v>
      </c>
      <c r="M170" s="3">
        <f>'[1]Weekly capesize'!$V951</f>
        <v>5.25</v>
      </c>
      <c r="N170" s="174">
        <f t="shared" si="80"/>
        <v>-0.5</v>
      </c>
      <c r="O170" s="173">
        <f t="shared" si="81"/>
        <v>-0.49593495934959342</v>
      </c>
      <c r="P170" s="5">
        <f>'[1]Weekly capesize'!$T951</f>
        <v>3.4</v>
      </c>
      <c r="Q170" s="5"/>
      <c r="R170" s="5">
        <f>'[1]Weekly capesize'!$U951</f>
        <v>6.15</v>
      </c>
      <c r="S170" s="172">
        <f t="shared" si="78"/>
        <v>-0.4508928571428571</v>
      </c>
      <c r="T170" s="123">
        <f t="shared" si="56"/>
        <v>0.58133123276880661</v>
      </c>
      <c r="U170" s="49">
        <f t="shared" si="57"/>
        <v>1476</v>
      </c>
      <c r="V170" s="107">
        <f t="shared" si="58"/>
        <v>0.58133123276880661</v>
      </c>
      <c r="W170" s="157">
        <f t="shared" si="59"/>
        <v>5.0500000000000007</v>
      </c>
      <c r="X170" s="108">
        <f t="shared" si="79"/>
        <v>3.0999999999999996</v>
      </c>
      <c r="AG170" s="1">
        <f>'[1]Weekly capesize'!$B951</f>
        <v>4015</v>
      </c>
      <c r="AH170" s="1">
        <f>'[1]Weekly capesize'!$C951</f>
        <v>2539</v>
      </c>
      <c r="AI170" s="1">
        <f t="shared" si="62"/>
        <v>1476</v>
      </c>
      <c r="AJ170" s="124">
        <f>'[1]Baltic Indices'!$D618</f>
        <v>-97</v>
      </c>
      <c r="AK170" s="124">
        <f>'[1]Baltic Indices'!$G618</f>
        <v>401</v>
      </c>
      <c r="AL170" s="124">
        <f>'[1]Baltic Indices'!$F618</f>
        <v>641</v>
      </c>
      <c r="AM170" s="86">
        <f t="shared" si="82"/>
        <v>-8.0393953275309182E-2</v>
      </c>
      <c r="AN170" s="97">
        <f t="shared" si="83"/>
        <v>-4.3691148775894528E-2</v>
      </c>
      <c r="AO170" s="102">
        <f t="shared" si="84"/>
        <v>-1.1627906976744096E-2</v>
      </c>
      <c r="AP170" s="103">
        <f t="shared" si="85"/>
        <v>-3.3557046979865723E-2</v>
      </c>
      <c r="AQ170" s="89">
        <f t="shared" si="86"/>
        <v>-7.7922077922077948E-2</v>
      </c>
      <c r="AR170" s="96">
        <f t="shared" si="87"/>
        <v>-7.0422535211267623E-2</v>
      </c>
      <c r="AS170" s="97">
        <f t="shared" si="88"/>
        <v>-6.5326633165828984E-2</v>
      </c>
      <c r="AT170" s="97">
        <f t="shared" si="89"/>
        <v>-0.21904761904761916</v>
      </c>
      <c r="AX170" s="109">
        <f>[4]SRM!I115-C170</f>
        <v>80.849999999999994</v>
      </c>
      <c r="AY170" s="109">
        <f>[4]SRM!J115-D170</f>
        <v>91.86</v>
      </c>
      <c r="AZ170" s="108">
        <f t="shared" si="74"/>
        <v>11.010000000000005</v>
      </c>
      <c r="BA170" s="109">
        <f>AVERAGE($AZ$2:AZ170)</f>
        <v>6.0821518737672564</v>
      </c>
      <c r="BB170" s="44">
        <f t="shared" si="90"/>
        <v>-6.3477354338005387E-2</v>
      </c>
      <c r="BC170" s="44">
        <f t="shared" si="90"/>
        <v>-4.3224664097489707E-2</v>
      </c>
      <c r="BM170" s="235" t="s">
        <v>55</v>
      </c>
      <c r="BN170" s="236"/>
      <c r="BO170" s="243" t="s">
        <v>56</v>
      </c>
      <c r="BP170" s="267"/>
    </row>
    <row r="171" spans="1:68">
      <c r="A171" s="46">
        <f>'[1]Weekly capesize'!$A952</f>
        <v>43927</v>
      </c>
      <c r="B171" s="178">
        <f t="shared" si="61"/>
        <v>2020</v>
      </c>
      <c r="C171" s="3">
        <f>'[1]Weekly capesize'!$I952</f>
        <v>4.95</v>
      </c>
      <c r="D171" s="5">
        <f>'[1]Weekly capesize'!$Z952</f>
        <v>10.65</v>
      </c>
      <c r="E171" s="119">
        <f>[2]input!$B600</f>
        <v>6.3</v>
      </c>
      <c r="F171" s="5">
        <f>'[1]Weekly capesize'!$S952</f>
        <v>3.5</v>
      </c>
      <c r="G171" s="174">
        <f t="shared" si="76"/>
        <v>-0.28776978417266186</v>
      </c>
      <c r="H171" s="3">
        <f>'[1]Weekly capesize'!$L952</f>
        <v>7.5</v>
      </c>
      <c r="I171" s="174">
        <f t="shared" si="77"/>
        <v>-0.44852941176470584</v>
      </c>
      <c r="J171" s="3">
        <f>'[1]Weekly capesize'!$N952</f>
        <v>7.65</v>
      </c>
      <c r="K171" s="3">
        <f>'[1]Weekly capesize'!$J952</f>
        <v>7.85</v>
      </c>
      <c r="L171" s="3">
        <f>'[1]Weekly capesize'!$Y952</f>
        <v>8.9499999999999993</v>
      </c>
      <c r="M171" s="3">
        <f>'[1]Weekly capesize'!$V952</f>
        <v>4.8</v>
      </c>
      <c r="N171" s="174">
        <f t="shared" si="80"/>
        <v>-0.54285714285714293</v>
      </c>
      <c r="O171" s="173">
        <f t="shared" si="81"/>
        <v>-0.42276422764227639</v>
      </c>
      <c r="P171" s="5">
        <f>'[1]Weekly capesize'!$T952</f>
        <v>3.5</v>
      </c>
      <c r="Q171" s="5"/>
      <c r="R171" s="5">
        <f>'[1]Weekly capesize'!$U952</f>
        <v>5.7</v>
      </c>
      <c r="S171" s="172">
        <f t="shared" si="78"/>
        <v>-0.49107142857142849</v>
      </c>
      <c r="T171" s="123">
        <f t="shared" si="56"/>
        <v>0.36852723604572968</v>
      </c>
      <c r="U171" s="49">
        <f t="shared" si="57"/>
        <v>1096</v>
      </c>
      <c r="V171" s="107">
        <f t="shared" si="58"/>
        <v>0.36852723604572968</v>
      </c>
      <c r="W171" s="157">
        <f t="shared" si="59"/>
        <v>5.7</v>
      </c>
      <c r="X171" s="108">
        <f t="shared" si="79"/>
        <v>2.5499999999999998</v>
      </c>
      <c r="AG171" s="1">
        <f>'[1]Weekly capesize'!$B952</f>
        <v>4070</v>
      </c>
      <c r="AH171" s="1">
        <f>'[1]Weekly capesize'!$C952</f>
        <v>2974</v>
      </c>
      <c r="AI171" s="1">
        <f t="shared" si="62"/>
        <v>1096</v>
      </c>
      <c r="AJ171" s="124">
        <f>'[1]Baltic Indices'!$D619</f>
        <v>319</v>
      </c>
      <c r="AK171" s="124">
        <f>'[1]Baltic Indices'!$G619</f>
        <v>340</v>
      </c>
      <c r="AL171" s="124">
        <f>'[1]Baltic Indices'!$F619</f>
        <v>495</v>
      </c>
      <c r="AM171" s="86">
        <f t="shared" si="82"/>
        <v>1.3698630136986356E-2</v>
      </c>
      <c r="AN171" s="97">
        <f t="shared" si="83"/>
        <v>0.171327294210319</v>
      </c>
      <c r="AO171" s="102">
        <f t="shared" si="84"/>
        <v>0.16470588235294126</v>
      </c>
      <c r="AP171" s="103">
        <f t="shared" si="85"/>
        <v>6.25E-2</v>
      </c>
      <c r="AQ171" s="89">
        <f t="shared" si="86"/>
        <v>0.10563380281690149</v>
      </c>
      <c r="AR171" s="96">
        <f t="shared" si="87"/>
        <v>6.0606060606060552E-2</v>
      </c>
      <c r="AS171" s="97">
        <f t="shared" si="88"/>
        <v>0.14516129032258052</v>
      </c>
      <c r="AT171" s="97">
        <f t="shared" si="89"/>
        <v>-0.23170731707317072</v>
      </c>
      <c r="AX171" s="109">
        <f>[4]SRM!I116-C171</f>
        <v>78.209999999999994</v>
      </c>
      <c r="AY171" s="109">
        <f>[4]SRM!J116-D171</f>
        <v>87.07</v>
      </c>
      <c r="AZ171" s="108">
        <f t="shared" si="74"/>
        <v>8.86</v>
      </c>
      <c r="BA171" s="109">
        <f>AVERAGE($AZ$2:AZ171)</f>
        <v>6.0984921568627426</v>
      </c>
      <c r="BB171" s="44">
        <f t="shared" si="90"/>
        <v>-3.2653061224489854E-2</v>
      </c>
      <c r="BC171" s="44">
        <f t="shared" si="90"/>
        <v>-5.2144567820596621E-2</v>
      </c>
      <c r="BM171" s="237" t="s">
        <v>57</v>
      </c>
      <c r="BN171" s="264"/>
      <c r="BO171" s="244" t="s">
        <v>58</v>
      </c>
      <c r="BP171" s="268"/>
    </row>
    <row r="172" spans="1:68">
      <c r="A172" s="46">
        <f>'[1]Weekly capesize'!$A953</f>
        <v>43935</v>
      </c>
      <c r="B172" s="178">
        <f t="shared" si="61"/>
        <v>2020</v>
      </c>
      <c r="C172" s="3">
        <f>'[1]Weekly capesize'!$I953</f>
        <v>4.5999999999999996</v>
      </c>
      <c r="D172" s="5">
        <f>'[1]Weekly capesize'!$Z953</f>
        <v>11</v>
      </c>
      <c r="E172" s="119">
        <f>[2]input!$B601</f>
        <v>6</v>
      </c>
      <c r="F172" s="5">
        <f>'[1]Weekly capesize'!$S953</f>
        <v>3.65</v>
      </c>
      <c r="G172" s="174">
        <f t="shared" si="76"/>
        <v>-0.33812949640287782</v>
      </c>
      <c r="H172" s="3">
        <f>'[1]Weekly capesize'!$L953</f>
        <v>7.75</v>
      </c>
      <c r="I172" s="174">
        <f t="shared" si="77"/>
        <v>-0.43014705882352944</v>
      </c>
      <c r="J172" s="3">
        <f>'[1]Weekly capesize'!$N953</f>
        <v>7.9</v>
      </c>
      <c r="K172" s="3">
        <f>'[1]Weekly capesize'!$J953</f>
        <v>8</v>
      </c>
      <c r="L172" s="3">
        <f>'[1]Weekly capesize'!$Y953</f>
        <v>10.3</v>
      </c>
      <c r="M172" s="3">
        <f>'[1]Weekly capesize'!$V953</f>
        <v>5.25</v>
      </c>
      <c r="N172" s="174">
        <f t="shared" si="80"/>
        <v>-0.5</v>
      </c>
      <c r="O172" s="173">
        <f t="shared" si="81"/>
        <v>-0.40379403794037938</v>
      </c>
      <c r="P172" s="5">
        <f>'[1]Weekly capesize'!$T953</f>
        <v>3.6</v>
      </c>
      <c r="Q172" s="5"/>
      <c r="R172" s="5">
        <f>'[1]Weekly capesize'!$U953</f>
        <v>6.1</v>
      </c>
      <c r="S172" s="172">
        <f t="shared" si="78"/>
        <v>-0.4553571428571429</v>
      </c>
      <c r="T172" s="123">
        <f t="shared" si="56"/>
        <v>0.45261057532424342</v>
      </c>
      <c r="U172" s="49">
        <f t="shared" si="57"/>
        <v>1361</v>
      </c>
      <c r="V172" s="107">
        <f t="shared" si="58"/>
        <v>0.45261057532424342</v>
      </c>
      <c r="W172" s="157">
        <f t="shared" si="59"/>
        <v>6.4</v>
      </c>
      <c r="X172" s="108">
        <f t="shared" si="79"/>
        <v>3.1500000000000004</v>
      </c>
      <c r="AG172" s="1">
        <f>'[1]Weekly capesize'!$B953</f>
        <v>4368</v>
      </c>
      <c r="AH172" s="1">
        <f>'[1]Weekly capesize'!$C953</f>
        <v>3007</v>
      </c>
      <c r="AI172" s="1">
        <f t="shared" si="62"/>
        <v>1361</v>
      </c>
      <c r="AJ172" s="124">
        <f>'[1]Baltic Indices'!$D620</f>
        <v>541</v>
      </c>
      <c r="AK172" s="124">
        <f>'[1]Baltic Indices'!$G620</f>
        <v>306</v>
      </c>
      <c r="AL172" s="124">
        <f>'[1]Baltic Indices'!$F620</f>
        <v>441</v>
      </c>
      <c r="AM172" s="86">
        <f t="shared" si="82"/>
        <v>7.3218673218673258E-2</v>
      </c>
      <c r="AN172" s="97">
        <f t="shared" si="83"/>
        <v>1.109616677874925E-2</v>
      </c>
      <c r="AO172" s="102">
        <f t="shared" si="84"/>
        <v>-7.0707070707070829E-2</v>
      </c>
      <c r="AP172" s="103">
        <f t="shared" si="85"/>
        <v>3.2679738562091609E-2</v>
      </c>
      <c r="AQ172" s="89">
        <f t="shared" si="86"/>
        <v>1.9108280254777066E-2</v>
      </c>
      <c r="AR172" s="96">
        <f t="shared" si="87"/>
        <v>4.2857142857142927E-2</v>
      </c>
      <c r="AS172" s="97">
        <f t="shared" si="88"/>
        <v>3.2863849765258246E-2</v>
      </c>
      <c r="AT172" s="97">
        <f t="shared" si="89"/>
        <v>-4.7619047619047561E-2</v>
      </c>
      <c r="AX172" s="109">
        <f>[4]SRM!I117-C172</f>
        <v>79.010000000000005</v>
      </c>
      <c r="AY172" s="109">
        <f>[4]SRM!J117-D172</f>
        <v>87.23</v>
      </c>
      <c r="AZ172" s="108">
        <f t="shared" si="74"/>
        <v>8.2199999999999989</v>
      </c>
      <c r="BA172" s="109">
        <f>AVERAGE($AZ$2:AZ172)</f>
        <v>6.1108986354775805</v>
      </c>
      <c r="BB172" s="44">
        <f t="shared" si="90"/>
        <v>1.0228870988364891E-2</v>
      </c>
      <c r="BC172" s="44">
        <f t="shared" si="90"/>
        <v>1.8376019294821244E-3</v>
      </c>
      <c r="BM172" s="237" t="s">
        <v>59</v>
      </c>
      <c r="BN172" s="264"/>
      <c r="BO172" s="246" t="s">
        <v>60</v>
      </c>
      <c r="BP172" s="265"/>
    </row>
    <row r="173" spans="1:68">
      <c r="A173" s="46">
        <f>'[1]Weekly capesize'!$A954</f>
        <v>43941</v>
      </c>
      <c r="B173" s="178">
        <f t="shared" si="61"/>
        <v>2020</v>
      </c>
      <c r="C173" s="3">
        <f>'[1]Weekly capesize'!$I954</f>
        <v>4.9000000000000004</v>
      </c>
      <c r="D173" s="5">
        <f>'[1]Weekly capesize'!$Z954</f>
        <v>12.1</v>
      </c>
      <c r="E173" s="119">
        <f>[2]input!$B602</f>
        <v>5.9</v>
      </c>
      <c r="F173" s="5">
        <f>'[1]Weekly capesize'!$S954</f>
        <v>4.25</v>
      </c>
      <c r="G173" s="174">
        <f t="shared" si="76"/>
        <v>-0.29496402877697836</v>
      </c>
      <c r="H173" s="3">
        <f>'[1]Weekly capesize'!$L954</f>
        <v>8.4499999999999993</v>
      </c>
      <c r="I173" s="174">
        <f t="shared" si="77"/>
        <v>-0.37867647058823528</v>
      </c>
      <c r="J173" s="3">
        <f>'[1]Weekly capesize'!$N954</f>
        <v>8.65</v>
      </c>
      <c r="K173" s="3">
        <f>'[1]Weekly capesize'!$J954</f>
        <v>9.15</v>
      </c>
      <c r="L173" s="3">
        <f>'[1]Weekly capesize'!$Y954</f>
        <v>11.4</v>
      </c>
      <c r="M173" s="3">
        <f>'[1]Weekly capesize'!$V954</f>
        <v>6.25</v>
      </c>
      <c r="N173" s="174">
        <f t="shared" si="80"/>
        <v>-0.40476190476190477</v>
      </c>
      <c r="O173" s="173">
        <f t="shared" si="81"/>
        <v>-0.34417344173441733</v>
      </c>
      <c r="P173" s="5">
        <f>'[1]Weekly capesize'!$T954</f>
        <v>4.0999999999999996</v>
      </c>
      <c r="Q173" s="5"/>
      <c r="R173" s="5">
        <f>'[1]Weekly capesize'!$U954</f>
        <v>7.05</v>
      </c>
      <c r="S173" s="172">
        <f t="shared" si="78"/>
        <v>-0.3705357142857143</v>
      </c>
      <c r="T173" s="123">
        <f t="shared" si="56"/>
        <v>0.46410782302959275</v>
      </c>
      <c r="U173" s="49">
        <f t="shared" si="57"/>
        <v>1584</v>
      </c>
      <c r="V173" s="107">
        <f t="shared" si="58"/>
        <v>0.46410782302959275</v>
      </c>
      <c r="W173" s="157">
        <f t="shared" si="59"/>
        <v>7.1999999999999993</v>
      </c>
      <c r="X173" s="108">
        <f t="shared" si="79"/>
        <v>3.5499999999999989</v>
      </c>
      <c r="AG173" s="1">
        <f>'[1]Weekly capesize'!$B954</f>
        <v>4997</v>
      </c>
      <c r="AH173" s="1">
        <f>'[1]Weekly capesize'!$C954</f>
        <v>3413</v>
      </c>
      <c r="AI173" s="1">
        <f t="shared" si="62"/>
        <v>1584</v>
      </c>
      <c r="AJ173" s="124">
        <f>'[1]Baltic Indices'!$D621</f>
        <v>993</v>
      </c>
      <c r="AK173" s="124">
        <f>'[1]Baltic Indices'!$G621</f>
        <v>275</v>
      </c>
      <c r="AL173" s="124">
        <f>'[1]Baltic Indices'!$F621</f>
        <v>404</v>
      </c>
      <c r="AM173" s="86">
        <f t="shared" si="82"/>
        <v>0.14400183150183143</v>
      </c>
      <c r="AN173" s="97">
        <f t="shared" si="83"/>
        <v>0.13501829065513804</v>
      </c>
      <c r="AO173" s="102">
        <f t="shared" si="84"/>
        <v>6.5217391304347894E-2</v>
      </c>
      <c r="AP173" s="103">
        <f t="shared" si="85"/>
        <v>9.4936708860759556E-2</v>
      </c>
      <c r="AQ173" s="89">
        <f t="shared" si="86"/>
        <v>0.14375000000000004</v>
      </c>
      <c r="AR173" s="96">
        <f t="shared" si="87"/>
        <v>0.16438356164383561</v>
      </c>
      <c r="AS173" s="97">
        <f t="shared" si="88"/>
        <v>9.9999999999999867E-2</v>
      </c>
      <c r="AT173" s="97">
        <f t="shared" si="89"/>
        <v>-1.6666666666666607E-2</v>
      </c>
      <c r="AX173" s="109">
        <f>[4]SRM!I118-C173</f>
        <v>81.3</v>
      </c>
      <c r="AY173" s="109">
        <f>[4]SRM!J118-D173</f>
        <v>90.48</v>
      </c>
      <c r="AZ173" s="108">
        <f t="shared" si="74"/>
        <v>9.1800000000000068</v>
      </c>
      <c r="BA173" s="109">
        <f>AVERAGE($AZ$2:AZ173)</f>
        <v>6.1287422480620135</v>
      </c>
      <c r="BB173" s="44">
        <f t="shared" si="90"/>
        <v>2.8983672952790585E-2</v>
      </c>
      <c r="BC173" s="44">
        <f t="shared" si="90"/>
        <v>3.7257824143070106E-2</v>
      </c>
      <c r="BM173" s="239" t="s">
        <v>61</v>
      </c>
      <c r="BN173" s="240"/>
      <c r="BO173" s="248" t="s">
        <v>62</v>
      </c>
      <c r="BP173" s="259"/>
    </row>
    <row r="174" spans="1:68">
      <c r="A174" s="46">
        <f>'[1]Weekly capesize'!$A955</f>
        <v>43948</v>
      </c>
      <c r="B174" s="178">
        <f t="shared" si="61"/>
        <v>2020</v>
      </c>
      <c r="C174" s="3">
        <f>'[1]Weekly capesize'!$I955</f>
        <v>4.05</v>
      </c>
      <c r="D174" s="5">
        <f>'[1]Weekly capesize'!$Z955</f>
        <v>10.5</v>
      </c>
      <c r="E174" s="119">
        <f>[2]input!$B603</f>
        <v>7.25</v>
      </c>
      <c r="F174" s="5">
        <f>'[1]Weekly capesize'!$S955</f>
        <v>4.4000000000000004</v>
      </c>
      <c r="G174" s="174">
        <f t="shared" si="76"/>
        <v>-0.41726618705035978</v>
      </c>
      <c r="H174" s="3">
        <f>'[1]Weekly capesize'!$L955</f>
        <v>8.6</v>
      </c>
      <c r="I174" s="174">
        <f t="shared" si="77"/>
        <v>-0.36764705882352944</v>
      </c>
      <c r="J174" s="3">
        <f>'[1]Weekly capesize'!$N955</f>
        <v>8.9</v>
      </c>
      <c r="K174" s="3">
        <f>'[1]Weekly capesize'!$J955</f>
        <v>8.15</v>
      </c>
      <c r="L174" s="3">
        <f>'[1]Weekly capesize'!$Y955</f>
        <v>9.9</v>
      </c>
      <c r="M174" s="3">
        <f>'[1]Weekly capesize'!$V955</f>
        <v>5.45</v>
      </c>
      <c r="N174" s="174">
        <f t="shared" si="80"/>
        <v>-0.48095238095238091</v>
      </c>
      <c r="O174" s="173">
        <f t="shared" si="81"/>
        <v>-0.43089430894308944</v>
      </c>
      <c r="P174" s="5">
        <f>'[1]Weekly capesize'!$T955</f>
        <v>4.3</v>
      </c>
      <c r="Q174" s="5"/>
      <c r="R174" s="5">
        <f>'[1]Weekly capesize'!$U955</f>
        <v>6.25</v>
      </c>
      <c r="S174" s="172">
        <f t="shared" si="78"/>
        <v>-0.4419642857142857</v>
      </c>
      <c r="T174" s="123">
        <f t="shared" si="56"/>
        <v>0.4467265725288832</v>
      </c>
      <c r="U174" s="49">
        <f t="shared" si="57"/>
        <v>1392</v>
      </c>
      <c r="V174" s="107">
        <f t="shared" si="58"/>
        <v>0.4467265725288832</v>
      </c>
      <c r="W174" s="157">
        <f t="shared" si="59"/>
        <v>6.45</v>
      </c>
      <c r="X174" s="108">
        <f t="shared" si="79"/>
        <v>4.55</v>
      </c>
      <c r="AG174" s="1">
        <f>'[1]Weekly capesize'!$B955</f>
        <v>4508</v>
      </c>
      <c r="AH174" s="1">
        <f>'[1]Weekly capesize'!$C955</f>
        <v>3116</v>
      </c>
      <c r="AI174" s="1">
        <f t="shared" si="62"/>
        <v>1392</v>
      </c>
      <c r="AJ174" s="124">
        <f>'[1]Baltic Indices'!$D622</f>
        <v>964</v>
      </c>
      <c r="AK174" s="124">
        <f>'[1]Baltic Indices'!$G622</f>
        <v>247</v>
      </c>
      <c r="AL174" s="124">
        <f>'[1]Baltic Indices'!$F622</f>
        <v>388</v>
      </c>
      <c r="AM174" s="86">
        <f t="shared" si="82"/>
        <v>-9.7858715229137472E-2</v>
      </c>
      <c r="AN174" s="97">
        <f t="shared" si="83"/>
        <v>-8.7020216818048612E-2</v>
      </c>
      <c r="AO174" s="102">
        <f t="shared" si="84"/>
        <v>-0.17346938775510212</v>
      </c>
      <c r="AP174" s="103">
        <f t="shared" si="85"/>
        <v>2.8901734104046284E-2</v>
      </c>
      <c r="AQ174" s="89">
        <f t="shared" si="86"/>
        <v>-0.10928961748633881</v>
      </c>
      <c r="AR174" s="96">
        <f t="shared" si="87"/>
        <v>3.529411764705892E-2</v>
      </c>
      <c r="AS174" s="97">
        <f t="shared" si="88"/>
        <v>-0.13223140495867769</v>
      </c>
      <c r="AT174" s="97">
        <f t="shared" si="89"/>
        <v>0.22881355932203373</v>
      </c>
      <c r="AX174" s="109">
        <f>[4]SRM!I119-C174</f>
        <v>81.08</v>
      </c>
      <c r="AY174" s="109">
        <f>[4]SRM!J119-D174</f>
        <v>91.32</v>
      </c>
      <c r="AZ174" s="108">
        <f t="shared" si="74"/>
        <v>10.239999999999995</v>
      </c>
      <c r="BA174" s="109">
        <f>AVERAGE($AZ$2:AZ174)</f>
        <v>6.1525067437379564</v>
      </c>
      <c r="BB174" s="44">
        <f t="shared" si="90"/>
        <v>-2.7060270602705661E-3</v>
      </c>
      <c r="BC174" s="44">
        <f t="shared" si="90"/>
        <v>9.2838196286471053E-3</v>
      </c>
      <c r="BM174" s="128" t="s">
        <v>63</v>
      </c>
      <c r="BN174" s="241"/>
      <c r="BO174" s="242"/>
      <c r="BP174" s="260"/>
    </row>
    <row r="175" spans="1:68" ht="21" customHeight="1">
      <c r="A175" s="46">
        <f>'[1]Weekly capesize'!$A956</f>
        <v>43955</v>
      </c>
      <c r="B175" s="178">
        <f t="shared" si="61"/>
        <v>2020</v>
      </c>
      <c r="C175" s="3">
        <f>'[1]Weekly capesize'!$I956</f>
        <v>4.3499999999999996</v>
      </c>
      <c r="D175" s="5">
        <f>'[1]Weekly capesize'!$Z956</f>
        <v>9.8000000000000007</v>
      </c>
      <c r="E175" s="119">
        <f>[2]input!$B604</f>
        <v>7.7</v>
      </c>
      <c r="F175" s="5">
        <f>'[1]Weekly capesize'!$S956</f>
        <v>3.9</v>
      </c>
      <c r="G175" s="174">
        <f t="shared" si="76"/>
        <v>-0.37410071942446055</v>
      </c>
      <c r="H175" s="3">
        <f>'[1]Weekly capesize'!$L956</f>
        <v>7.9</v>
      </c>
      <c r="I175" s="174">
        <f t="shared" si="77"/>
        <v>-0.41911764705882348</v>
      </c>
      <c r="J175" s="3">
        <f>'[1]Weekly capesize'!$N956</f>
        <v>8.4499999999999993</v>
      </c>
      <c r="K175" s="3">
        <f>'[1]Weekly capesize'!$J956</f>
        <v>7.6</v>
      </c>
      <c r="L175" s="3">
        <f>'[1]Weekly capesize'!$Y956</f>
        <v>9.1999999999999993</v>
      </c>
      <c r="M175" s="3">
        <f>'[1]Weekly capesize'!$V956</f>
        <v>4.9000000000000004</v>
      </c>
      <c r="N175" s="174">
        <f t="shared" si="80"/>
        <v>-0.53333333333333333</v>
      </c>
      <c r="O175" s="173">
        <f t="shared" si="81"/>
        <v>-0.46883468834688335</v>
      </c>
      <c r="P175" s="5">
        <f>'[1]Weekly capesize'!$T956</f>
        <v>4</v>
      </c>
      <c r="Q175" s="5"/>
      <c r="R175" s="5">
        <f>'[1]Weekly capesize'!$U956</f>
        <v>5.7</v>
      </c>
      <c r="S175" s="172">
        <f t="shared" si="78"/>
        <v>-0.49107142857142849</v>
      </c>
      <c r="T175" s="123">
        <f t="shared" si="56"/>
        <v>0.36791194129419613</v>
      </c>
      <c r="U175" s="49">
        <f t="shared" si="57"/>
        <v>1103</v>
      </c>
      <c r="V175" s="107">
        <f t="shared" si="58"/>
        <v>0.36791194129419613</v>
      </c>
      <c r="W175" s="157">
        <f t="shared" si="59"/>
        <v>5.4500000000000011</v>
      </c>
      <c r="X175" s="108">
        <f t="shared" si="79"/>
        <v>3.5500000000000007</v>
      </c>
      <c r="AG175" s="1">
        <f>'[1]Weekly capesize'!$B956</f>
        <v>4101</v>
      </c>
      <c r="AH175" s="1">
        <f>'[1]Weekly capesize'!$C956</f>
        <v>2998</v>
      </c>
      <c r="AI175" s="1">
        <f t="shared" si="62"/>
        <v>1103</v>
      </c>
      <c r="AJ175" s="124">
        <f>'[1]Baltic Indices'!$D623</f>
        <v>820</v>
      </c>
      <c r="AK175" s="124">
        <f>'[1]Baltic Indices'!$G623</f>
        <v>239</v>
      </c>
      <c r="AL175" s="124">
        <f>'[1]Baltic Indices'!$F623</f>
        <v>413</v>
      </c>
      <c r="AM175" s="86">
        <f t="shared" si="82"/>
        <v>-9.0283939662821666E-2</v>
      </c>
      <c r="AN175" s="97">
        <f t="shared" si="83"/>
        <v>-3.7869062901155326E-2</v>
      </c>
      <c r="AO175" s="102">
        <f t="shared" si="84"/>
        <v>7.4074074074073959E-2</v>
      </c>
      <c r="AP175" s="103">
        <f t="shared" si="85"/>
        <v>-5.0561797752809112E-2</v>
      </c>
      <c r="AQ175" s="89">
        <f t="shared" si="86"/>
        <v>-6.7484662576687171E-2</v>
      </c>
      <c r="AR175" s="96">
        <f t="shared" si="87"/>
        <v>-0.11363636363636376</v>
      </c>
      <c r="AS175" s="97">
        <f t="shared" si="88"/>
        <v>-6.6666666666666652E-2</v>
      </c>
      <c r="AT175" s="97">
        <f t="shared" si="89"/>
        <v>6.2068965517241503E-2</v>
      </c>
      <c r="AX175" s="109">
        <f>[4]SRM!I120-C175</f>
        <v>78.710000000000008</v>
      </c>
      <c r="AY175" s="109">
        <f>[4]SRM!J120-D175</f>
        <v>91.73</v>
      </c>
      <c r="AZ175" s="108">
        <f t="shared" si="74"/>
        <v>13.019999999999996</v>
      </c>
      <c r="BA175" s="109">
        <f>AVERAGE($AZ$2:AZ175)</f>
        <v>6.1919750957854385</v>
      </c>
      <c r="BB175" s="44">
        <f t="shared" si="90"/>
        <v>-2.9230389738529761E-2</v>
      </c>
      <c r="BC175" s="44">
        <f t="shared" si="90"/>
        <v>4.489706526500381E-3</v>
      </c>
      <c r="BM175" s="208" t="s">
        <v>64</v>
      </c>
      <c r="BN175" s="131" t="s">
        <v>65</v>
      </c>
      <c r="BO175" s="249" t="s">
        <v>66</v>
      </c>
      <c r="BP175" s="261"/>
    </row>
    <row r="176" spans="1:68">
      <c r="A176" s="46">
        <f>'[1]Weekly capesize'!$A957</f>
        <v>43962</v>
      </c>
      <c r="B176" s="178">
        <f t="shared" si="61"/>
        <v>2020</v>
      </c>
      <c r="C176" s="3">
        <f>'[1]Weekly capesize'!$I957</f>
        <v>3.95</v>
      </c>
      <c r="D176" s="5">
        <f>'[1]Weekly capesize'!$Z957</f>
        <v>8.15</v>
      </c>
      <c r="E176" s="119">
        <f>[2]input!$B605</f>
        <v>9.0500000000000007</v>
      </c>
      <c r="F176" s="5">
        <f>'[1]Weekly capesize'!$S957</f>
        <v>3.45</v>
      </c>
      <c r="G176" s="174">
        <f t="shared" si="76"/>
        <v>-0.43165467625899279</v>
      </c>
      <c r="H176" s="3">
        <f>'[1]Weekly capesize'!$L957</f>
        <v>7.45</v>
      </c>
      <c r="I176" s="174">
        <f t="shared" si="77"/>
        <v>-0.45220588235294112</v>
      </c>
      <c r="J176" s="3">
        <f>'[1]Weekly capesize'!$N957</f>
        <v>7.95</v>
      </c>
      <c r="K176" s="3">
        <f>'[1]Weekly capesize'!$J957</f>
        <v>6.7</v>
      </c>
      <c r="L176" s="3">
        <f>'[1]Weekly capesize'!$Y957</f>
        <v>7.6</v>
      </c>
      <c r="M176" s="3">
        <f>'[1]Weekly capesize'!$V957</f>
        <v>4.3</v>
      </c>
      <c r="N176" s="174">
        <f t="shared" si="80"/>
        <v>-0.59047619047619049</v>
      </c>
      <c r="O176" s="173">
        <f t="shared" si="81"/>
        <v>-0.55826558265582649</v>
      </c>
      <c r="P176" s="5">
        <f>'[1]Weekly capesize'!$T957</f>
        <v>3.7</v>
      </c>
      <c r="Q176" s="5"/>
      <c r="R176" s="5">
        <f>'[1]Weekly capesize'!$U957</f>
        <v>5.0999999999999996</v>
      </c>
      <c r="S176" s="172">
        <f t="shared" si="78"/>
        <v>-0.54464285714285721</v>
      </c>
      <c r="T176" s="123">
        <f t="shared" si="56"/>
        <v>0.34780937740199847</v>
      </c>
      <c r="U176" s="49">
        <f t="shared" si="57"/>
        <v>905</v>
      </c>
      <c r="V176" s="107">
        <f t="shared" si="58"/>
        <v>0.34780937740199847</v>
      </c>
      <c r="W176" s="157">
        <f t="shared" si="59"/>
        <v>4.2</v>
      </c>
      <c r="X176" s="108">
        <f t="shared" si="79"/>
        <v>3.5</v>
      </c>
      <c r="AG176" s="1">
        <f>'[1]Weekly capesize'!$B957</f>
        <v>3507</v>
      </c>
      <c r="AH176" s="1">
        <f>'[1]Weekly capesize'!$C957</f>
        <v>2602</v>
      </c>
      <c r="AI176" s="1">
        <f t="shared" si="62"/>
        <v>905</v>
      </c>
      <c r="AJ176" s="124">
        <f>'[1]Baltic Indices'!$D624</f>
        <v>292</v>
      </c>
      <c r="AK176" s="124">
        <f>'[1]Baltic Indices'!$G624</f>
        <v>230</v>
      </c>
      <c r="AL176" s="124">
        <f>'[1]Baltic Indices'!$F624</f>
        <v>431</v>
      </c>
      <c r="AM176" s="86">
        <f t="shared" si="82"/>
        <v>-0.14484272128749087</v>
      </c>
      <c r="AN176" s="97">
        <f t="shared" si="83"/>
        <v>-0.13208805870580387</v>
      </c>
      <c r="AO176" s="102">
        <f t="shared" si="84"/>
        <v>-9.1954022988505635E-2</v>
      </c>
      <c r="AP176" s="103">
        <f t="shared" si="85"/>
        <v>-5.9171597633135953E-2</v>
      </c>
      <c r="AQ176" s="89">
        <f t="shared" si="86"/>
        <v>-0.11842105263157887</v>
      </c>
      <c r="AR176" s="96">
        <f t="shared" si="87"/>
        <v>-0.11538461538461531</v>
      </c>
      <c r="AS176" s="97">
        <f t="shared" si="88"/>
        <v>-0.16836734693877553</v>
      </c>
      <c r="AT176" s="97">
        <f t="shared" si="89"/>
        <v>0.17532467532467533</v>
      </c>
      <c r="AX176" s="109">
        <f>[4]SRM!I121-C176</f>
        <v>81.31</v>
      </c>
      <c r="AY176" s="109">
        <f>[4]SRM!J121-D176</f>
        <v>94.78</v>
      </c>
      <c r="AZ176" s="108">
        <f t="shared" si="74"/>
        <v>13.469999999999999</v>
      </c>
      <c r="BA176" s="109">
        <f>AVERAGE($AZ$2:AZ176)</f>
        <v>6.2335638095238082</v>
      </c>
      <c r="BB176" s="44">
        <f t="shared" si="90"/>
        <v>3.3032651505526589E-2</v>
      </c>
      <c r="BC176" s="44">
        <f t="shared" si="90"/>
        <v>3.3249754714924196E-2</v>
      </c>
      <c r="BM176" s="209"/>
      <c r="BN176" s="132" t="s">
        <v>67</v>
      </c>
      <c r="BO176" s="233" t="s">
        <v>68</v>
      </c>
      <c r="BP176" s="262"/>
    </row>
    <row r="177" spans="1:68">
      <c r="A177" s="46">
        <f>'[1]Weekly capesize'!$A958</f>
        <v>43969</v>
      </c>
      <c r="B177" s="178">
        <f t="shared" si="61"/>
        <v>2020</v>
      </c>
      <c r="C177" s="3">
        <f>'[1]Weekly capesize'!$I958</f>
        <v>3.95</v>
      </c>
      <c r="D177" s="5">
        <f>'[1]Weekly capesize'!$Z958</f>
        <v>7</v>
      </c>
      <c r="E177" s="119">
        <f>[2]input!$B606</f>
        <v>10.3</v>
      </c>
      <c r="F177" s="5">
        <f>'[1]Weekly capesize'!$S958</f>
        <v>2.9</v>
      </c>
      <c r="G177" s="174">
        <f t="shared" si="76"/>
        <v>-0.43165467625899279</v>
      </c>
      <c r="H177" s="3">
        <f>'[1]Weekly capesize'!$L958</f>
        <v>6.5</v>
      </c>
      <c r="I177" s="174">
        <f t="shared" si="77"/>
        <v>-0.52205882352941169</v>
      </c>
      <c r="J177" s="3">
        <f>'[1]Weekly capesize'!$N958</f>
        <v>7.15</v>
      </c>
      <c r="K177" s="3">
        <f>'[1]Weekly capesize'!$J958</f>
        <v>5.6</v>
      </c>
      <c r="L177" s="3">
        <f>'[1]Weekly capesize'!$Y958</f>
        <v>6.55</v>
      </c>
      <c r="M177" s="3">
        <f>'[1]Weekly capesize'!$V958</f>
        <v>3.55</v>
      </c>
      <c r="N177" s="174">
        <f t="shared" si="80"/>
        <v>-0.661904761904762</v>
      </c>
      <c r="O177" s="173">
        <f t="shared" si="81"/>
        <v>-0.62059620596205956</v>
      </c>
      <c r="P177" s="5">
        <f>'[1]Weekly capesize'!$T958</f>
        <v>3.1</v>
      </c>
      <c r="Q177" s="5"/>
      <c r="R177" s="5">
        <f>'[1]Weekly capesize'!$U958</f>
        <v>4.3499999999999996</v>
      </c>
      <c r="S177" s="172">
        <f t="shared" si="78"/>
        <v>-0.61160714285714279</v>
      </c>
      <c r="T177" s="123">
        <f t="shared" si="56"/>
        <v>0.40075436115040075</v>
      </c>
      <c r="U177" s="49">
        <f t="shared" si="57"/>
        <v>850</v>
      </c>
      <c r="V177" s="107">
        <f t="shared" si="58"/>
        <v>0.40075436115040075</v>
      </c>
      <c r="W177" s="157">
        <f t="shared" si="59"/>
        <v>3.05</v>
      </c>
      <c r="X177" s="108">
        <f t="shared" si="79"/>
        <v>2.5499999999999998</v>
      </c>
      <c r="AG177" s="1">
        <f>'[1]Weekly capesize'!$B958</f>
        <v>2971</v>
      </c>
      <c r="AH177" s="1">
        <f>'[1]Weekly capesize'!$C958</f>
        <v>2121</v>
      </c>
      <c r="AI177" s="1">
        <f t="shared" si="62"/>
        <v>850</v>
      </c>
      <c r="AJ177" s="124">
        <f>'[1]Baltic Indices'!$D625</f>
        <v>26</v>
      </c>
      <c r="AK177" s="124">
        <f>'[1]Baltic Indices'!$G625</f>
        <v>230</v>
      </c>
      <c r="AL177" s="124">
        <f>'[1]Baltic Indices'!$F625</f>
        <v>450</v>
      </c>
      <c r="AM177" s="86">
        <f t="shared" si="82"/>
        <v>-0.15283718277730252</v>
      </c>
      <c r="AN177" s="97">
        <f t="shared" si="83"/>
        <v>-0.18485780169100696</v>
      </c>
      <c r="AO177" s="102">
        <f t="shared" si="84"/>
        <v>0</v>
      </c>
      <c r="AP177" s="103">
        <f t="shared" si="85"/>
        <v>-0.10062893081761004</v>
      </c>
      <c r="AQ177" s="89">
        <f t="shared" si="86"/>
        <v>-0.16417910447761197</v>
      </c>
      <c r="AR177" s="96">
        <f t="shared" si="87"/>
        <v>-0.15942028985507251</v>
      </c>
      <c r="AS177" s="97">
        <f t="shared" si="88"/>
        <v>-0.14110429447852768</v>
      </c>
      <c r="AT177" s="97">
        <f t="shared" si="89"/>
        <v>0.13812154696132595</v>
      </c>
      <c r="AX177" s="109">
        <f>[4]SRM!I122-C177</f>
        <v>87.6</v>
      </c>
      <c r="AY177" s="109">
        <f>[4]SRM!J122-D177</f>
        <v>100.96</v>
      </c>
      <c r="AZ177" s="108">
        <f t="shared" si="74"/>
        <v>13.36</v>
      </c>
      <c r="BA177" s="109">
        <f>AVERAGE($AZ$2:AZ177)</f>
        <v>6.2740549242424217</v>
      </c>
      <c r="BB177" s="44">
        <f t="shared" si="90"/>
        <v>7.735825851678757E-2</v>
      </c>
      <c r="BC177" s="44">
        <f t="shared" si="90"/>
        <v>6.5203629457691425E-2</v>
      </c>
      <c r="BM177" s="210"/>
      <c r="BN177" s="133" t="s">
        <v>69</v>
      </c>
      <c r="BO177" s="211" t="s">
        <v>70</v>
      </c>
      <c r="BP177" s="263"/>
    </row>
    <row r="178" spans="1:68">
      <c r="A178" s="46">
        <f>'[1]Weekly capesize'!$A959</f>
        <v>43976</v>
      </c>
      <c r="B178" s="178">
        <f t="shared" si="61"/>
        <v>2020</v>
      </c>
      <c r="C178" s="3">
        <f>'[1]Weekly capesize'!$I959</f>
        <v>4.55</v>
      </c>
      <c r="D178" s="5">
        <f>'[1]Weekly capesize'!$Z959</f>
        <v>8.1999999999999993</v>
      </c>
      <c r="E178" s="119">
        <f>[2]input!$B607</f>
        <v>10</v>
      </c>
      <c r="F178" s="5">
        <f>'[1]Weekly capesize'!$S959</f>
        <v>3</v>
      </c>
      <c r="G178" s="174">
        <f t="shared" si="76"/>
        <v>-0.34532374100719432</v>
      </c>
      <c r="H178" s="3">
        <f>'[1]Weekly capesize'!$L959</f>
        <v>6.7</v>
      </c>
      <c r="I178" s="174">
        <f t="shared" si="77"/>
        <v>-0.50735294117647056</v>
      </c>
      <c r="J178" s="3">
        <f>'[1]Weekly capesize'!$N959</f>
        <v>7.35</v>
      </c>
      <c r="K178" s="3">
        <f>'[1]Weekly capesize'!$J959</f>
        <v>6.35</v>
      </c>
      <c r="L178" s="3">
        <f>'[1]Weekly capesize'!$Y959</f>
        <v>7.75</v>
      </c>
      <c r="M178" s="3">
        <f>'[1]Weekly capesize'!$V959</f>
        <v>3.6</v>
      </c>
      <c r="N178" s="174">
        <f t="shared" si="80"/>
        <v>-0.65714285714285714</v>
      </c>
      <c r="O178" s="173">
        <f t="shared" si="81"/>
        <v>-0.55555555555555558</v>
      </c>
      <c r="P178" s="5">
        <f>'[1]Weekly capesize'!$T959</f>
        <v>3.2</v>
      </c>
      <c r="Q178" s="5"/>
      <c r="R178" s="5">
        <f>'[1]Weekly capesize'!$U959</f>
        <v>4.4000000000000004</v>
      </c>
      <c r="S178" s="172">
        <f t="shared" si="78"/>
        <v>-0.6071428571428571</v>
      </c>
      <c r="T178" s="123">
        <f t="shared" si="56"/>
        <v>0.37552039966694423</v>
      </c>
      <c r="U178" s="49">
        <f t="shared" si="57"/>
        <v>902</v>
      </c>
      <c r="V178" s="107">
        <f t="shared" si="58"/>
        <v>0.37552039966694423</v>
      </c>
      <c r="W178" s="157">
        <f t="shared" si="59"/>
        <v>3.6499999999999995</v>
      </c>
      <c r="X178" s="108">
        <f t="shared" si="79"/>
        <v>2.1500000000000004</v>
      </c>
      <c r="AG178" s="1">
        <f>'[1]Weekly capesize'!$B959</f>
        <v>3304</v>
      </c>
      <c r="AH178" s="1">
        <f>'[1]Weekly capesize'!$C959</f>
        <v>2402</v>
      </c>
      <c r="AI178" s="1">
        <f t="shared" si="62"/>
        <v>902</v>
      </c>
      <c r="AJ178" s="124">
        <f>'[1]Baltic Indices'!$D626</f>
        <v>162</v>
      </c>
      <c r="AK178" s="124">
        <f>'[1]Baltic Indices'!$G626</f>
        <v>249</v>
      </c>
      <c r="AL178" s="124">
        <f>'[1]Baltic Indices'!$F626</f>
        <v>486</v>
      </c>
      <c r="AM178" s="86">
        <f t="shared" si="82"/>
        <v>0.11208347357791992</v>
      </c>
      <c r="AN178" s="97">
        <f t="shared" si="83"/>
        <v>0.13248467703913258</v>
      </c>
      <c r="AO178" s="102">
        <f t="shared" si="84"/>
        <v>0.15189873417721511</v>
      </c>
      <c r="AP178" s="103">
        <f t="shared" si="85"/>
        <v>2.7972027972027913E-2</v>
      </c>
      <c r="AQ178" s="89">
        <f t="shared" si="86"/>
        <v>0.1339285714285714</v>
      </c>
      <c r="AR178" s="96">
        <f t="shared" si="87"/>
        <v>3.4482758620689724E-2</v>
      </c>
      <c r="AS178" s="97">
        <f t="shared" si="88"/>
        <v>0.17142857142857126</v>
      </c>
      <c r="AT178" s="97">
        <f t="shared" si="89"/>
        <v>-2.9126213592233108E-2</v>
      </c>
      <c r="AX178" s="109">
        <f>[4]SRM!I123-C178</f>
        <v>93.06</v>
      </c>
      <c r="AY178" s="109">
        <f>[4]SRM!J123-D178</f>
        <v>105.34</v>
      </c>
      <c r="AZ178" s="108">
        <f t="shared" si="74"/>
        <v>12.280000000000001</v>
      </c>
      <c r="BA178" s="109">
        <f>AVERAGE($AZ$2:AZ178)</f>
        <v>6.3079868173257978</v>
      </c>
      <c r="BB178" s="44">
        <f t="shared" si="90"/>
        <v>6.2328767123287721E-2</v>
      </c>
      <c r="BC178" s="44">
        <f t="shared" si="90"/>
        <v>4.3383518225039719E-2</v>
      </c>
      <c r="BM178" s="208" t="s">
        <v>71</v>
      </c>
      <c r="BN178" s="132" t="s">
        <v>72</v>
      </c>
      <c r="BO178" s="212" t="s">
        <v>73</v>
      </c>
      <c r="BP178" s="253"/>
    </row>
    <row r="179" spans="1:68">
      <c r="A179" s="46">
        <f>'[1]Weekly capesize'!$A960</f>
        <v>43983</v>
      </c>
      <c r="B179" s="178">
        <f t="shared" si="61"/>
        <v>2020</v>
      </c>
      <c r="C179" s="3">
        <f>'[1]Weekly capesize'!$I960</f>
        <v>4.1500000000000004</v>
      </c>
      <c r="D179" s="5">
        <f>'[1]Weekly capesize'!$Z960</f>
        <v>8</v>
      </c>
      <c r="E179" s="119">
        <f>[2]input!$B608</f>
        <v>9.6999999999999993</v>
      </c>
      <c r="F179" s="5">
        <f>'[1]Weekly capesize'!$S960</f>
        <v>3.05</v>
      </c>
      <c r="G179" s="174">
        <f t="shared" si="76"/>
        <v>-0.40287769784172656</v>
      </c>
      <c r="H179" s="3">
        <f>'[1]Weekly capesize'!$L960</f>
        <v>6.3</v>
      </c>
      <c r="I179" s="174">
        <f t="shared" si="77"/>
        <v>-0.53676470588235292</v>
      </c>
      <c r="J179" s="3">
        <f>'[1]Weekly capesize'!$N960</f>
        <v>6.85</v>
      </c>
      <c r="K179" s="3">
        <f>'[1]Weekly capesize'!$J960</f>
        <v>6.3</v>
      </c>
      <c r="L179" s="3">
        <f>'[1]Weekly capesize'!$Y960</f>
        <v>7.6</v>
      </c>
      <c r="M179" s="3">
        <f>'[1]Weekly capesize'!$V960</f>
        <v>3.6</v>
      </c>
      <c r="N179" s="174">
        <f t="shared" si="80"/>
        <v>-0.65714285714285714</v>
      </c>
      <c r="O179" s="173">
        <f t="shared" si="81"/>
        <v>-0.56639566395663954</v>
      </c>
      <c r="P179" s="5">
        <f>'[1]Weekly capesize'!$T960</f>
        <v>3</v>
      </c>
      <c r="Q179" s="5"/>
      <c r="R179" s="5">
        <f>'[1]Weekly capesize'!$U960</f>
        <v>4.3</v>
      </c>
      <c r="S179" s="172">
        <f t="shared" si="78"/>
        <v>-0.6160714285714286</v>
      </c>
      <c r="T179" s="123">
        <f t="shared" si="56"/>
        <v>0.45209176788124156</v>
      </c>
      <c r="U179" s="49">
        <f t="shared" si="57"/>
        <v>1005</v>
      </c>
      <c r="V179" s="107">
        <f t="shared" si="58"/>
        <v>0.45209176788124156</v>
      </c>
      <c r="W179" s="157">
        <f t="shared" si="59"/>
        <v>3.8499999999999996</v>
      </c>
      <c r="X179" s="108">
        <f t="shared" si="79"/>
        <v>2.1499999999999995</v>
      </c>
      <c r="AG179" s="1">
        <f>'[1]Weekly capesize'!$B960</f>
        <v>3228</v>
      </c>
      <c r="AH179" s="1">
        <f>'[1]Weekly capesize'!$C960</f>
        <v>2223</v>
      </c>
      <c r="AI179" s="1">
        <f t="shared" si="62"/>
        <v>1005</v>
      </c>
      <c r="AJ179" s="124">
        <f>'[1]Baltic Indices'!$D627</f>
        <v>46</v>
      </c>
      <c r="AK179" s="124">
        <f>'[1]Baltic Indices'!$G627</f>
        <v>271</v>
      </c>
      <c r="AL179" s="124">
        <f>'[1]Baltic Indices'!$F627</f>
        <v>500</v>
      </c>
      <c r="AM179" s="86">
        <f t="shared" si="82"/>
        <v>-2.3002421307506071E-2</v>
      </c>
      <c r="AN179" s="97">
        <f t="shared" si="83"/>
        <v>-7.4521232306411278E-2</v>
      </c>
      <c r="AO179" s="102">
        <f t="shared" si="84"/>
        <v>-8.7912087912087822E-2</v>
      </c>
      <c r="AP179" s="103">
        <f t="shared" si="85"/>
        <v>-6.8027210884353706E-2</v>
      </c>
      <c r="AQ179" s="89">
        <f t="shared" si="86"/>
        <v>-7.8740157480314821E-3</v>
      </c>
      <c r="AR179" s="96">
        <f t="shared" si="87"/>
        <v>1.6666666666666607E-2</v>
      </c>
      <c r="AS179" s="97">
        <f t="shared" si="88"/>
        <v>-2.4390243902438935E-2</v>
      </c>
      <c r="AT179" s="97">
        <f t="shared" si="89"/>
        <v>-3.0000000000000027E-2</v>
      </c>
      <c r="AX179" s="109">
        <f>[4]SRM!I124-C179</f>
        <v>93.38</v>
      </c>
      <c r="AY179" s="109">
        <f>[4]SRM!J124-D179</f>
        <v>104.08</v>
      </c>
      <c r="AZ179" s="108">
        <f t="shared" si="74"/>
        <v>10.700000000000003</v>
      </c>
      <c r="BA179" s="109">
        <f>AVERAGE($AZ$2:AZ179)</f>
        <v>6.3326610486891362</v>
      </c>
      <c r="BB179" s="44">
        <f t="shared" si="90"/>
        <v>3.438641736513981E-3</v>
      </c>
      <c r="BC179" s="44">
        <f t="shared" si="90"/>
        <v>-1.1961268274159886E-2</v>
      </c>
      <c r="BM179" s="209"/>
      <c r="BN179" s="132" t="s">
        <v>74</v>
      </c>
      <c r="BO179" s="213" t="s">
        <v>75</v>
      </c>
      <c r="BP179" s="254"/>
    </row>
    <row r="180" spans="1:68">
      <c r="A180" s="46">
        <f>'[1]Weekly capesize'!$A961</f>
        <v>43990</v>
      </c>
      <c r="B180" s="178">
        <f t="shared" si="61"/>
        <v>2020</v>
      </c>
      <c r="C180" s="3">
        <f>'[1]Weekly capesize'!$I961</f>
        <v>5.5</v>
      </c>
      <c r="D180" s="5">
        <f>'[1]Weekly capesize'!$Z961</f>
        <v>11.1</v>
      </c>
      <c r="E180" s="119">
        <f>[2]input!$B609</f>
        <v>11.1</v>
      </c>
      <c r="F180" s="5">
        <f>'[1]Weekly capesize'!$S961</f>
        <v>3.9</v>
      </c>
      <c r="G180" s="174">
        <f t="shared" si="76"/>
        <v>-0.20863309352517989</v>
      </c>
      <c r="H180" s="3">
        <f>'[1]Weekly capesize'!$L961</f>
        <v>7.45</v>
      </c>
      <c r="I180" s="174">
        <f t="shared" si="77"/>
        <v>-0.45220588235294112</v>
      </c>
      <c r="J180" s="3">
        <f>'[1]Weekly capesize'!$N961</f>
        <v>8.3000000000000007</v>
      </c>
      <c r="K180" s="3">
        <f>'[1]Weekly capesize'!$J961</f>
        <v>7.85</v>
      </c>
      <c r="L180" s="3">
        <f>'[1]Weekly capesize'!$Y961</f>
        <v>10.7</v>
      </c>
      <c r="M180" s="3">
        <f>'[1]Weekly capesize'!$V961</f>
        <v>4.75</v>
      </c>
      <c r="N180" s="174">
        <f t="shared" si="80"/>
        <v>-0.54761904761904767</v>
      </c>
      <c r="O180" s="173">
        <f t="shared" si="81"/>
        <v>-0.39837398373983735</v>
      </c>
      <c r="P180" s="5">
        <f>'[1]Weekly capesize'!$T961</f>
        <v>3.75</v>
      </c>
      <c r="Q180" s="5"/>
      <c r="R180" s="5">
        <f>'[1]Weekly capesize'!$U961</f>
        <v>5.25</v>
      </c>
      <c r="S180" s="172">
        <f t="shared" si="78"/>
        <v>-0.53125</v>
      </c>
      <c r="T180" s="123">
        <f t="shared" si="56"/>
        <v>0.41968739607582306</v>
      </c>
      <c r="U180" s="49">
        <f t="shared" si="57"/>
        <v>1262</v>
      </c>
      <c r="V180" s="107">
        <f t="shared" si="58"/>
        <v>0.41968739607582306</v>
      </c>
      <c r="W180" s="157">
        <f t="shared" si="59"/>
        <v>5.6</v>
      </c>
      <c r="X180" s="108">
        <f t="shared" si="79"/>
        <v>1.9500000000000002</v>
      </c>
      <c r="AG180" s="1">
        <f>'[1]Weekly capesize'!$B961</f>
        <v>4269</v>
      </c>
      <c r="AH180" s="1">
        <f>'[1]Weekly capesize'!$C961</f>
        <v>3007</v>
      </c>
      <c r="AI180" s="1">
        <f t="shared" si="62"/>
        <v>1262</v>
      </c>
      <c r="AJ180" s="124">
        <f>'[1]Baltic Indices'!$D628</f>
        <v>736</v>
      </c>
      <c r="AK180" s="124">
        <f>'[1]Baltic Indices'!$G628</f>
        <v>292</v>
      </c>
      <c r="AL180" s="124">
        <f>'[1]Baltic Indices'!$F628</f>
        <v>507</v>
      </c>
      <c r="AM180" s="86">
        <f t="shared" si="82"/>
        <v>0.32249070631970267</v>
      </c>
      <c r="AN180" s="97">
        <f t="shared" si="83"/>
        <v>0.35267656320287899</v>
      </c>
      <c r="AO180" s="102">
        <f t="shared" si="84"/>
        <v>0.32530120481927693</v>
      </c>
      <c r="AP180" s="103">
        <f t="shared" si="85"/>
        <v>0.2116788321167884</v>
      </c>
      <c r="AQ180" s="89">
        <f t="shared" si="86"/>
        <v>0.24603174603174605</v>
      </c>
      <c r="AR180" s="96">
        <f t="shared" si="87"/>
        <v>0.27868852459016402</v>
      </c>
      <c r="AS180" s="97">
        <f t="shared" si="88"/>
        <v>0.38749999999999996</v>
      </c>
      <c r="AT180" s="97">
        <f t="shared" si="89"/>
        <v>0.14432989690721665</v>
      </c>
      <c r="AX180" s="109">
        <f>[4]SRM!I125-C180</f>
        <v>95.09</v>
      </c>
      <c r="AY180" s="109">
        <f>[4]SRM!J125-D180</f>
        <v>103.14</v>
      </c>
      <c r="AZ180" s="108">
        <f t="shared" si="74"/>
        <v>8.0499999999999972</v>
      </c>
      <c r="BA180" s="109">
        <f>AVERAGE($AZ$2:AZ180)</f>
        <v>6.342255121042828</v>
      </c>
      <c r="BB180" s="44">
        <f t="shared" si="90"/>
        <v>1.8312272435210941E-2</v>
      </c>
      <c r="BC180" s="44">
        <f t="shared" si="90"/>
        <v>-9.0315142198308385E-3</v>
      </c>
      <c r="BM180" s="210"/>
      <c r="BN180" s="132" t="s">
        <v>76</v>
      </c>
      <c r="BO180" s="215" t="s">
        <v>77</v>
      </c>
      <c r="BP180" s="255"/>
    </row>
    <row r="181" spans="1:68">
      <c r="A181" s="46">
        <f>'[1]Weekly capesize'!$A962</f>
        <v>43997</v>
      </c>
      <c r="B181" s="178">
        <f t="shared" si="61"/>
        <v>2020</v>
      </c>
      <c r="C181" s="3">
        <f>'[1]Weekly capesize'!$I962</f>
        <v>6.5</v>
      </c>
      <c r="D181" s="5">
        <f>'[1]Weekly capesize'!$Z962</f>
        <v>14.9</v>
      </c>
      <c r="E181" s="119">
        <f>[2]input!$B610</f>
        <v>11.35</v>
      </c>
      <c r="F181" s="5">
        <f>'[1]Weekly capesize'!$S962</f>
        <v>4.8</v>
      </c>
      <c r="G181" s="174">
        <f t="shared" si="76"/>
        <v>-6.4748201438848962E-2</v>
      </c>
      <c r="H181" s="3">
        <f>'[1]Weekly capesize'!$L962</f>
        <v>6.75</v>
      </c>
      <c r="I181" s="174">
        <f t="shared" si="77"/>
        <v>-0.50367647058823528</v>
      </c>
      <c r="J181" s="3">
        <f>'[1]Weekly capesize'!$N962</f>
        <v>9.15</v>
      </c>
      <c r="K181" s="3">
        <f>'[1]Weekly capesize'!$J962</f>
        <v>11.35</v>
      </c>
      <c r="L181" s="3">
        <f>'[1]Weekly capesize'!$Y962</f>
        <v>14.5</v>
      </c>
      <c r="M181" s="3">
        <f>'[1]Weekly capesize'!$V962</f>
        <v>6.1</v>
      </c>
      <c r="N181" s="174">
        <f t="shared" si="80"/>
        <v>-0.41904761904761911</v>
      </c>
      <c r="O181" s="173">
        <f t="shared" si="81"/>
        <v>-0.19241192411924113</v>
      </c>
      <c r="P181" s="5">
        <f>'[1]Weekly capesize'!$T962</f>
        <v>4.7</v>
      </c>
      <c r="Q181" s="5"/>
      <c r="R181" s="5">
        <f>'[1]Weekly capesize'!$U962</f>
        <v>6.95</v>
      </c>
      <c r="S181" s="172">
        <f t="shared" si="78"/>
        <v>-0.3794642857142857</v>
      </c>
      <c r="T181" s="123">
        <f t="shared" si="56"/>
        <v>0.41093828399397891</v>
      </c>
      <c r="U181" s="49">
        <f t="shared" si="57"/>
        <v>1638</v>
      </c>
      <c r="V181" s="107">
        <f t="shared" si="58"/>
        <v>0.41093828399397891</v>
      </c>
      <c r="W181" s="157">
        <f t="shared" si="59"/>
        <v>8.4</v>
      </c>
      <c r="X181" s="108">
        <f t="shared" si="79"/>
        <v>0.25</v>
      </c>
      <c r="AG181" s="1">
        <f>'[1]Weekly capesize'!$B962</f>
        <v>5624</v>
      </c>
      <c r="AH181" s="1">
        <f>'[1]Weekly capesize'!$C962</f>
        <v>3986</v>
      </c>
      <c r="AI181" s="1">
        <f t="shared" si="62"/>
        <v>1638</v>
      </c>
      <c r="AJ181" s="124">
        <f>'[1]Baltic Indices'!$D629</f>
        <v>1523</v>
      </c>
      <c r="AK181" s="124">
        <f>'[1]Baltic Indices'!$G629</f>
        <v>321</v>
      </c>
      <c r="AL181" s="124">
        <f>'[1]Baltic Indices'!$F629</f>
        <v>597</v>
      </c>
      <c r="AM181" s="86">
        <f t="shared" si="82"/>
        <v>0.31740454438978682</v>
      </c>
      <c r="AN181" s="97">
        <f t="shared" si="83"/>
        <v>0.32557366145660116</v>
      </c>
      <c r="AO181" s="102">
        <f t="shared" si="84"/>
        <v>0.18181818181818188</v>
      </c>
      <c r="AP181" s="103">
        <f t="shared" si="85"/>
        <v>0.10240963855421681</v>
      </c>
      <c r="AQ181" s="89">
        <f t="shared" si="86"/>
        <v>0.44585987261146509</v>
      </c>
      <c r="AR181" s="96">
        <f t="shared" si="87"/>
        <v>0.23076923076923084</v>
      </c>
      <c r="AS181" s="97">
        <f t="shared" si="88"/>
        <v>0.3423423423423424</v>
      </c>
      <c r="AT181" s="97">
        <f t="shared" si="89"/>
        <v>2.2522522522522515E-2</v>
      </c>
      <c r="AX181" s="109">
        <f>[4]SRM!I126-C181</f>
        <v>98.09</v>
      </c>
      <c r="AY181" s="109">
        <f>[4]SRM!J126-D181</f>
        <v>102.58</v>
      </c>
      <c r="AZ181" s="108">
        <f t="shared" si="74"/>
        <v>4.4899999999999949</v>
      </c>
      <c r="BA181" s="109">
        <f>AVERAGE($AZ$2:AZ181)</f>
        <v>6.3319648148148122</v>
      </c>
      <c r="BB181" s="44">
        <f t="shared" si="90"/>
        <v>3.1549058786412898E-2</v>
      </c>
      <c r="BC181" s="44">
        <f t="shared" si="90"/>
        <v>-5.4295132829164094E-3</v>
      </c>
      <c r="BM181" s="208" t="s">
        <v>78</v>
      </c>
      <c r="BN181" s="131" t="s">
        <v>79</v>
      </c>
      <c r="BO181" s="222" t="s">
        <v>80</v>
      </c>
      <c r="BP181" s="256"/>
    </row>
    <row r="182" spans="1:68">
      <c r="A182" s="46">
        <f>'[1]Weekly capesize'!$A963</f>
        <v>44004</v>
      </c>
      <c r="B182" s="178">
        <f t="shared" si="61"/>
        <v>2020</v>
      </c>
      <c r="C182" s="3">
        <f>'[1]Weekly capesize'!$I963</f>
        <v>8.85</v>
      </c>
      <c r="D182" s="5">
        <f>'[1]Weekly capesize'!$Z963</f>
        <v>20.100000000000001</v>
      </c>
      <c r="E182" s="119">
        <f>[2]input!$B611</f>
        <v>11.25</v>
      </c>
      <c r="F182" s="5">
        <f>'[1]Weekly capesize'!$S963</f>
        <v>10.4</v>
      </c>
      <c r="G182" s="174">
        <f t="shared" si="76"/>
        <v>0.27338129496402863</v>
      </c>
      <c r="H182" s="3">
        <f>'[1]Weekly capesize'!$L963</f>
        <v>11.95</v>
      </c>
      <c r="I182" s="174">
        <f t="shared" si="77"/>
        <v>-0.12132352941176472</v>
      </c>
      <c r="J182" s="3">
        <f>'[1]Weekly capesize'!$N963</f>
        <v>15.25</v>
      </c>
      <c r="K182" s="3">
        <f>'[1]Weekly capesize'!$J963</f>
        <v>15.95</v>
      </c>
      <c r="L182" s="3">
        <f>'[1]Weekly capesize'!$Y963</f>
        <v>19.7</v>
      </c>
      <c r="M182" s="3">
        <f>'[1]Weekly capesize'!$V963</f>
        <v>9.6</v>
      </c>
      <c r="N182" s="174">
        <f t="shared" si="80"/>
        <v>-8.5714285714285743E-2</v>
      </c>
      <c r="O182" s="173">
        <f t="shared" si="81"/>
        <v>8.9430894308943243E-2</v>
      </c>
      <c r="P182" s="5">
        <f>'[1]Weekly capesize'!$T963</f>
        <v>9.5500000000000007</v>
      </c>
      <c r="Q182" s="5"/>
      <c r="R182" s="5">
        <f>'[1]Weekly capesize'!$U963</f>
        <v>10.45</v>
      </c>
      <c r="S182" s="172">
        <f t="shared" si="78"/>
        <v>-6.6964285714285698E-2</v>
      </c>
      <c r="T182" s="123">
        <f t="shared" si="56"/>
        <v>0.36193619361936191</v>
      </c>
      <c r="U182" s="49">
        <f t="shared" si="57"/>
        <v>2303</v>
      </c>
      <c r="V182" s="107">
        <f t="shared" si="58"/>
        <v>0.36193619361936191</v>
      </c>
      <c r="W182" s="157">
        <f t="shared" si="59"/>
        <v>11.250000000000002</v>
      </c>
      <c r="X182" s="108">
        <f t="shared" si="79"/>
        <v>3.0999999999999996</v>
      </c>
      <c r="AG182" s="1">
        <f>'[1]Weekly capesize'!$B963</f>
        <v>8666</v>
      </c>
      <c r="AH182" s="1">
        <f>'[1]Weekly capesize'!$C963</f>
        <v>6363</v>
      </c>
      <c r="AI182" s="1">
        <f t="shared" si="62"/>
        <v>2303</v>
      </c>
      <c r="AJ182" s="124">
        <f>'[1]Baltic Indices'!$D630</f>
        <v>3819</v>
      </c>
      <c r="AK182" s="124">
        <f>'[1]Baltic Indices'!$G630</f>
        <v>363</v>
      </c>
      <c r="AL182" s="124">
        <f>'[1]Baltic Indices'!$F630</f>
        <v>657</v>
      </c>
      <c r="AM182" s="86">
        <f t="shared" si="82"/>
        <v>0.54089615931721191</v>
      </c>
      <c r="AN182" s="97">
        <f t="shared" si="83"/>
        <v>0.59633718013045667</v>
      </c>
      <c r="AO182" s="102">
        <f t="shared" si="84"/>
        <v>0.36153846153846159</v>
      </c>
      <c r="AP182" s="103">
        <f t="shared" si="85"/>
        <v>0.66666666666666652</v>
      </c>
      <c r="AQ182" s="89">
        <f t="shared" si="86"/>
        <v>0.40528634361233484</v>
      </c>
      <c r="AR182" s="96">
        <f t="shared" si="87"/>
        <v>1.166666666666667</v>
      </c>
      <c r="AS182" s="97">
        <f t="shared" si="88"/>
        <v>0.34899328859060419</v>
      </c>
      <c r="AT182" s="97">
        <f t="shared" si="89"/>
        <v>-8.8105726872246271E-3</v>
      </c>
      <c r="AX182" s="109">
        <f>[4]SRM!I127-C182</f>
        <v>94.59</v>
      </c>
      <c r="AY182" s="109">
        <f>[4]SRM!J127-D182</f>
        <v>96.1</v>
      </c>
      <c r="AZ182" s="108">
        <f t="shared" si="74"/>
        <v>1.5099999999999909</v>
      </c>
      <c r="BA182" s="109">
        <f>AVERAGE($AZ$2:AZ182)</f>
        <v>6.3053241252302001</v>
      </c>
      <c r="BB182" s="44">
        <f t="shared" si="90"/>
        <v>-3.5681516974207406E-2</v>
      </c>
      <c r="BC182" s="44">
        <f t="shared" si="90"/>
        <v>-6.3170208617664314E-2</v>
      </c>
      <c r="BM182" s="209"/>
      <c r="BN182" s="132" t="s">
        <v>81</v>
      </c>
      <c r="BO182" s="223" t="s">
        <v>82</v>
      </c>
      <c r="BP182" s="257"/>
    </row>
    <row r="183" spans="1:68">
      <c r="A183" s="46">
        <f>'[1]Weekly capesize'!$A964</f>
        <v>44011</v>
      </c>
      <c r="B183" s="178">
        <f t="shared" si="61"/>
        <v>2020</v>
      </c>
      <c r="C183" s="3">
        <f>'[1]Weekly capesize'!$I964</f>
        <v>9.6999999999999993</v>
      </c>
      <c r="D183" s="5">
        <f>'[1]Weekly capesize'!$Z964</f>
        <v>21.4</v>
      </c>
      <c r="E183" s="119">
        <f>[2]input!$B612</f>
        <v>12.5</v>
      </c>
      <c r="F183" s="5">
        <f>'[1]Weekly capesize'!$S964</f>
        <v>11.2</v>
      </c>
      <c r="G183" s="174">
        <f t="shared" si="76"/>
        <v>0.39568345323740983</v>
      </c>
      <c r="H183" s="3">
        <f>'[1]Weekly capesize'!$L964</f>
        <v>12.6</v>
      </c>
      <c r="I183" s="174">
        <f t="shared" si="77"/>
        <v>-7.3529411764705843E-2</v>
      </c>
      <c r="J183" s="3">
        <f>'[1]Weekly capesize'!$N964</f>
        <v>16.600000000000001</v>
      </c>
      <c r="K183" s="3">
        <f>'[1]Weekly capesize'!$J964</f>
        <v>15.8</v>
      </c>
      <c r="L183" s="3">
        <f>'[1]Weekly capesize'!$Y964</f>
        <v>21</v>
      </c>
      <c r="M183" s="3">
        <f>'[1]Weekly capesize'!$V964</f>
        <v>11.45</v>
      </c>
      <c r="N183" s="174">
        <f t="shared" si="80"/>
        <v>9.0476190476190377E-2</v>
      </c>
      <c r="O183" s="173">
        <f t="shared" si="81"/>
        <v>0.15989159891598903</v>
      </c>
      <c r="P183" s="5">
        <f>'[1]Weekly capesize'!$T964</f>
        <v>10.6</v>
      </c>
      <c r="Q183" s="5"/>
      <c r="R183" s="5">
        <f>'[1]Weekly capesize'!$U964</f>
        <v>12.25</v>
      </c>
      <c r="S183" s="172">
        <f t="shared" si="78"/>
        <v>9.375E-2</v>
      </c>
      <c r="T183" s="123">
        <f t="shared" si="56"/>
        <v>0.43538119911176903</v>
      </c>
      <c r="U183" s="49">
        <f t="shared" si="57"/>
        <v>2941</v>
      </c>
      <c r="V183" s="107">
        <f t="shared" si="58"/>
        <v>0.43538119911176903</v>
      </c>
      <c r="W183" s="157">
        <f t="shared" si="59"/>
        <v>11.7</v>
      </c>
      <c r="X183" s="108">
        <f t="shared" si="79"/>
        <v>2.9000000000000004</v>
      </c>
      <c r="AG183" s="1">
        <f>'[1]Weekly capesize'!$B964</f>
        <v>9696</v>
      </c>
      <c r="AH183" s="1">
        <f>'[1]Weekly capesize'!$C964</f>
        <v>6755</v>
      </c>
      <c r="AI183" s="1">
        <f t="shared" si="62"/>
        <v>2941</v>
      </c>
      <c r="AJ183" s="124">
        <f>'[1]Baltic Indices'!$D631</f>
        <v>4219</v>
      </c>
      <c r="AK183" s="124">
        <f>'[1]Baltic Indices'!$G631</f>
        <v>389</v>
      </c>
      <c r="AL183" s="124">
        <f>'[1]Baltic Indices'!$F631</f>
        <v>678</v>
      </c>
      <c r="AM183" s="86">
        <f t="shared" si="82"/>
        <v>0.11885529656127392</v>
      </c>
      <c r="AN183" s="97">
        <f t="shared" si="83"/>
        <v>6.1606160616061612E-2</v>
      </c>
      <c r="AO183" s="102">
        <f t="shared" si="84"/>
        <v>9.6045197740112886E-2</v>
      </c>
      <c r="AP183" s="103">
        <f t="shared" si="85"/>
        <v>8.8524590163934436E-2</v>
      </c>
      <c r="AQ183" s="89">
        <f t="shared" si="86"/>
        <v>-9.4043887147334804E-3</v>
      </c>
      <c r="AR183" s="96">
        <f t="shared" si="87"/>
        <v>7.6923076923076872E-2</v>
      </c>
      <c r="AS183" s="97">
        <f t="shared" si="88"/>
        <v>6.4676616915422702E-2</v>
      </c>
      <c r="AT183" s="97">
        <f t="shared" si="89"/>
        <v>0.11111111111111116</v>
      </c>
      <c r="AX183" s="109">
        <f>[4]SRM!I128-C183</f>
        <v>92.78</v>
      </c>
      <c r="AY183" s="109">
        <f>[4]SRM!J128-D183</f>
        <v>93.759999999999991</v>
      </c>
      <c r="AZ183" s="108">
        <f t="shared" si="74"/>
        <v>0.97999999999998977</v>
      </c>
      <c r="BA183" s="109">
        <f>AVERAGE($AZ$2:AZ183)</f>
        <v>6.2760641025641002</v>
      </c>
      <c r="BB183" s="44">
        <f t="shared" si="90"/>
        <v>-1.9135215139021056E-2</v>
      </c>
      <c r="BC183" s="44">
        <f t="shared" si="90"/>
        <v>-2.4349635796045876E-2</v>
      </c>
      <c r="BM183" s="210"/>
      <c r="BN183" s="133" t="s">
        <v>83</v>
      </c>
      <c r="BO183" s="225" t="s">
        <v>84</v>
      </c>
      <c r="BP183" s="258"/>
    </row>
    <row r="184" spans="1:68">
      <c r="A184" s="46">
        <f>'[1]Weekly capesize'!$A965</f>
        <v>44018</v>
      </c>
      <c r="B184" s="178">
        <f t="shared" si="61"/>
        <v>2020</v>
      </c>
      <c r="C184" s="3">
        <f>'[1]Weekly capesize'!$I965</f>
        <v>10.75</v>
      </c>
      <c r="D184" s="5">
        <f>'[1]Weekly capesize'!$Z965</f>
        <v>20.75</v>
      </c>
      <c r="E184" s="119">
        <f>[2]input!$B613</f>
        <v>11.15</v>
      </c>
      <c r="F184" s="5">
        <f>'[1]Weekly capesize'!$S965</f>
        <v>11.5</v>
      </c>
      <c r="G184" s="174">
        <f t="shared" si="76"/>
        <v>0.54676258992805749</v>
      </c>
      <c r="H184" s="3">
        <f>'[1]Weekly capesize'!$L965</f>
        <v>12.9</v>
      </c>
      <c r="I184" s="174">
        <f t="shared" si="77"/>
        <v>-5.1470588235294046E-2</v>
      </c>
      <c r="J184" s="3">
        <f>'[1]Weekly capesize'!$N965</f>
        <v>17.05</v>
      </c>
      <c r="K184" s="3">
        <f>'[1]Weekly capesize'!$J965</f>
        <v>15.95</v>
      </c>
      <c r="L184" s="3">
        <f>'[1]Weekly capesize'!$Y965</f>
        <v>20.350000000000001</v>
      </c>
      <c r="M184" s="3">
        <f>'[1]Weekly capesize'!$V965</f>
        <v>13.2</v>
      </c>
      <c r="N184" s="174">
        <f t="shared" si="80"/>
        <v>0.25714285714285712</v>
      </c>
      <c r="O184" s="173">
        <f t="shared" si="81"/>
        <v>0.12466124661246614</v>
      </c>
      <c r="P184" s="5">
        <f>'[1]Weekly capesize'!$T965</f>
        <v>10.9</v>
      </c>
      <c r="Q184" s="5"/>
      <c r="R184" s="5">
        <f>'[1]Weekly capesize'!$U965</f>
        <v>14.05</v>
      </c>
      <c r="S184" s="172">
        <f t="shared" si="78"/>
        <v>0.25446428571428581</v>
      </c>
      <c r="T184" s="123">
        <f t="shared" si="56"/>
        <v>0.43950303543696173</v>
      </c>
      <c r="U184" s="49">
        <f t="shared" si="57"/>
        <v>3113</v>
      </c>
      <c r="V184" s="107">
        <f t="shared" si="58"/>
        <v>0.43950303543696173</v>
      </c>
      <c r="W184" s="157">
        <f t="shared" si="59"/>
        <v>10</v>
      </c>
      <c r="X184" s="108">
        <f t="shared" si="79"/>
        <v>2.1500000000000004</v>
      </c>
      <c r="AG184" s="1">
        <f>'[1]Weekly capesize'!$B965</f>
        <v>10196</v>
      </c>
      <c r="AH184" s="1">
        <f>'[1]Weekly capesize'!$C965</f>
        <v>7083</v>
      </c>
      <c r="AI184" s="1">
        <f t="shared" si="62"/>
        <v>3113</v>
      </c>
      <c r="AJ184" s="124">
        <f>'[1]Baltic Indices'!$D632</f>
        <v>4440</v>
      </c>
      <c r="AK184" s="124">
        <f>'[1]Baltic Indices'!$G632</f>
        <v>412</v>
      </c>
      <c r="AL184" s="124">
        <f>'[1]Baltic Indices'!$F632</f>
        <v>701</v>
      </c>
      <c r="AM184" s="86">
        <f t="shared" si="82"/>
        <v>5.156765676567665E-2</v>
      </c>
      <c r="AN184" s="97">
        <f t="shared" si="83"/>
        <v>4.8556624722427832E-2</v>
      </c>
      <c r="AO184" s="102">
        <f t="shared" si="84"/>
        <v>0.10824742268041243</v>
      </c>
      <c r="AP184" s="103">
        <f t="shared" si="85"/>
        <v>2.7108433734939652E-2</v>
      </c>
      <c r="AQ184" s="89">
        <f t="shared" si="86"/>
        <v>9.4936708860757779E-3</v>
      </c>
      <c r="AR184" s="96">
        <f t="shared" si="87"/>
        <v>2.6785714285714413E-2</v>
      </c>
      <c r="AS184" s="97">
        <f t="shared" si="88"/>
        <v>-3.0373831775700855E-2</v>
      </c>
      <c r="AT184" s="97">
        <f t="shared" si="89"/>
        <v>-0.10799999999999998</v>
      </c>
      <c r="AX184" s="109">
        <f>[4]SRM!I129-C184</f>
        <v>88.96</v>
      </c>
      <c r="AY184" s="109">
        <f>[4]SRM!J129-D184</f>
        <v>91.85</v>
      </c>
      <c r="AZ184" s="108">
        <f t="shared" si="74"/>
        <v>2.8900000000000006</v>
      </c>
      <c r="BA184" s="109">
        <f>AVERAGE($AZ$2:AZ184)</f>
        <v>6.2575610200364284</v>
      </c>
      <c r="BB184" s="44">
        <f t="shared" si="90"/>
        <v>-4.1172666522957591E-2</v>
      </c>
      <c r="BC184" s="44">
        <f t="shared" si="90"/>
        <v>-2.0371160409556333E-2</v>
      </c>
      <c r="BM184" s="232" t="s">
        <v>85</v>
      </c>
      <c r="BN184" s="132" t="s">
        <v>86</v>
      </c>
      <c r="BO184" s="226" t="s">
        <v>87</v>
      </c>
      <c r="BP184" s="227"/>
    </row>
    <row r="185" spans="1:68">
      <c r="A185" s="46">
        <f>'[1]Weekly capesize'!$A966</f>
        <v>44025</v>
      </c>
      <c r="B185" s="178">
        <f t="shared" si="61"/>
        <v>2020</v>
      </c>
      <c r="C185" s="3">
        <f>'[1]Weekly capesize'!$I966</f>
        <v>8.9499999999999993</v>
      </c>
      <c r="D185" s="5">
        <f>'[1]Weekly capesize'!$Z966</f>
        <v>19.100000000000001</v>
      </c>
      <c r="E185" s="119">
        <f>[2]input!$B614</f>
        <v>10.25</v>
      </c>
      <c r="F185" s="5">
        <f>'[1]Weekly capesize'!$S966</f>
        <v>10.9</v>
      </c>
      <c r="G185" s="174">
        <f t="shared" si="76"/>
        <v>0.28776978417266164</v>
      </c>
      <c r="H185" s="3">
        <f>'[1]Weekly capesize'!$L966</f>
        <v>12.25</v>
      </c>
      <c r="I185" s="174">
        <f t="shared" si="77"/>
        <v>-9.9264705882352922E-2</v>
      </c>
      <c r="J185" s="3">
        <f>'[1]Weekly capesize'!$N966</f>
        <v>14.75</v>
      </c>
      <c r="K185" s="3">
        <f>'[1]Weekly capesize'!$J966</f>
        <v>15</v>
      </c>
      <c r="L185" s="3">
        <f>'[1]Weekly capesize'!$Y966</f>
        <v>18.7</v>
      </c>
      <c r="M185" s="3">
        <f>'[1]Weekly capesize'!$V966</f>
        <v>12.65</v>
      </c>
      <c r="N185" s="174">
        <f t="shared" si="80"/>
        <v>0.2047619047619047</v>
      </c>
      <c r="O185" s="173">
        <f t="shared" si="81"/>
        <v>3.5230352303523116E-2</v>
      </c>
      <c r="P185" s="5">
        <f>'[1]Weekly capesize'!$T966</f>
        <v>10.3</v>
      </c>
      <c r="Q185" s="5"/>
      <c r="R185" s="5">
        <f>'[1]Weekly capesize'!$U966</f>
        <v>13.5</v>
      </c>
      <c r="S185" s="172">
        <f t="shared" si="78"/>
        <v>0.20535714285714302</v>
      </c>
      <c r="T185" s="123">
        <f t="shared" si="56"/>
        <v>0.52773298935827151</v>
      </c>
      <c r="U185" s="49">
        <f t="shared" si="57"/>
        <v>3273</v>
      </c>
      <c r="V185" s="107">
        <f t="shared" si="58"/>
        <v>0.52773298935827151</v>
      </c>
      <c r="W185" s="157">
        <f t="shared" si="59"/>
        <v>10.150000000000002</v>
      </c>
      <c r="X185" s="108">
        <f t="shared" si="79"/>
        <v>3.3000000000000007</v>
      </c>
      <c r="AG185" s="1">
        <f>'[1]Weekly capesize'!$B966</f>
        <v>9475</v>
      </c>
      <c r="AH185" s="1">
        <f>'[1]Weekly capesize'!$C966</f>
        <v>6202</v>
      </c>
      <c r="AI185" s="1">
        <f t="shared" si="62"/>
        <v>3273</v>
      </c>
      <c r="AJ185" s="124">
        <f>'[1]Baltic Indices'!$D633</f>
        <v>3333</v>
      </c>
      <c r="AK185" s="124">
        <f>'[1]Baltic Indices'!$G633</f>
        <v>435</v>
      </c>
      <c r="AL185" s="124">
        <f>'[1]Baltic Indices'!$F633</f>
        <v>835</v>
      </c>
      <c r="AM185" s="86">
        <f t="shared" si="82"/>
        <v>-7.0714005492349963E-2</v>
      </c>
      <c r="AN185" s="97">
        <f t="shared" si="83"/>
        <v>-0.12438232387406467</v>
      </c>
      <c r="AO185" s="102">
        <f t="shared" si="84"/>
        <v>-0.16744186046511633</v>
      </c>
      <c r="AP185" s="103">
        <f t="shared" si="85"/>
        <v>-0.13489736070381231</v>
      </c>
      <c r="AQ185" s="89">
        <f t="shared" si="86"/>
        <v>-5.9561128526645746E-2</v>
      </c>
      <c r="AR185" s="96">
        <f t="shared" si="87"/>
        <v>-5.2173913043478182E-2</v>
      </c>
      <c r="AS185" s="97">
        <f t="shared" si="88"/>
        <v>-7.9518072289156527E-2</v>
      </c>
      <c r="AT185" s="97">
        <f t="shared" si="89"/>
        <v>-8.0717488789237679E-2</v>
      </c>
      <c r="AX185" s="109">
        <f>[4]SRM!I130-C185</f>
        <v>95.32</v>
      </c>
      <c r="AY185" s="109">
        <f>[4]SRM!J130-D185</f>
        <v>97.9</v>
      </c>
      <c r="AZ185" s="108">
        <f t="shared" si="74"/>
        <v>2.5800000000000125</v>
      </c>
      <c r="BA185" s="109">
        <f>AVERAGE($AZ$2:AZ185)</f>
        <v>6.2375742753623173</v>
      </c>
      <c r="BB185" s="44">
        <f t="shared" si="90"/>
        <v>7.1492805755395628E-2</v>
      </c>
      <c r="BC185" s="44">
        <f t="shared" si="90"/>
        <v>6.5868263473054078E-2</v>
      </c>
      <c r="BM185" s="232"/>
      <c r="BN185" s="132" t="s">
        <v>88</v>
      </c>
      <c r="BO185" s="228" t="s">
        <v>89</v>
      </c>
      <c r="BP185" s="229"/>
    </row>
    <row r="186" spans="1:68">
      <c r="A186" s="46">
        <f>'[1]Weekly capesize'!$A967</f>
        <v>44032</v>
      </c>
      <c r="B186" s="178">
        <f t="shared" si="61"/>
        <v>2020</v>
      </c>
      <c r="C186" s="3">
        <f>'[1]Weekly capesize'!$I967</f>
        <v>8.15</v>
      </c>
      <c r="D186" s="5">
        <f>'[1]Weekly capesize'!$Z967</f>
        <v>18.3</v>
      </c>
      <c r="E186" s="119">
        <f>[2]input!$B615</f>
        <v>11.95</v>
      </c>
      <c r="F186" s="5">
        <f>'[1]Weekly capesize'!$S967</f>
        <v>10.25</v>
      </c>
      <c r="G186" s="174">
        <f t="shared" si="76"/>
        <v>0.17266187050359716</v>
      </c>
      <c r="H186" s="3">
        <f>'[1]Weekly capesize'!$L967</f>
        <v>11.65</v>
      </c>
      <c r="I186" s="174">
        <f t="shared" si="77"/>
        <v>-0.14338235294117641</v>
      </c>
      <c r="J186" s="3">
        <f>'[1]Weekly capesize'!$N967</f>
        <v>13.95</v>
      </c>
      <c r="K186" s="3">
        <f>'[1]Weekly capesize'!$J967</f>
        <v>14.2</v>
      </c>
      <c r="L186" s="3">
        <f>'[1]Weekly capesize'!$Y967</f>
        <v>17.899999999999999</v>
      </c>
      <c r="M186" s="3">
        <f>'[1]Weekly capesize'!$V967</f>
        <v>12.2</v>
      </c>
      <c r="N186" s="174">
        <f t="shared" si="80"/>
        <v>0.16190476190476177</v>
      </c>
      <c r="O186" s="173">
        <f t="shared" si="81"/>
        <v>-8.1300813008129413E-3</v>
      </c>
      <c r="P186" s="5">
        <f>'[1]Weekly capesize'!$T967</f>
        <v>9.65</v>
      </c>
      <c r="Q186" s="5"/>
      <c r="R186" s="5">
        <f>'[1]Weekly capesize'!$U967</f>
        <v>13.05</v>
      </c>
      <c r="S186" s="172">
        <f t="shared" si="78"/>
        <v>0.16517857142857162</v>
      </c>
      <c r="T186" s="123">
        <f t="shared" si="56"/>
        <v>0.58476057322614472</v>
      </c>
      <c r="U186" s="49">
        <f t="shared" si="57"/>
        <v>3346</v>
      </c>
      <c r="V186" s="107">
        <f t="shared" si="58"/>
        <v>0.58476057322614472</v>
      </c>
      <c r="W186" s="157">
        <f t="shared" si="59"/>
        <v>10.15</v>
      </c>
      <c r="X186" s="108">
        <f t="shared" si="79"/>
        <v>3.5</v>
      </c>
      <c r="AG186" s="1">
        <f>'[1]Weekly capesize'!$B967</f>
        <v>9068</v>
      </c>
      <c r="AH186" s="1">
        <f>'[1]Weekly capesize'!$C967</f>
        <v>5722</v>
      </c>
      <c r="AI186" s="1">
        <f t="shared" si="62"/>
        <v>3346</v>
      </c>
      <c r="AJ186" s="124">
        <f>'[1]Baltic Indices'!$D634</f>
        <v>3025</v>
      </c>
      <c r="AK186" s="124">
        <f>'[1]Baltic Indices'!$G634</f>
        <v>457</v>
      </c>
      <c r="AL186" s="124">
        <f>'[1]Baltic Indices'!$F634</f>
        <v>910</v>
      </c>
      <c r="AM186" s="86">
        <f t="shared" si="82"/>
        <v>-4.2955145118733551E-2</v>
      </c>
      <c r="AN186" s="97">
        <f t="shared" si="83"/>
        <v>-7.7394388906804279E-2</v>
      </c>
      <c r="AO186" s="102">
        <f t="shared" si="84"/>
        <v>-8.9385474860335101E-2</v>
      </c>
      <c r="AP186" s="103">
        <f t="shared" si="85"/>
        <v>-5.4237288135593253E-2</v>
      </c>
      <c r="AQ186" s="89">
        <f t="shared" si="86"/>
        <v>-5.3333333333333344E-2</v>
      </c>
      <c r="AR186" s="96">
        <f t="shared" si="87"/>
        <v>-5.9633027522935755E-2</v>
      </c>
      <c r="AS186" s="97">
        <f t="shared" si="88"/>
        <v>-4.1884816753926746E-2</v>
      </c>
      <c r="AT186" s="97">
        <f t="shared" si="89"/>
        <v>0.16585365853658529</v>
      </c>
      <c r="AX186" s="109">
        <f>[4]SRM!I131-C186</f>
        <v>103.41</v>
      </c>
      <c r="AY186" s="109">
        <f>[4]SRM!J131-D186</f>
        <v>104.38000000000001</v>
      </c>
      <c r="AZ186" s="108">
        <f t="shared" si="74"/>
        <v>0.97000000000001307</v>
      </c>
      <c r="BA186" s="109">
        <f>AVERAGE($AZ$2:AZ186)</f>
        <v>6.2091009009008991</v>
      </c>
      <c r="BB186" s="44">
        <f t="shared" si="90"/>
        <v>8.487201007133871E-2</v>
      </c>
      <c r="BC186" s="44">
        <f t="shared" si="90"/>
        <v>6.6189989785495396E-2</v>
      </c>
      <c r="BM186" s="232"/>
      <c r="BN186" s="132" t="s">
        <v>90</v>
      </c>
      <c r="BO186" s="230" t="s">
        <v>91</v>
      </c>
      <c r="BP186" s="231"/>
    </row>
    <row r="187" spans="1:68">
      <c r="A187" s="46">
        <f>'[1]Weekly capesize'!$A968</f>
        <v>44039</v>
      </c>
      <c r="B187" s="178">
        <f t="shared" si="61"/>
        <v>2020</v>
      </c>
      <c r="C187" s="3">
        <f>'[1]Weekly capesize'!$I968</f>
        <v>6</v>
      </c>
      <c r="D187" s="5">
        <f>'[1]Weekly capesize'!$Z968</f>
        <v>15.8</v>
      </c>
      <c r="E187" s="119">
        <f>[2]input!$B616</f>
        <v>12.35</v>
      </c>
      <c r="F187" s="5">
        <f>'[1]Weekly capesize'!$S968</f>
        <v>8.75</v>
      </c>
      <c r="G187" s="174">
        <f t="shared" si="76"/>
        <v>-0.13669064748201443</v>
      </c>
      <c r="H187" s="3">
        <f>'[1]Weekly capesize'!$L968</f>
        <v>8.6999999999999993</v>
      </c>
      <c r="I187" s="174">
        <f t="shared" si="77"/>
        <v>-0.36029411764705888</v>
      </c>
      <c r="J187" s="3">
        <f>'[1]Weekly capesize'!$N968</f>
        <v>11</v>
      </c>
      <c r="K187" s="3">
        <f>'[1]Weekly capesize'!$J968</f>
        <v>11.85</v>
      </c>
      <c r="L187" s="3">
        <f>'[1]Weekly capesize'!$Y968</f>
        <v>14.6</v>
      </c>
      <c r="M187" s="3">
        <f>'[1]Weekly capesize'!$V968</f>
        <v>9.65</v>
      </c>
      <c r="N187" s="174">
        <f t="shared" si="80"/>
        <v>-8.0952380952380887E-2</v>
      </c>
      <c r="O187" s="173">
        <f t="shared" si="81"/>
        <v>-0.14363143631436304</v>
      </c>
      <c r="P187" s="5">
        <f>'[1]Weekly capesize'!$T968</f>
        <v>7.3</v>
      </c>
      <c r="Q187" s="5"/>
      <c r="R187" s="5">
        <f>'[1]Weekly capesize'!$U968</f>
        <v>10.5</v>
      </c>
      <c r="S187" s="172">
        <f t="shared" si="78"/>
        <v>-6.2499999999999889E-2</v>
      </c>
      <c r="T187" s="123">
        <f t="shared" si="56"/>
        <v>0.68340909090909085</v>
      </c>
      <c r="U187" s="49">
        <f t="shared" si="57"/>
        <v>3007</v>
      </c>
      <c r="V187" s="107">
        <f t="shared" si="58"/>
        <v>0.68340909090909085</v>
      </c>
      <c r="W187" s="157">
        <f t="shared" si="59"/>
        <v>9.8000000000000007</v>
      </c>
      <c r="X187" s="108">
        <f t="shared" si="79"/>
        <v>2.6999999999999993</v>
      </c>
      <c r="AG187" s="1">
        <f>'[1]Weekly capesize'!$B968</f>
        <v>7407</v>
      </c>
      <c r="AH187" s="1">
        <f>'[1]Weekly capesize'!$C968</f>
        <v>4400</v>
      </c>
      <c r="AI187" s="1">
        <f t="shared" si="62"/>
        <v>3007</v>
      </c>
      <c r="AJ187" s="124">
        <f>'[1]Baltic Indices'!$D635</f>
        <v>2084</v>
      </c>
      <c r="AK187" s="124">
        <f>'[1]Baltic Indices'!$G635</f>
        <v>471</v>
      </c>
      <c r="AL187" s="124">
        <f>'[1]Baltic Indices'!$F635</f>
        <v>915</v>
      </c>
      <c r="AM187" s="86">
        <f t="shared" si="82"/>
        <v>-0.1831715924128805</v>
      </c>
      <c r="AN187" s="97">
        <f t="shared" si="83"/>
        <v>-0.23103809856693469</v>
      </c>
      <c r="AO187" s="102">
        <f t="shared" si="84"/>
        <v>-0.26380368098159512</v>
      </c>
      <c r="AP187" s="103">
        <f t="shared" si="85"/>
        <v>-0.21146953405017921</v>
      </c>
      <c r="AQ187" s="89">
        <f t="shared" si="86"/>
        <v>-0.16549295774647887</v>
      </c>
      <c r="AR187" s="96">
        <f t="shared" si="87"/>
        <v>-0.14634146341463417</v>
      </c>
      <c r="AS187" s="97">
        <f t="shared" si="88"/>
        <v>-0.13661202185792354</v>
      </c>
      <c r="AT187" s="97">
        <f t="shared" si="89"/>
        <v>3.3472803347280422E-2</v>
      </c>
      <c r="AX187" s="109">
        <f>[4]SRM!I132-C187</f>
        <v>104.29</v>
      </c>
      <c r="AY187" s="109">
        <f>[4]SRM!J132-D187</f>
        <v>105.52</v>
      </c>
      <c r="AZ187" s="108">
        <f t="shared" si="74"/>
        <v>1.2299999999999898</v>
      </c>
      <c r="BA187" s="109">
        <f>AVERAGE($AZ$2:AZ187)</f>
        <v>6.1823315412186366</v>
      </c>
      <c r="BB187" s="44">
        <f t="shared" si="90"/>
        <v>8.5098152983271724E-3</v>
      </c>
      <c r="BC187" s="44">
        <f t="shared" si="90"/>
        <v>1.0921632496646794E-2</v>
      </c>
      <c r="BM187" s="208" t="s">
        <v>92</v>
      </c>
      <c r="BN187" s="131" t="s">
        <v>93</v>
      </c>
      <c r="BO187" s="216" t="s">
        <v>94</v>
      </c>
      <c r="BP187" s="217"/>
    </row>
    <row r="188" spans="1:68">
      <c r="A188" s="46">
        <f>'[1]Weekly capesize'!$A969</f>
        <v>44046</v>
      </c>
      <c r="B188" s="178">
        <f t="shared" si="61"/>
        <v>2020</v>
      </c>
      <c r="C188" s="3">
        <f>'[1]Weekly capesize'!$I969</f>
        <v>7.2</v>
      </c>
      <c r="D188" s="5">
        <f>'[1]Weekly capesize'!$Z969</f>
        <v>17.5</v>
      </c>
      <c r="E188" s="119">
        <f>[2]input!$B617</f>
        <v>10.8</v>
      </c>
      <c r="F188" s="5">
        <f>'[1]Weekly capesize'!$S969</f>
        <v>8.4499999999999993</v>
      </c>
      <c r="G188" s="174">
        <f t="shared" si="76"/>
        <v>3.5971223021582732E-2</v>
      </c>
      <c r="H188" s="3">
        <f>'[1]Weekly capesize'!$L969</f>
        <v>8.9499999999999993</v>
      </c>
      <c r="I188" s="174">
        <f t="shared" si="77"/>
        <v>-0.34191176470588236</v>
      </c>
      <c r="J188" s="3">
        <f>'[1]Weekly capesize'!$N969</f>
        <v>10.75</v>
      </c>
      <c r="K188" s="3">
        <f>'[1]Weekly capesize'!$J969</f>
        <v>12.7</v>
      </c>
      <c r="L188" s="3">
        <f>'[1]Weekly capesize'!$Y969</f>
        <v>17.3</v>
      </c>
      <c r="M188" s="3">
        <f>'[1]Weekly capesize'!$V969</f>
        <v>9.65</v>
      </c>
      <c r="N188" s="174">
        <f t="shared" si="80"/>
        <v>-8.0952380952380887E-2</v>
      </c>
      <c r="O188" s="173">
        <f t="shared" si="81"/>
        <v>-5.1490514905148999E-2</v>
      </c>
      <c r="P188" s="5">
        <f>'[1]Weekly capesize'!$T969</f>
        <v>8.0500000000000007</v>
      </c>
      <c r="Q188" s="5"/>
      <c r="R188" s="5">
        <f>'[1]Weekly capesize'!$U969</f>
        <v>10.199999999999999</v>
      </c>
      <c r="S188" s="172">
        <f t="shared" si="78"/>
        <v>-8.9285714285714302E-2</v>
      </c>
      <c r="T188" s="123">
        <f t="shared" si="56"/>
        <v>0.59494195688225537</v>
      </c>
      <c r="U188" s="49">
        <f t="shared" si="57"/>
        <v>2870</v>
      </c>
      <c r="V188" s="107">
        <f t="shared" si="58"/>
        <v>0.59494195688225537</v>
      </c>
      <c r="W188" s="157">
        <f t="shared" si="59"/>
        <v>10.3</v>
      </c>
      <c r="X188" s="108">
        <f t="shared" si="79"/>
        <v>1.7499999999999991</v>
      </c>
      <c r="AG188" s="1">
        <f>'[1]Weekly capesize'!$B969</f>
        <v>7694</v>
      </c>
      <c r="AH188" s="1">
        <f>'[1]Weekly capesize'!$C969</f>
        <v>4824</v>
      </c>
      <c r="AI188" s="1">
        <f t="shared" si="62"/>
        <v>2870</v>
      </c>
      <c r="AJ188" s="124">
        <f>'[1]Baltic Indices'!$D636</f>
        <v>2206</v>
      </c>
      <c r="AK188" s="124">
        <f>'[1]Baltic Indices'!$G636</f>
        <v>474</v>
      </c>
      <c r="AL188" s="124">
        <f>'[1]Baltic Indices'!$F636</f>
        <v>870</v>
      </c>
      <c r="AM188" s="86">
        <f t="shared" si="82"/>
        <v>3.8747131092210063E-2</v>
      </c>
      <c r="AN188" s="97">
        <f t="shared" si="83"/>
        <v>9.6363636363636429E-2</v>
      </c>
      <c r="AO188" s="102">
        <f t="shared" si="84"/>
        <v>0.19999999999999996</v>
      </c>
      <c r="AP188" s="103">
        <f t="shared" si="85"/>
        <v>-2.2727272727272707E-2</v>
      </c>
      <c r="AQ188" s="89">
        <f t="shared" si="86"/>
        <v>7.1729957805907185E-2</v>
      </c>
      <c r="AR188" s="96">
        <f t="shared" si="87"/>
        <v>-3.4285714285714364E-2</v>
      </c>
      <c r="AS188" s="97">
        <f t="shared" si="88"/>
        <v>0.10759493670886067</v>
      </c>
      <c r="AT188" s="97">
        <f t="shared" si="89"/>
        <v>-0.12550607287449389</v>
      </c>
      <c r="AX188" s="109">
        <f>[4]SRM!I133-C188</f>
        <v>101.67</v>
      </c>
      <c r="AY188" s="109">
        <f>[4]SRM!J133-D188</f>
        <v>103.4</v>
      </c>
      <c r="AZ188" s="108">
        <f t="shared" si="74"/>
        <v>1.730000000000004</v>
      </c>
      <c r="BA188" s="109">
        <f>AVERAGE($AZ$2:AZ188)</f>
        <v>6.158522281639927</v>
      </c>
      <c r="BB188" s="44">
        <f t="shared" si="90"/>
        <v>-2.5122255249784287E-2</v>
      </c>
      <c r="BC188" s="44">
        <f t="shared" si="90"/>
        <v>-2.0090978013646565E-2</v>
      </c>
      <c r="BM188" s="209"/>
      <c r="BN188" s="132" t="s">
        <v>95</v>
      </c>
      <c r="BO188" s="218" t="s">
        <v>96</v>
      </c>
      <c r="BP188" s="219"/>
    </row>
    <row r="189" spans="1:68">
      <c r="A189" s="46">
        <f>'[1]Weekly capesize'!$A970</f>
        <v>44053</v>
      </c>
      <c r="B189" s="178">
        <f t="shared" si="61"/>
        <v>2020</v>
      </c>
      <c r="C189" s="3">
        <f>'[1]Weekly capesize'!$I970</f>
        <v>8.5</v>
      </c>
      <c r="D189" s="5">
        <f>'[1]Weekly capesize'!$Z970</f>
        <v>16.95</v>
      </c>
      <c r="E189" s="119">
        <f>[2]input!$B618</f>
        <v>12</v>
      </c>
      <c r="F189" s="5">
        <f>'[1]Weekly capesize'!$S970</f>
        <v>8.5500000000000007</v>
      </c>
      <c r="G189" s="174">
        <f t="shared" si="76"/>
        <v>0.2230215827338129</v>
      </c>
      <c r="H189" s="3">
        <f>'[1]Weekly capesize'!$L970</f>
        <v>9.25</v>
      </c>
      <c r="I189" s="174">
        <f t="shared" si="77"/>
        <v>-0.31985294117647056</v>
      </c>
      <c r="J189" s="3">
        <f>'[1]Weekly capesize'!$N970</f>
        <v>11.25</v>
      </c>
      <c r="K189" s="3">
        <f>'[1]Weekly capesize'!$J970</f>
        <v>13.45</v>
      </c>
      <c r="L189" s="3">
        <f>'[1]Weekly capesize'!$Y970</f>
        <v>16.600000000000001</v>
      </c>
      <c r="M189" s="3">
        <f>'[1]Weekly capesize'!$V970</f>
        <v>9.85</v>
      </c>
      <c r="N189" s="174">
        <f t="shared" si="80"/>
        <v>-6.1904761904761907E-2</v>
      </c>
      <c r="O189" s="173">
        <f t="shared" si="81"/>
        <v>-8.1300813008130079E-2</v>
      </c>
      <c r="P189" s="5">
        <f>'[1]Weekly capesize'!$T970</f>
        <v>8.15</v>
      </c>
      <c r="Q189" s="5"/>
      <c r="R189" s="5">
        <f>'[1]Weekly capesize'!$U970</f>
        <v>10.7</v>
      </c>
      <c r="S189" s="172">
        <f t="shared" si="78"/>
        <v>-4.4642857142857095E-2</v>
      </c>
      <c r="T189" s="123">
        <f t="shared" si="56"/>
        <v>0.44530658591975775</v>
      </c>
      <c r="U189" s="49">
        <f t="shared" si="57"/>
        <v>2353</v>
      </c>
      <c r="V189" s="107">
        <f t="shared" si="58"/>
        <v>0.44530658591975775</v>
      </c>
      <c r="W189" s="157">
        <f t="shared" si="59"/>
        <v>8.4499999999999993</v>
      </c>
      <c r="X189" s="108">
        <f t="shared" si="79"/>
        <v>0.75</v>
      </c>
      <c r="AG189" s="1">
        <f>'[1]Weekly capesize'!$B970</f>
        <v>7637</v>
      </c>
      <c r="AH189" s="1">
        <f>'[1]Weekly capesize'!$C970</f>
        <v>5284</v>
      </c>
      <c r="AI189" s="1">
        <f t="shared" si="62"/>
        <v>2353</v>
      </c>
      <c r="AJ189" s="124">
        <f>'[1]Baltic Indices'!$D637</f>
        <v>2357</v>
      </c>
      <c r="AK189" s="124">
        <f>'[1]Baltic Indices'!$G637</f>
        <v>473</v>
      </c>
      <c r="AL189" s="124">
        <f>'[1]Baltic Indices'!$F637</f>
        <v>867</v>
      </c>
      <c r="AM189" s="86">
        <f t="shared" si="82"/>
        <v>-7.4083701585651029E-3</v>
      </c>
      <c r="AN189" s="97">
        <f t="shared" si="83"/>
        <v>9.5356550580431243E-2</v>
      </c>
      <c r="AO189" s="102">
        <f t="shared" si="84"/>
        <v>0.18055555555555558</v>
      </c>
      <c r="AP189" s="103">
        <f t="shared" si="85"/>
        <v>4.6511627906976827E-2</v>
      </c>
      <c r="AQ189" s="89">
        <f t="shared" si="86"/>
        <v>5.9055118110236116E-2</v>
      </c>
      <c r="AR189" s="96">
        <f t="shared" si="87"/>
        <v>1.1834319526627279E-2</v>
      </c>
      <c r="AS189" s="97">
        <f t="shared" si="88"/>
        <v>-3.1428571428571472E-2</v>
      </c>
      <c r="AT189" s="97">
        <f t="shared" si="89"/>
        <v>0.11111111111111094</v>
      </c>
      <c r="AX189" s="109">
        <f>[4]SRM!I134-C189</f>
        <v>110</v>
      </c>
      <c r="AY189" s="109">
        <f>[4]SRM!J134-D189</f>
        <v>110.17</v>
      </c>
      <c r="AZ189" s="108">
        <f t="shared" si="74"/>
        <v>0.17000000000000171</v>
      </c>
      <c r="BA189" s="109">
        <f>AVERAGE($AZ$2:AZ189)</f>
        <v>6.1266684397163109</v>
      </c>
      <c r="BB189" s="44">
        <f t="shared" si="90"/>
        <v>8.1931739942952664E-2</v>
      </c>
      <c r="BC189" s="44">
        <f t="shared" si="90"/>
        <v>6.5473887814313292E-2</v>
      </c>
      <c r="BM189" s="210"/>
      <c r="BN189" s="133" t="s">
        <v>97</v>
      </c>
      <c r="BO189" s="220" t="s">
        <v>98</v>
      </c>
      <c r="BP189" s="221"/>
    </row>
    <row r="190" spans="1:68" ht="21" customHeight="1">
      <c r="A190" s="46">
        <f>'[1]Weekly capesize'!$A971</f>
        <v>44060</v>
      </c>
      <c r="B190" s="178">
        <f t="shared" si="61"/>
        <v>2020</v>
      </c>
      <c r="C190" s="3">
        <f>'[1]Weekly capesize'!$I971</f>
        <v>8.4499999999999993</v>
      </c>
      <c r="D190" s="5">
        <f>'[1]Weekly capesize'!$Z971</f>
        <v>18</v>
      </c>
      <c r="E190" s="119">
        <f>[2]input!$B619</f>
        <v>13.05</v>
      </c>
      <c r="F190" s="5">
        <f>'[1]Weekly capesize'!$S971</f>
        <v>8.5</v>
      </c>
      <c r="G190" s="174">
        <f t="shared" ref="G190:G217" si="91">C190/$C$158-1</f>
        <v>0.21582733812949617</v>
      </c>
      <c r="H190" s="3">
        <f>'[1]Weekly capesize'!$L971</f>
        <v>9.1999999999999993</v>
      </c>
      <c r="I190" s="174">
        <f t="shared" ref="I190:I217" si="92">H190/$H$158-1</f>
        <v>-0.32352941176470595</v>
      </c>
      <c r="J190" s="3">
        <f>'[1]Weekly capesize'!$N971</f>
        <v>11.15</v>
      </c>
      <c r="K190" s="3">
        <f>'[1]Weekly capesize'!$J971</f>
        <v>14.2</v>
      </c>
      <c r="L190" s="3">
        <f>'[1]Weekly capesize'!$Y971</f>
        <v>17.649999999999999</v>
      </c>
      <c r="M190" s="3">
        <f>'[1]Weekly capesize'!$V971</f>
        <v>9.5</v>
      </c>
      <c r="N190" s="174">
        <f t="shared" si="80"/>
        <v>-9.5238095238095233E-2</v>
      </c>
      <c r="O190" s="173">
        <f t="shared" si="81"/>
        <v>-2.4390243902438935E-2</v>
      </c>
      <c r="P190" s="5">
        <f>'[1]Weekly capesize'!$T971</f>
        <v>8.1</v>
      </c>
      <c r="Q190" s="5"/>
      <c r="R190" s="5">
        <f>'[1]Weekly capesize'!$U971</f>
        <v>10.25</v>
      </c>
      <c r="S190" s="172">
        <f t="shared" ref="S190:S217" si="93">R190/$R$158-1</f>
        <v>-8.4821428571428492E-2</v>
      </c>
      <c r="T190" s="123">
        <f t="shared" si="56"/>
        <v>0.44313725490196076</v>
      </c>
      <c r="U190" s="49">
        <f t="shared" si="57"/>
        <v>2373</v>
      </c>
      <c r="V190" s="107">
        <f t="shared" si="58"/>
        <v>0.44313725490196076</v>
      </c>
      <c r="W190" s="157">
        <f t="shared" si="59"/>
        <v>9.5500000000000007</v>
      </c>
      <c r="X190" s="108">
        <f t="shared" ref="X190:X217" si="94">H190-C190</f>
        <v>0.75</v>
      </c>
      <c r="AG190" s="1">
        <f>'[1]Weekly capesize'!$B971</f>
        <v>7728</v>
      </c>
      <c r="AH190" s="1">
        <f>'[1]Weekly capesize'!$C971</f>
        <v>5355</v>
      </c>
      <c r="AI190" s="1">
        <f t="shared" si="62"/>
        <v>2373</v>
      </c>
      <c r="AJ190" s="124">
        <f>'[1]Baltic Indices'!$D638</f>
        <v>2402</v>
      </c>
      <c r="AK190" s="124">
        <f>'[1]Baltic Indices'!$G638</f>
        <v>491</v>
      </c>
      <c r="AL190" s="124">
        <f>'[1]Baltic Indices'!$F638</f>
        <v>927</v>
      </c>
      <c r="AM190" s="86">
        <f t="shared" si="82"/>
        <v>1.1915673693858819E-2</v>
      </c>
      <c r="AN190" s="97">
        <f t="shared" si="83"/>
        <v>1.3436790310370927E-2</v>
      </c>
      <c r="AO190" s="102">
        <f t="shared" si="84"/>
        <v>-5.8823529411765607E-3</v>
      </c>
      <c r="AP190" s="103">
        <f t="shared" si="85"/>
        <v>-8.8888888888888351E-3</v>
      </c>
      <c r="AQ190" s="89">
        <f t="shared" si="86"/>
        <v>5.5762081784386686E-2</v>
      </c>
      <c r="AR190" s="96">
        <f t="shared" si="87"/>
        <v>-5.8479532163743242E-3</v>
      </c>
      <c r="AS190" s="97">
        <f t="shared" si="88"/>
        <v>6.1946902654867353E-2</v>
      </c>
      <c r="AT190" s="97">
        <f t="shared" si="89"/>
        <v>8.7500000000000133E-2</v>
      </c>
      <c r="AX190" s="109">
        <f>[4]SRM!I135-C190</f>
        <v>113.16</v>
      </c>
      <c r="AY190" s="109">
        <f>[4]SRM!J135-D190</f>
        <v>110.4</v>
      </c>
      <c r="AZ190" s="108">
        <f t="shared" si="74"/>
        <v>-2.7599999999999909</v>
      </c>
      <c r="BA190" s="109">
        <f>AVERAGE($AZ$2:AZ190)</f>
        <v>6.0796490299823622</v>
      </c>
      <c r="BB190" s="44">
        <f t="shared" si="90"/>
        <v>2.8727272727272712E-2</v>
      </c>
      <c r="BC190" s="44">
        <f t="shared" si="90"/>
        <v>2.0876826722338038E-3</v>
      </c>
      <c r="BM190" s="250" t="s">
        <v>99</v>
      </c>
      <c r="BN190" s="134" t="s">
        <v>100</v>
      </c>
      <c r="BO190" s="135" t="s">
        <v>60</v>
      </c>
      <c r="BP190" s="136" t="s">
        <v>101</v>
      </c>
    </row>
    <row r="191" spans="1:68" ht="21" customHeight="1">
      <c r="A191" s="46">
        <f>'[1]Weekly capesize'!$A972</f>
        <v>44067</v>
      </c>
      <c r="B191" s="178">
        <f t="shared" si="61"/>
        <v>2020</v>
      </c>
      <c r="C191" s="3">
        <f>'[1]Weekly capesize'!$I972</f>
        <v>7.25</v>
      </c>
      <c r="D191" s="5">
        <f>'[1]Weekly capesize'!$Z972</f>
        <v>17.100000000000001</v>
      </c>
      <c r="E191" s="119">
        <f>[2]input!$B620</f>
        <v>12.9</v>
      </c>
      <c r="F191" s="5">
        <f>'[1]Weekly capesize'!$S972</f>
        <v>7.75</v>
      </c>
      <c r="G191" s="174">
        <f t="shared" si="91"/>
        <v>4.3165467625899234E-2</v>
      </c>
      <c r="H191" s="3">
        <f>'[1]Weekly capesize'!$L972</f>
        <v>8.4499999999999993</v>
      </c>
      <c r="I191" s="174">
        <f t="shared" si="92"/>
        <v>-0.37867647058823528</v>
      </c>
      <c r="J191" s="3">
        <f>'[1]Weekly capesize'!$N972</f>
        <v>10.45</v>
      </c>
      <c r="K191" s="3">
        <f>'[1]Weekly capesize'!$J972</f>
        <v>13.4</v>
      </c>
      <c r="L191" s="3">
        <f>'[1]Weekly capesize'!$Y972</f>
        <v>16.75</v>
      </c>
      <c r="M191" s="3">
        <f>'[1]Weekly capesize'!$V972</f>
        <v>9.35</v>
      </c>
      <c r="N191" s="174">
        <f t="shared" si="80"/>
        <v>-0.10952380952380958</v>
      </c>
      <c r="O191" s="173">
        <f t="shared" ref="O191:O217" si="95">D191/$D$158-1</f>
        <v>-7.3170731707316916E-2</v>
      </c>
      <c r="P191" s="5">
        <f>'[1]Weekly capesize'!$T972</f>
        <v>7.5</v>
      </c>
      <c r="Q191" s="5"/>
      <c r="R191" s="5">
        <f>'[1]Weekly capesize'!$U972</f>
        <v>10.1</v>
      </c>
      <c r="S191" s="172">
        <f t="shared" si="93"/>
        <v>-9.8214285714285698E-2</v>
      </c>
      <c r="T191" s="123">
        <f t="shared" si="56"/>
        <v>0.53467191057752017</v>
      </c>
      <c r="U191" s="49">
        <f t="shared" si="57"/>
        <v>2583</v>
      </c>
      <c r="V191" s="107">
        <f t="shared" si="58"/>
        <v>0.53467191057752017</v>
      </c>
      <c r="W191" s="157">
        <f t="shared" si="59"/>
        <v>9.8500000000000014</v>
      </c>
      <c r="X191" s="108">
        <f t="shared" si="94"/>
        <v>1.1999999999999993</v>
      </c>
      <c r="AG191" s="1">
        <f>'[1]Weekly capesize'!$B972</f>
        <v>7414</v>
      </c>
      <c r="AH191" s="1">
        <f>'[1]Weekly capesize'!$C972</f>
        <v>4831</v>
      </c>
      <c r="AI191" s="1">
        <f t="shared" si="62"/>
        <v>2583</v>
      </c>
      <c r="AJ191" s="124">
        <f>'[1]Baltic Indices'!$D639</f>
        <v>2160</v>
      </c>
      <c r="AK191" s="124">
        <f>'[1]Baltic Indices'!$G639</f>
        <v>546</v>
      </c>
      <c r="AL191" s="124">
        <f>'[1]Baltic Indices'!$F639</f>
        <v>962</v>
      </c>
      <c r="AM191" s="86">
        <f t="shared" ref="AM191:AM217" si="96">AG191/AG190-1</f>
        <v>-4.063146997929612E-2</v>
      </c>
      <c r="AN191" s="97">
        <f t="shared" ref="AN191:AN217" si="97">AH191/AH190-1</f>
        <v>-9.7852474323062544E-2</v>
      </c>
      <c r="AO191" s="102">
        <f t="shared" ref="AO191:AO217" si="98">C191/C190-1</f>
        <v>-0.14201183431952658</v>
      </c>
      <c r="AP191" s="103">
        <f t="shared" ref="AP191:AP217" si="99">J191/J190-1</f>
        <v>-6.2780269058296034E-2</v>
      </c>
      <c r="AQ191" s="89">
        <f t="shared" ref="AQ191:AQ217" si="100">K191/K190-1</f>
        <v>-5.6338028169014009E-2</v>
      </c>
      <c r="AR191" s="96">
        <f t="shared" ref="AR191:AR217" si="101">F191/F190-1</f>
        <v>-8.8235294117647078E-2</v>
      </c>
      <c r="AS191" s="97">
        <f t="shared" ref="AS191:AS217" si="102">D191/D190-1</f>
        <v>-4.9999999999999933E-2</v>
      </c>
      <c r="AT191" s="97">
        <f t="shared" ref="AT191:AT217" si="103">E191/E190-1</f>
        <v>-1.1494252873563204E-2</v>
      </c>
      <c r="AX191" s="109">
        <f>[4]SRM!I136-C191</f>
        <v>120.01</v>
      </c>
      <c r="AY191" s="109">
        <f>[4]SRM!J136-D191</f>
        <v>117.34</v>
      </c>
      <c r="AZ191" s="108">
        <f t="shared" si="74"/>
        <v>-2.6700000000000017</v>
      </c>
      <c r="BA191" s="109">
        <f>AVERAGE($AZ$2:AZ191)</f>
        <v>6.0335982456140336</v>
      </c>
      <c r="BB191" s="44">
        <f t="shared" si="90"/>
        <v>6.0533757511488151E-2</v>
      </c>
      <c r="BC191" s="44">
        <f t="shared" si="90"/>
        <v>6.286231884057969E-2</v>
      </c>
      <c r="BM191" s="251"/>
      <c r="BN191" s="137" t="s">
        <v>102</v>
      </c>
      <c r="BO191" s="138" t="s">
        <v>103</v>
      </c>
      <c r="BP191" s="139" t="s">
        <v>104</v>
      </c>
    </row>
    <row r="192" spans="1:68">
      <c r="A192" s="46">
        <f>'[1]Weekly capesize'!$A973</f>
        <v>44074</v>
      </c>
      <c r="B192" s="178">
        <f t="shared" si="61"/>
        <v>2020</v>
      </c>
      <c r="C192" s="3">
        <f>'[1]Weekly capesize'!$I973</f>
        <v>8.1</v>
      </c>
      <c r="D192" s="5">
        <f>'[1]Weekly capesize'!$Z973</f>
        <v>18.25</v>
      </c>
      <c r="E192" s="119">
        <f>[2]input!$B621</f>
        <v>12.75</v>
      </c>
      <c r="F192" s="5">
        <f>'[1]Weekly capesize'!$S973</f>
        <v>7.8</v>
      </c>
      <c r="G192" s="174">
        <f t="shared" si="91"/>
        <v>0.16546762589928043</v>
      </c>
      <c r="H192" s="3">
        <f>'[1]Weekly capesize'!$L973</f>
        <v>8.5</v>
      </c>
      <c r="I192" s="174">
        <f t="shared" si="92"/>
        <v>-0.375</v>
      </c>
      <c r="J192" s="3">
        <f>'[1]Weekly capesize'!$N973</f>
        <v>11.05</v>
      </c>
      <c r="K192" s="3">
        <f>'[1]Weekly capesize'!$J973</f>
        <v>13.9</v>
      </c>
      <c r="L192" s="3">
        <f>'[1]Weekly capesize'!$Y973</f>
        <v>17.899999999999999</v>
      </c>
      <c r="M192" s="3">
        <f>'[1]Weekly capesize'!$V973</f>
        <v>8.5500000000000007</v>
      </c>
      <c r="N192" s="174">
        <f t="shared" si="80"/>
        <v>-0.18571428571428561</v>
      </c>
      <c r="O192" s="173">
        <f t="shared" si="95"/>
        <v>-1.0840108401083959E-2</v>
      </c>
      <c r="P192" s="5">
        <f>'[1]Weekly capesize'!$T973</f>
        <v>8.25</v>
      </c>
      <c r="Q192" s="5"/>
      <c r="R192" s="5">
        <f>'[1]Weekly capesize'!$U973</f>
        <v>9.4499999999999993</v>
      </c>
      <c r="S192" s="172">
        <f t="shared" si="93"/>
        <v>-0.15625</v>
      </c>
      <c r="T192" s="123">
        <f t="shared" si="56"/>
        <v>0.45658536585365855</v>
      </c>
      <c r="U192" s="49">
        <f t="shared" si="57"/>
        <v>2340</v>
      </c>
      <c r="V192" s="107">
        <f t="shared" si="58"/>
        <v>0.45658536585365855</v>
      </c>
      <c r="W192" s="157">
        <f t="shared" si="59"/>
        <v>10.15</v>
      </c>
      <c r="X192" s="108">
        <f t="shared" si="94"/>
        <v>0.40000000000000036</v>
      </c>
      <c r="AG192" s="1">
        <f>'[1]Weekly capesize'!$B973</f>
        <v>7465</v>
      </c>
      <c r="AH192" s="1">
        <f>'[1]Weekly capesize'!$C973</f>
        <v>5125</v>
      </c>
      <c r="AI192" s="1">
        <f t="shared" si="62"/>
        <v>2340</v>
      </c>
      <c r="AJ192" s="124">
        <f>'[1]Baltic Indices'!$D640</f>
        <v>2176</v>
      </c>
      <c r="AK192" s="124">
        <f>'[1]Baltic Indices'!$G640</f>
        <v>571</v>
      </c>
      <c r="AL192" s="124">
        <f>'[1]Baltic Indices'!$F640</f>
        <v>958</v>
      </c>
      <c r="AM192" s="86">
        <f t="shared" si="96"/>
        <v>6.8788777987591754E-3</v>
      </c>
      <c r="AN192" s="97">
        <f t="shared" si="97"/>
        <v>6.0856965431587584E-2</v>
      </c>
      <c r="AO192" s="102">
        <f t="shared" si="98"/>
        <v>0.11724137931034484</v>
      </c>
      <c r="AP192" s="103">
        <f t="shared" si="99"/>
        <v>5.741626794258381E-2</v>
      </c>
      <c r="AQ192" s="89">
        <f t="shared" si="100"/>
        <v>3.7313432835820892E-2</v>
      </c>
      <c r="AR192" s="96">
        <f t="shared" si="101"/>
        <v>6.4516129032257119E-3</v>
      </c>
      <c r="AS192" s="97">
        <f t="shared" si="102"/>
        <v>6.7251461988304007E-2</v>
      </c>
      <c r="AT192" s="97">
        <f t="shared" si="103"/>
        <v>-1.1627906976744207E-2</v>
      </c>
      <c r="AX192" s="109">
        <f>[4]SRM!I137-C192</f>
        <v>115.7</v>
      </c>
      <c r="AY192" s="109">
        <f>[4]SRM!J137-D192</f>
        <v>115.77000000000001</v>
      </c>
      <c r="AZ192" s="108">
        <f t="shared" si="74"/>
        <v>7.000000000000739E-2</v>
      </c>
      <c r="BA192" s="109">
        <f>AVERAGE($AZ$2:AZ192)</f>
        <v>6.0023752181500853</v>
      </c>
      <c r="BB192" s="44">
        <f t="shared" si="90"/>
        <v>-3.5913673860511697E-2</v>
      </c>
      <c r="BC192" s="44">
        <f t="shared" si="90"/>
        <v>-1.3379921595363831E-2</v>
      </c>
      <c r="BM192" s="251"/>
      <c r="BN192" s="140" t="s">
        <v>105</v>
      </c>
      <c r="BO192" s="141"/>
      <c r="BP192" s="142" t="s">
        <v>58</v>
      </c>
    </row>
    <row r="193" spans="1:68">
      <c r="A193" s="46">
        <f>'[1]Weekly capesize'!$A974</f>
        <v>44081</v>
      </c>
      <c r="B193" s="178">
        <f t="shared" si="61"/>
        <v>2020</v>
      </c>
      <c r="C193" s="3">
        <f>'[1]Weekly capesize'!$I974</f>
        <v>7.15</v>
      </c>
      <c r="D193" s="5">
        <f>'[1]Weekly capesize'!$Z974</f>
        <v>16.5</v>
      </c>
      <c r="E193" s="119">
        <f>[2]input!$B622</f>
        <v>11.65</v>
      </c>
      <c r="F193" s="5">
        <f>'[1]Weekly capesize'!$S974</f>
        <v>7.2</v>
      </c>
      <c r="G193" s="174">
        <f t="shared" si="91"/>
        <v>2.877697841726623E-2</v>
      </c>
      <c r="H193" s="3">
        <f>'[1]Weekly capesize'!$L974</f>
        <v>7.95</v>
      </c>
      <c r="I193" s="174">
        <f t="shared" si="92"/>
        <v>-0.4154411764705882</v>
      </c>
      <c r="J193" s="3">
        <f>'[1]Weekly capesize'!$N974</f>
        <v>10.35</v>
      </c>
      <c r="K193" s="3">
        <f>'[1]Weekly capesize'!$J974</f>
        <v>12.85</v>
      </c>
      <c r="L193" s="3">
        <f>'[1]Weekly capesize'!$Y974</f>
        <v>16.149999999999999</v>
      </c>
      <c r="M193" s="3">
        <f>'[1]Weekly capesize'!$V974</f>
        <v>8.4</v>
      </c>
      <c r="N193" s="174">
        <f t="shared" si="80"/>
        <v>-0.19999999999999996</v>
      </c>
      <c r="O193" s="173">
        <f t="shared" si="95"/>
        <v>-0.10569105691056913</v>
      </c>
      <c r="P193" s="5">
        <f>'[1]Weekly capesize'!$T974</f>
        <v>7.75</v>
      </c>
      <c r="Q193" s="5"/>
      <c r="R193" s="5">
        <f>'[1]Weekly capesize'!$U974</f>
        <v>9.3000000000000007</v>
      </c>
      <c r="S193" s="172">
        <f t="shared" si="93"/>
        <v>-0.16964285714285698</v>
      </c>
      <c r="T193" s="123">
        <f t="shared" si="56"/>
        <v>0.51898459535691044</v>
      </c>
      <c r="U193" s="49">
        <f t="shared" si="57"/>
        <v>2392</v>
      </c>
      <c r="V193" s="107">
        <f t="shared" si="58"/>
        <v>0.51898459535691044</v>
      </c>
      <c r="W193" s="157">
        <f t="shared" si="59"/>
        <v>9.35</v>
      </c>
      <c r="X193" s="108">
        <f t="shared" si="94"/>
        <v>0.79999999999999982</v>
      </c>
      <c r="AG193" s="1">
        <f>'[1]Weekly capesize'!$B974</f>
        <v>7001</v>
      </c>
      <c r="AH193" s="1">
        <f>'[1]Weekly capesize'!$C974</f>
        <v>4609</v>
      </c>
      <c r="AI193" s="1">
        <f t="shared" si="62"/>
        <v>2392</v>
      </c>
      <c r="AJ193" s="124">
        <f>'[1]Baltic Indices'!$D641</f>
        <v>1960</v>
      </c>
      <c r="AK193" s="124">
        <f>'[1]Baltic Indices'!$G641</f>
        <v>569</v>
      </c>
      <c r="AL193" s="124">
        <f>'[1]Baltic Indices'!$F641</f>
        <v>953</v>
      </c>
      <c r="AM193" s="86">
        <f t="shared" si="96"/>
        <v>-6.2156731413261834E-2</v>
      </c>
      <c r="AN193" s="97">
        <f t="shared" si="97"/>
        <v>-0.10068292682926827</v>
      </c>
      <c r="AO193" s="102">
        <f t="shared" si="98"/>
        <v>-0.11728395061728392</v>
      </c>
      <c r="AP193" s="103">
        <f t="shared" si="99"/>
        <v>-6.3348416289592868E-2</v>
      </c>
      <c r="AQ193" s="89">
        <f t="shared" si="100"/>
        <v>-7.5539568345323826E-2</v>
      </c>
      <c r="AR193" s="96">
        <f t="shared" si="101"/>
        <v>-7.6923076923076872E-2</v>
      </c>
      <c r="AS193" s="97">
        <f t="shared" si="102"/>
        <v>-9.589041095890416E-2</v>
      </c>
      <c r="AT193" s="97">
        <f t="shared" si="103"/>
        <v>-8.6274509803921595E-2</v>
      </c>
      <c r="AX193" s="109">
        <f>[4]SRM!I138-C193</f>
        <v>119.88</v>
      </c>
      <c r="AY193" s="109">
        <f>[4]SRM!J138-D193</f>
        <v>123.08000000000001</v>
      </c>
      <c r="AZ193" s="108">
        <f t="shared" si="74"/>
        <v>3.2000000000000171</v>
      </c>
      <c r="BA193" s="109">
        <f>AVERAGE($AZ$2:AZ193)</f>
        <v>5.9877795138888876</v>
      </c>
      <c r="BB193" s="44">
        <f t="shared" si="90"/>
        <v>3.612791702679341E-2</v>
      </c>
      <c r="BC193" s="44">
        <f t="shared" si="90"/>
        <v>6.3142437591776845E-2</v>
      </c>
      <c r="BM193" s="251"/>
      <c r="BN193" s="143" t="s">
        <v>106</v>
      </c>
      <c r="BO193" s="144"/>
      <c r="BP193" s="145" t="s">
        <v>107</v>
      </c>
    </row>
    <row r="194" spans="1:68">
      <c r="A194" s="46">
        <f>'[1]Weekly capesize'!$A975</f>
        <v>44088</v>
      </c>
      <c r="B194" s="178">
        <f t="shared" si="61"/>
        <v>2020</v>
      </c>
      <c r="C194" s="3">
        <f>'[1]Weekly capesize'!$I975</f>
        <v>7</v>
      </c>
      <c r="D194" s="5">
        <f>'[1]Weekly capesize'!$Z975</f>
        <v>15.6</v>
      </c>
      <c r="E194" s="119">
        <f>[2]input!$B623</f>
        <v>11.25</v>
      </c>
      <c r="F194" s="5">
        <f>'[1]Weekly capesize'!$S975</f>
        <v>6.85</v>
      </c>
      <c r="G194" s="174">
        <f t="shared" si="91"/>
        <v>7.194244604316502E-3</v>
      </c>
      <c r="H194" s="3">
        <f>'[1]Weekly capesize'!$L975</f>
        <v>7.6</v>
      </c>
      <c r="I194" s="174">
        <f t="shared" si="92"/>
        <v>-0.44117647058823528</v>
      </c>
      <c r="J194" s="3">
        <f>'[1]Weekly capesize'!$N975</f>
        <v>9.9499999999999993</v>
      </c>
      <c r="K194" s="3">
        <f>'[1]Weekly capesize'!$J975</f>
        <v>12.25</v>
      </c>
      <c r="L194" s="3">
        <f>'[1]Weekly capesize'!$Y975</f>
        <v>15.25</v>
      </c>
      <c r="M194" s="3">
        <f>'[1]Weekly capesize'!$V975</f>
        <v>7.95</v>
      </c>
      <c r="N194" s="174">
        <f t="shared" si="80"/>
        <v>-0.24285714285714288</v>
      </c>
      <c r="O194" s="173">
        <f t="shared" si="95"/>
        <v>-0.15447154471544711</v>
      </c>
      <c r="P194" s="5">
        <f>'[1]Weekly capesize'!$T975</f>
        <v>7.5</v>
      </c>
      <c r="Q194" s="5"/>
      <c r="R194" s="5">
        <f>'[1]Weekly capesize'!$U975</f>
        <v>8.85</v>
      </c>
      <c r="S194" s="172">
        <f t="shared" si="93"/>
        <v>-0.2098214285714286</v>
      </c>
      <c r="T194" s="123">
        <f t="shared" ref="T194:T217" si="104">(AG194-AH194)/AH194</f>
        <v>0.49480578139114723</v>
      </c>
      <c r="U194" s="49">
        <f t="shared" ref="U194:U217" si="105">AG194-AH194</f>
        <v>2191</v>
      </c>
      <c r="V194" s="107">
        <f t="shared" ref="V194:V217" si="106">U194/AH194</f>
        <v>0.49480578139114723</v>
      </c>
      <c r="W194" s="157">
        <f t="shared" ref="W194:W217" si="107">D194-C194</f>
        <v>8.6</v>
      </c>
      <c r="X194" s="108">
        <f t="shared" si="94"/>
        <v>0.59999999999999964</v>
      </c>
      <c r="AG194" s="1">
        <f>'[1]Weekly capesize'!$B975</f>
        <v>6619</v>
      </c>
      <c r="AH194" s="1">
        <f>'[1]Weekly capesize'!$C975</f>
        <v>4428</v>
      </c>
      <c r="AI194" s="1">
        <f t="shared" si="62"/>
        <v>2191</v>
      </c>
      <c r="AJ194" s="124">
        <f>'[1]Baltic Indices'!$D642</f>
        <v>1839</v>
      </c>
      <c r="AK194" s="124">
        <f>'[1]Baltic Indices'!$G642</f>
        <v>560</v>
      </c>
      <c r="AL194" s="124">
        <f>'[1]Baltic Indices'!$F642</f>
        <v>917</v>
      </c>
      <c r="AM194" s="86">
        <f t="shared" si="96"/>
        <v>-5.456363376660478E-2</v>
      </c>
      <c r="AN194" s="97">
        <f t="shared" si="97"/>
        <v>-3.9270991538294608E-2</v>
      </c>
      <c r="AO194" s="102">
        <f t="shared" si="98"/>
        <v>-2.0979020979021046E-2</v>
      </c>
      <c r="AP194" s="103">
        <f t="shared" si="99"/>
        <v>-3.8647342995169143E-2</v>
      </c>
      <c r="AQ194" s="89">
        <f t="shared" si="100"/>
        <v>-4.6692607003890996E-2</v>
      </c>
      <c r="AR194" s="96">
        <f t="shared" si="101"/>
        <v>-4.861111111111116E-2</v>
      </c>
      <c r="AS194" s="97">
        <f t="shared" si="102"/>
        <v>-5.4545454545454564E-2</v>
      </c>
      <c r="AT194" s="97">
        <f t="shared" si="103"/>
        <v>-3.4334763948497882E-2</v>
      </c>
      <c r="AX194" s="109">
        <f>[4]SRM!I139-C194</f>
        <v>120.85</v>
      </c>
      <c r="AY194" s="109">
        <f>[4]SRM!J139-D194</f>
        <v>125.52000000000001</v>
      </c>
      <c r="AZ194" s="108">
        <f t="shared" si="74"/>
        <v>4.6700000000000159</v>
      </c>
      <c r="BA194" s="109">
        <f>AVERAGE($AZ$2:AZ194)</f>
        <v>5.9809516407599297</v>
      </c>
      <c r="BB194" s="44">
        <f t="shared" si="90"/>
        <v>8.0914247580914367E-3</v>
      </c>
      <c r="BC194" s="44">
        <f t="shared" si="90"/>
        <v>1.9824504387390363E-2</v>
      </c>
      <c r="BM194" s="252"/>
      <c r="BN194" s="146" t="s">
        <v>108</v>
      </c>
      <c r="BO194" s="147"/>
      <c r="BP194" s="148" t="s">
        <v>109</v>
      </c>
    </row>
    <row r="195" spans="1:68">
      <c r="A195" s="46">
        <f>'[1]Weekly capesize'!$A976</f>
        <v>44095</v>
      </c>
      <c r="B195" s="178">
        <f t="shared" ref="B195:B217" si="108">YEAR(A195)</f>
        <v>2020</v>
      </c>
      <c r="C195" s="3">
        <f>'[1]Weekly capesize'!$I976</f>
        <v>7.15</v>
      </c>
      <c r="D195" s="5">
        <f>'[1]Weekly capesize'!$Z976</f>
        <v>16.3</v>
      </c>
      <c r="E195" s="119">
        <f>[2]input!$B624</f>
        <v>10.25</v>
      </c>
      <c r="F195" s="5">
        <f>'[1]Weekly capesize'!$S976</f>
        <v>6.9</v>
      </c>
      <c r="G195" s="174">
        <f t="shared" si="91"/>
        <v>2.877697841726623E-2</v>
      </c>
      <c r="H195" s="3">
        <f>'[1]Weekly capesize'!$L976</f>
        <v>7.65</v>
      </c>
      <c r="I195" s="174">
        <f t="shared" si="92"/>
        <v>-0.4375</v>
      </c>
      <c r="J195" s="3">
        <f>'[1]Weekly capesize'!$N976</f>
        <v>10</v>
      </c>
      <c r="K195" s="3">
        <f>'[1]Weekly capesize'!$J976</f>
        <v>12.5</v>
      </c>
      <c r="L195" s="3">
        <f>'[1]Weekly capesize'!$Y976</f>
        <v>15.95</v>
      </c>
      <c r="M195" s="3">
        <f>'[1]Weekly capesize'!$V976</f>
        <v>8.3000000000000007</v>
      </c>
      <c r="N195" s="174">
        <f t="shared" si="80"/>
        <v>-0.20952380952380945</v>
      </c>
      <c r="O195" s="173">
        <f t="shared" si="95"/>
        <v>-0.11653116531165308</v>
      </c>
      <c r="P195" s="5">
        <f>'[1]Weekly capesize'!$T976</f>
        <v>7.55</v>
      </c>
      <c r="Q195" s="5"/>
      <c r="R195" s="5">
        <f>'[1]Weekly capesize'!$U976</f>
        <v>9.1999999999999993</v>
      </c>
      <c r="S195" s="172">
        <f t="shared" si="93"/>
        <v>-0.1785714285714286</v>
      </c>
      <c r="T195" s="123">
        <f t="shared" si="104"/>
        <v>0.52087033747779754</v>
      </c>
      <c r="U195" s="49">
        <f t="shared" si="105"/>
        <v>2346</v>
      </c>
      <c r="V195" s="107">
        <f t="shared" si="106"/>
        <v>0.52087033747779754</v>
      </c>
      <c r="W195" s="157">
        <f t="shared" si="107"/>
        <v>9.15</v>
      </c>
      <c r="X195" s="108">
        <f t="shared" si="94"/>
        <v>0.5</v>
      </c>
      <c r="AG195" s="1">
        <f>'[1]Weekly capesize'!$B976</f>
        <v>6850</v>
      </c>
      <c r="AH195" s="1">
        <f>'[1]Weekly capesize'!$C976</f>
        <v>4504</v>
      </c>
      <c r="AI195" s="1">
        <f t="shared" ref="AI195:AI217" si="109">AG195-AH195</f>
        <v>2346</v>
      </c>
      <c r="AJ195" s="124">
        <f>'[1]Baltic Indices'!$D643</f>
        <v>1900</v>
      </c>
      <c r="AK195" s="124">
        <f>'[1]Baltic Indices'!$G643</f>
        <v>558</v>
      </c>
      <c r="AL195" s="124">
        <f>'[1]Baltic Indices'!$F643</f>
        <v>941</v>
      </c>
      <c r="AM195" s="86">
        <f t="shared" si="96"/>
        <v>3.489953165130677E-2</v>
      </c>
      <c r="AN195" s="97">
        <f t="shared" si="97"/>
        <v>1.7163504968382925E-2</v>
      </c>
      <c r="AO195" s="102">
        <f t="shared" si="98"/>
        <v>2.1428571428571574E-2</v>
      </c>
      <c r="AP195" s="103">
        <f t="shared" si="99"/>
        <v>5.0251256281408363E-3</v>
      </c>
      <c r="AQ195" s="89">
        <f t="shared" si="100"/>
        <v>2.0408163265306145E-2</v>
      </c>
      <c r="AR195" s="96">
        <f t="shared" si="101"/>
        <v>7.2992700729928028E-3</v>
      </c>
      <c r="AS195" s="97">
        <f t="shared" si="102"/>
        <v>4.4871794871794934E-2</v>
      </c>
      <c r="AT195" s="97">
        <f t="shared" si="103"/>
        <v>-8.8888888888888906E-2</v>
      </c>
      <c r="AX195" s="109">
        <f>[4]SRM!I140-C195</f>
        <v>118.88</v>
      </c>
      <c r="AY195" s="109">
        <f>[4]SRM!J140-D195</f>
        <v>122.94000000000001</v>
      </c>
      <c r="AZ195" s="108">
        <f t="shared" si="74"/>
        <v>4.0600000000000165</v>
      </c>
      <c r="BA195" s="109">
        <f>AVERAGE($AZ$2:AZ195)</f>
        <v>5.9710498281786926</v>
      </c>
      <c r="BB195" s="44">
        <f t="shared" si="90"/>
        <v>-1.630119983450562E-2</v>
      </c>
      <c r="BC195" s="44">
        <f t="shared" si="90"/>
        <v>-2.0554493307839428E-2</v>
      </c>
      <c r="BN195" s="146" t="s">
        <v>108</v>
      </c>
      <c r="BO195" s="147"/>
      <c r="BP195" s="148" t="s">
        <v>109</v>
      </c>
    </row>
    <row r="196" spans="1:68">
      <c r="A196" s="46">
        <f>'[1]Weekly capesize'!$A977</f>
        <v>44102</v>
      </c>
      <c r="B196" s="178">
        <f t="shared" si="108"/>
        <v>2020</v>
      </c>
      <c r="C196" s="3">
        <f>'[1]Weekly capesize'!$I977</f>
        <v>8.6999999999999993</v>
      </c>
      <c r="D196" s="5">
        <f>'[1]Weekly capesize'!$Z977</f>
        <v>20.6</v>
      </c>
      <c r="E196" s="119">
        <f>[2]input!$B625</f>
        <v>11.15</v>
      </c>
      <c r="F196" s="5">
        <f>'[1]Weekly capesize'!$S977</f>
        <v>8.35</v>
      </c>
      <c r="G196" s="174">
        <f t="shared" si="91"/>
        <v>0.2517985611510789</v>
      </c>
      <c r="H196" s="3">
        <f>'[1]Weekly capesize'!$L977</f>
        <v>9.1</v>
      </c>
      <c r="I196" s="174">
        <f t="shared" si="92"/>
        <v>-0.33088235294117652</v>
      </c>
      <c r="J196" s="3">
        <f>'[1]Weekly capesize'!$N977</f>
        <v>11.65</v>
      </c>
      <c r="K196" s="3">
        <f>'[1]Weekly capesize'!$J977</f>
        <v>15.35</v>
      </c>
      <c r="L196" s="3">
        <f>'[1]Weekly capesize'!$Y977</f>
        <v>20.149999999999999</v>
      </c>
      <c r="M196" s="3">
        <f>'[1]Weekly capesize'!$V977</f>
        <v>9.9</v>
      </c>
      <c r="N196" s="174">
        <f t="shared" si="80"/>
        <v>-5.7142857142857162E-2</v>
      </c>
      <c r="O196" s="173">
        <f t="shared" si="95"/>
        <v>0.1165311653116532</v>
      </c>
      <c r="P196" s="5">
        <f>'[1]Weekly capesize'!$T977</f>
        <v>9.1</v>
      </c>
      <c r="Q196" s="5"/>
      <c r="R196" s="5">
        <f>'[1]Weekly capesize'!$U977</f>
        <v>10.8</v>
      </c>
      <c r="S196" s="172">
        <f t="shared" si="93"/>
        <v>-3.5714285714285587E-2</v>
      </c>
      <c r="T196" s="123">
        <f t="shared" si="104"/>
        <v>0.52350052613118203</v>
      </c>
      <c r="U196" s="49">
        <f t="shared" si="105"/>
        <v>2985</v>
      </c>
      <c r="V196" s="107">
        <f t="shared" si="106"/>
        <v>0.52350052613118203</v>
      </c>
      <c r="W196" s="157">
        <f t="shared" si="107"/>
        <v>11.900000000000002</v>
      </c>
      <c r="X196" s="108">
        <f t="shared" si="94"/>
        <v>0.40000000000000036</v>
      </c>
      <c r="AG196" s="1">
        <f>'[1]Weekly capesize'!$B977</f>
        <v>8687</v>
      </c>
      <c r="AH196" s="1">
        <f>'[1]Weekly capesize'!$C977</f>
        <v>5702</v>
      </c>
      <c r="AI196" s="1">
        <f t="shared" si="109"/>
        <v>2985</v>
      </c>
      <c r="AJ196" s="124">
        <f>'[1]Baltic Indices'!$D644</f>
        <v>2915</v>
      </c>
      <c r="AK196" s="124">
        <f>'[1]Baltic Indices'!$G644</f>
        <v>585</v>
      </c>
      <c r="AL196" s="124">
        <f>'[1]Baltic Indices'!$F644</f>
        <v>992</v>
      </c>
      <c r="AM196" s="86">
        <f t="shared" si="96"/>
        <v>0.26817518248175176</v>
      </c>
      <c r="AN196" s="97">
        <f t="shared" si="97"/>
        <v>0.26598579040852566</v>
      </c>
      <c r="AO196" s="102">
        <f t="shared" si="98"/>
        <v>0.21678321678321666</v>
      </c>
      <c r="AP196" s="103">
        <f t="shared" si="99"/>
        <v>0.16500000000000004</v>
      </c>
      <c r="AQ196" s="89">
        <f t="shared" si="100"/>
        <v>0.22799999999999998</v>
      </c>
      <c r="AR196" s="96">
        <f t="shared" si="101"/>
        <v>0.21014492753623171</v>
      </c>
      <c r="AS196" s="97">
        <f t="shared" si="102"/>
        <v>0.26380368098159512</v>
      </c>
      <c r="AT196" s="97">
        <f t="shared" si="103"/>
        <v>8.7804878048780566E-2</v>
      </c>
      <c r="AX196" s="109">
        <f>[4]SRM!I141-C196</f>
        <v>107.46</v>
      </c>
      <c r="AY196" s="109">
        <f>[4]SRM!J141-D196</f>
        <v>109.03999999999999</v>
      </c>
      <c r="AZ196" s="108">
        <f t="shared" si="74"/>
        <v>1.5799999999999983</v>
      </c>
      <c r="BA196" s="109">
        <f>AVERAGE($AZ$2:AZ196)</f>
        <v>5.9485316239316219</v>
      </c>
      <c r="BB196" s="44">
        <f t="shared" si="90"/>
        <v>-9.606325706594887E-2</v>
      </c>
      <c r="BC196" s="44">
        <f t="shared" si="90"/>
        <v>-0.11306328290222889</v>
      </c>
      <c r="BN196" s="146" t="s">
        <v>108</v>
      </c>
      <c r="BO196" s="147"/>
      <c r="BP196" s="148" t="s">
        <v>109</v>
      </c>
    </row>
    <row r="197" spans="1:68">
      <c r="A197" s="46">
        <f>'[1]Weekly capesize'!$A978</f>
        <v>44109</v>
      </c>
      <c r="B197" s="178">
        <f t="shared" si="108"/>
        <v>2020</v>
      </c>
      <c r="C197" s="3">
        <f>'[1]Weekly capesize'!$I978</f>
        <v>9.8000000000000007</v>
      </c>
      <c r="D197" s="5">
        <f>'[1]Weekly capesize'!$Z978</f>
        <v>23.4</v>
      </c>
      <c r="E197" s="119">
        <f>[2]input!$B626</f>
        <v>10.8</v>
      </c>
      <c r="F197" s="5">
        <f>'[1]Weekly capesize'!$S978</f>
        <v>10.55</v>
      </c>
      <c r="G197" s="174">
        <f t="shared" si="91"/>
        <v>0.41007194244604328</v>
      </c>
      <c r="H197" s="3">
        <f>'[1]Weekly capesize'!$L978</f>
        <v>11.25</v>
      </c>
      <c r="I197" s="174">
        <f t="shared" si="92"/>
        <v>-0.17279411764705876</v>
      </c>
      <c r="J197" s="3">
        <f>'[1]Weekly capesize'!$N978</f>
        <v>14.15</v>
      </c>
      <c r="K197" s="3">
        <f>'[1]Weekly capesize'!$J978</f>
        <v>17.399999999999999</v>
      </c>
      <c r="L197" s="3">
        <f>'[1]Weekly capesize'!$Y978</f>
        <v>22.9</v>
      </c>
      <c r="M197" s="3">
        <f>'[1]Weekly capesize'!$V978</f>
        <v>13.7</v>
      </c>
      <c r="N197" s="174">
        <f t="shared" si="80"/>
        <v>0.30476190476190479</v>
      </c>
      <c r="O197" s="173">
        <f t="shared" si="95"/>
        <v>0.26829268292682928</v>
      </c>
      <c r="P197" s="5">
        <f>'[1]Weekly capesize'!$T978</f>
        <v>11.25</v>
      </c>
      <c r="Q197" s="5"/>
      <c r="R197" s="5">
        <f>'[1]Weekly capesize'!$U978</f>
        <v>14.6</v>
      </c>
      <c r="S197" s="172">
        <f t="shared" si="93"/>
        <v>0.3035714285714286</v>
      </c>
      <c r="T197" s="123">
        <f t="shared" si="104"/>
        <v>0.58976239366383099</v>
      </c>
      <c r="U197" s="49">
        <f t="shared" si="105"/>
        <v>4021</v>
      </c>
      <c r="V197" s="107">
        <f t="shared" si="106"/>
        <v>0.58976239366383099</v>
      </c>
      <c r="W197" s="157">
        <f t="shared" si="107"/>
        <v>13.599999999999998</v>
      </c>
      <c r="X197" s="108">
        <f t="shared" si="94"/>
        <v>1.4499999999999993</v>
      </c>
      <c r="AG197" s="1">
        <f>'[1]Weekly capesize'!$B978</f>
        <v>10839</v>
      </c>
      <c r="AH197" s="1">
        <f>'[1]Weekly capesize'!$C978</f>
        <v>6818</v>
      </c>
      <c r="AI197" s="1">
        <f t="shared" si="109"/>
        <v>4021</v>
      </c>
      <c r="AJ197" s="124">
        <f>'[1]Baltic Indices'!$D645</f>
        <v>3987</v>
      </c>
      <c r="AK197" s="124">
        <f>'[1]Baltic Indices'!$G645</f>
        <v>593</v>
      </c>
      <c r="AL197" s="124">
        <f>'[1]Baltic Indices'!$F645</f>
        <v>991</v>
      </c>
      <c r="AM197" s="86">
        <f t="shared" si="96"/>
        <v>0.24772648785541618</v>
      </c>
      <c r="AN197" s="97">
        <f t="shared" si="97"/>
        <v>0.1957207997193966</v>
      </c>
      <c r="AO197" s="102">
        <f t="shared" si="98"/>
        <v>0.12643678160919558</v>
      </c>
      <c r="AP197" s="103">
        <f t="shared" si="99"/>
        <v>0.21459227467811148</v>
      </c>
      <c r="AQ197" s="89">
        <f t="shared" si="100"/>
        <v>0.13355048859934837</v>
      </c>
      <c r="AR197" s="96">
        <f t="shared" si="101"/>
        <v>0.26347305389221565</v>
      </c>
      <c r="AS197" s="97">
        <f t="shared" si="102"/>
        <v>0.13592233009708732</v>
      </c>
      <c r="AT197" s="97">
        <f t="shared" si="103"/>
        <v>-3.1390134529147962E-2</v>
      </c>
      <c r="AX197" s="109">
        <f>[4]SRM!I142-C197</f>
        <v>111.03</v>
      </c>
      <c r="AY197" s="109">
        <f>[4]SRM!J142-D197</f>
        <v>108.84</v>
      </c>
      <c r="AZ197" s="108">
        <f t="shared" si="74"/>
        <v>-2.1899999999999977</v>
      </c>
      <c r="BA197" s="109">
        <f>AVERAGE($AZ$2:AZ197)</f>
        <v>5.9070085034013582</v>
      </c>
      <c r="BB197" s="44">
        <f t="shared" si="90"/>
        <v>3.3221663874930307E-2</v>
      </c>
      <c r="BC197" s="44">
        <f t="shared" si="90"/>
        <v>-1.8341892883344535E-3</v>
      </c>
      <c r="BN197" s="146" t="s">
        <v>108</v>
      </c>
      <c r="BO197" s="147"/>
      <c r="BP197" s="148" t="s">
        <v>109</v>
      </c>
    </row>
    <row r="198" spans="1:68">
      <c r="A198" s="46">
        <f>'[1]Weekly capesize'!$A979</f>
        <v>44116</v>
      </c>
      <c r="B198" s="178">
        <f t="shared" si="108"/>
        <v>2020</v>
      </c>
      <c r="C198" s="3">
        <f>'[1]Weekly capesize'!$I979</f>
        <v>9.6999999999999993</v>
      </c>
      <c r="D198" s="5">
        <f>'[1]Weekly capesize'!$Z979</f>
        <v>20.149999999999999</v>
      </c>
      <c r="E198" s="119">
        <f>[2]input!$B627</f>
        <v>11.05</v>
      </c>
      <c r="F198" s="5">
        <f>'[1]Weekly capesize'!$S979</f>
        <v>10.5</v>
      </c>
      <c r="G198" s="174">
        <f t="shared" si="91"/>
        <v>0.39568345323740983</v>
      </c>
      <c r="H198" s="3">
        <f>'[1]Weekly capesize'!$L979</f>
        <v>11.2</v>
      </c>
      <c r="I198" s="174">
        <f t="shared" si="92"/>
        <v>-0.17647058823529416</v>
      </c>
      <c r="J198" s="3">
        <f>'[1]Weekly capesize'!$N979</f>
        <v>13.9</v>
      </c>
      <c r="K198" s="3">
        <f>'[1]Weekly capesize'!$J979</f>
        <v>15.7</v>
      </c>
      <c r="L198" s="3">
        <f>'[1]Weekly capesize'!$Y979</f>
        <v>19.649999999999999</v>
      </c>
      <c r="M198" s="3">
        <f>'[1]Weekly capesize'!$V979</f>
        <v>12.75</v>
      </c>
      <c r="N198" s="174">
        <f t="shared" si="80"/>
        <v>0.21428571428571419</v>
      </c>
      <c r="O198" s="173">
        <f t="shared" si="95"/>
        <v>9.2140921409214149E-2</v>
      </c>
      <c r="P198" s="5">
        <f>'[1]Weekly capesize'!$T979</f>
        <v>10.55</v>
      </c>
      <c r="Q198" s="5"/>
      <c r="R198" s="5">
        <f>'[1]Weekly capesize'!$U979</f>
        <v>13.65</v>
      </c>
      <c r="S198" s="172">
        <f t="shared" si="93"/>
        <v>0.21875</v>
      </c>
      <c r="T198" s="123">
        <f t="shared" si="104"/>
        <v>0.50634871477237531</v>
      </c>
      <c r="U198" s="49">
        <f t="shared" si="105"/>
        <v>3270</v>
      </c>
      <c r="V198" s="107">
        <f t="shared" si="106"/>
        <v>0.50634871477237531</v>
      </c>
      <c r="W198" s="157">
        <f t="shared" si="107"/>
        <v>10.45</v>
      </c>
      <c r="X198" s="108">
        <f t="shared" si="94"/>
        <v>1.5</v>
      </c>
      <c r="AG198" s="1">
        <f>'[1]Weekly capesize'!$B979</f>
        <v>9728</v>
      </c>
      <c r="AH198" s="1">
        <f>'[1]Weekly capesize'!$C979</f>
        <v>6458</v>
      </c>
      <c r="AI198" s="1">
        <f t="shared" si="109"/>
        <v>3270</v>
      </c>
      <c r="AJ198" s="124">
        <f>'[1]Baltic Indices'!$D646</f>
        <v>3555</v>
      </c>
      <c r="AK198" s="124">
        <f>'[1]Baltic Indices'!$G646</f>
        <v>595</v>
      </c>
      <c r="AL198" s="124">
        <f>'[1]Baltic Indices'!$F646</f>
        <v>982</v>
      </c>
      <c r="AM198" s="86">
        <f t="shared" si="96"/>
        <v>-0.10250023064858382</v>
      </c>
      <c r="AN198" s="97">
        <f t="shared" si="97"/>
        <v>-5.2801408037547626E-2</v>
      </c>
      <c r="AO198" s="102">
        <f t="shared" si="98"/>
        <v>-1.0204081632653184E-2</v>
      </c>
      <c r="AP198" s="103">
        <f t="shared" si="99"/>
        <v>-1.7667844522968212E-2</v>
      </c>
      <c r="AQ198" s="89">
        <f t="shared" si="100"/>
        <v>-9.7701149425287293E-2</v>
      </c>
      <c r="AR198" s="96">
        <f t="shared" si="101"/>
        <v>-4.7393364928910442E-3</v>
      </c>
      <c r="AS198" s="97">
        <f t="shared" si="102"/>
        <v>-0.13888888888888895</v>
      </c>
      <c r="AT198" s="97">
        <f t="shared" si="103"/>
        <v>2.314814814814814E-2</v>
      </c>
      <c r="AX198" s="109">
        <f>[4]SRM!I143-C198</f>
        <v>114.22</v>
      </c>
      <c r="AY198" s="109">
        <f>[4]SRM!J143-D198</f>
        <v>114.97</v>
      </c>
      <c r="AZ198" s="108">
        <f t="shared" si="74"/>
        <v>0.75</v>
      </c>
      <c r="BA198" s="109">
        <f>AVERAGE($AZ$2:AZ198)</f>
        <v>5.8808307952622654</v>
      </c>
      <c r="BB198" s="44">
        <f t="shared" ref="BB198:BC213" si="110">AX198/AX197-1</f>
        <v>2.8730973610735733E-2</v>
      </c>
      <c r="BC198" s="44">
        <f t="shared" si="110"/>
        <v>5.6321205439176625E-2</v>
      </c>
    </row>
    <row r="199" spans="1:68">
      <c r="A199" s="46">
        <f>'[1]Weekly capesize'!$A980</f>
        <v>44123</v>
      </c>
      <c r="B199" s="178">
        <f t="shared" si="108"/>
        <v>2020</v>
      </c>
      <c r="C199" s="3">
        <f>'[1]Weekly capesize'!$I980</f>
        <v>7.65</v>
      </c>
      <c r="D199" s="5">
        <f>'[1]Weekly capesize'!$Z980</f>
        <v>16.55</v>
      </c>
      <c r="E199" s="119">
        <f>[2]input!$B628</f>
        <v>10.6</v>
      </c>
      <c r="F199" s="5">
        <f>'[1]Weekly capesize'!$S980</f>
        <v>8.5</v>
      </c>
      <c r="G199" s="174">
        <f t="shared" si="91"/>
        <v>0.10071942446043169</v>
      </c>
      <c r="H199" s="3">
        <f>'[1]Weekly capesize'!$L980</f>
        <v>9.1999999999999993</v>
      </c>
      <c r="I199" s="174">
        <f t="shared" si="92"/>
        <v>-0.32352941176470595</v>
      </c>
      <c r="J199" s="3">
        <f>'[1]Weekly capesize'!$N980</f>
        <v>11.75</v>
      </c>
      <c r="K199" s="3">
        <f>'[1]Weekly capesize'!$J980</f>
        <v>12.55</v>
      </c>
      <c r="L199" s="3">
        <f>'[1]Weekly capesize'!$Y980</f>
        <v>16.05</v>
      </c>
      <c r="M199" s="3">
        <f>'[1]Weekly capesize'!$V980</f>
        <v>10.45</v>
      </c>
      <c r="N199" s="174">
        <f t="shared" si="80"/>
        <v>-4.761904761904856E-3</v>
      </c>
      <c r="O199" s="173">
        <f t="shared" si="95"/>
        <v>-0.102981029810298</v>
      </c>
      <c r="P199" s="5">
        <f>'[1]Weekly capesize'!$T980</f>
        <v>8.4499999999999993</v>
      </c>
      <c r="Q199" s="5"/>
      <c r="R199" s="5">
        <f>'[1]Weekly capesize'!$U980</f>
        <v>11.35</v>
      </c>
      <c r="S199" s="172">
        <f t="shared" si="93"/>
        <v>1.3392857142857206E-2</v>
      </c>
      <c r="T199" s="123">
        <f t="shared" si="104"/>
        <v>0.54703415218693829</v>
      </c>
      <c r="U199" s="49">
        <f t="shared" si="105"/>
        <v>2739</v>
      </c>
      <c r="V199" s="107">
        <f t="shared" si="106"/>
        <v>0.54703415218693829</v>
      </c>
      <c r="W199" s="157">
        <f t="shared" si="107"/>
        <v>8.9</v>
      </c>
      <c r="X199" s="108">
        <f t="shared" si="94"/>
        <v>1.5499999999999989</v>
      </c>
      <c r="AG199" s="1">
        <f>'[1]Weekly capesize'!$B980</f>
        <v>7746</v>
      </c>
      <c r="AH199" s="1">
        <f>'[1]Weekly capesize'!$C980</f>
        <v>5007</v>
      </c>
      <c r="AI199" s="1">
        <f t="shared" si="109"/>
        <v>2739</v>
      </c>
      <c r="AJ199" s="124">
        <f>'[1]Baltic Indices'!$D647</f>
        <v>2406</v>
      </c>
      <c r="AK199" s="124">
        <f>'[1]Baltic Indices'!$G647</f>
        <v>599</v>
      </c>
      <c r="AL199" s="124">
        <f>'[1]Baltic Indices'!$F647</f>
        <v>976</v>
      </c>
      <c r="AM199" s="86">
        <f t="shared" si="96"/>
        <v>-0.20374177631578949</v>
      </c>
      <c r="AN199" s="97">
        <f t="shared" si="97"/>
        <v>-0.22468256426138122</v>
      </c>
      <c r="AO199" s="102">
        <f t="shared" si="98"/>
        <v>-0.21134020618556693</v>
      </c>
      <c r="AP199" s="103">
        <f t="shared" si="99"/>
        <v>-0.15467625899280579</v>
      </c>
      <c r="AQ199" s="89">
        <f t="shared" si="100"/>
        <v>-0.20063694267515919</v>
      </c>
      <c r="AR199" s="96">
        <f t="shared" si="101"/>
        <v>-0.19047619047619047</v>
      </c>
      <c r="AS199" s="97">
        <f t="shared" si="102"/>
        <v>-0.17866004962779147</v>
      </c>
      <c r="AT199" s="97">
        <f t="shared" si="103"/>
        <v>-4.0723981900452566E-2</v>
      </c>
      <c r="AX199" s="109">
        <f>[4]SRM!I144-C199</f>
        <v>112.89</v>
      </c>
      <c r="AY199" s="109">
        <f>[4]SRM!J144-D199</f>
        <v>116.92999999999999</v>
      </c>
      <c r="AZ199" s="108">
        <f t="shared" si="74"/>
        <v>4.039999999999992</v>
      </c>
      <c r="BA199" s="109">
        <f>AVERAGE($AZ$2:AZ199)</f>
        <v>5.871533670033668</v>
      </c>
      <c r="BB199" s="44">
        <f t="shared" si="110"/>
        <v>-1.1644195412362057E-2</v>
      </c>
      <c r="BC199" s="44">
        <f t="shared" si="110"/>
        <v>1.7047925545794484E-2</v>
      </c>
    </row>
    <row r="200" spans="1:68">
      <c r="A200" s="46">
        <f>'[1]Weekly capesize'!$A981</f>
        <v>44130</v>
      </c>
      <c r="B200" s="178">
        <f t="shared" si="108"/>
        <v>2020</v>
      </c>
      <c r="C200" s="3">
        <f>'[1]Weekly capesize'!$I981</f>
        <v>7.85</v>
      </c>
      <c r="D200" s="5">
        <f>'[1]Weekly capesize'!$Z981</f>
        <v>17.399999999999999</v>
      </c>
      <c r="E200" s="119">
        <f>[2]input!$B629</f>
        <v>10.75</v>
      </c>
      <c r="F200" s="5">
        <f>'[1]Weekly capesize'!$S981</f>
        <v>8.5</v>
      </c>
      <c r="G200" s="174">
        <f t="shared" si="91"/>
        <v>0.1294964028776977</v>
      </c>
      <c r="H200" s="3">
        <f>'[1]Weekly capesize'!$L981</f>
        <v>9.1999999999999993</v>
      </c>
      <c r="I200" s="174">
        <f t="shared" si="92"/>
        <v>-0.32352941176470595</v>
      </c>
      <c r="J200" s="3">
        <f>'[1]Weekly capesize'!$N981</f>
        <v>11.75</v>
      </c>
      <c r="K200" s="3">
        <f>'[1]Weekly capesize'!$J981</f>
        <v>12.95</v>
      </c>
      <c r="L200" s="3">
        <f>'[1]Weekly capesize'!$Y981</f>
        <v>16.899999999999999</v>
      </c>
      <c r="M200" s="3">
        <f>'[1]Weekly capesize'!$V981</f>
        <v>10</v>
      </c>
      <c r="N200" s="174">
        <f t="shared" si="80"/>
        <v>-4.7619047619047672E-2</v>
      </c>
      <c r="O200" s="173">
        <f t="shared" si="95"/>
        <v>-5.6910569105691144E-2</v>
      </c>
      <c r="P200" s="5">
        <f>'[1]Weekly capesize'!$T981</f>
        <v>8.85</v>
      </c>
      <c r="Q200" s="5"/>
      <c r="R200" s="5">
        <f>'[1]Weekly capesize'!$U981</f>
        <v>10.9</v>
      </c>
      <c r="S200" s="172">
        <f t="shared" si="93"/>
        <v>-2.6785714285714191E-2</v>
      </c>
      <c r="T200" s="123">
        <f t="shared" si="104"/>
        <v>0.50285152409046219</v>
      </c>
      <c r="U200" s="49">
        <f t="shared" si="105"/>
        <v>2557</v>
      </c>
      <c r="V200" s="107">
        <f t="shared" si="106"/>
        <v>0.50285152409046219</v>
      </c>
      <c r="W200" s="157">
        <f t="shared" si="107"/>
        <v>9.5499999999999989</v>
      </c>
      <c r="X200" s="108">
        <f t="shared" si="94"/>
        <v>1.3499999999999996</v>
      </c>
      <c r="AG200" s="1">
        <f>'[1]Weekly capesize'!$B981</f>
        <v>7642</v>
      </c>
      <c r="AH200" s="1">
        <f>'[1]Weekly capesize'!$C981</f>
        <v>5085</v>
      </c>
      <c r="AI200" s="1">
        <f t="shared" si="109"/>
        <v>2557</v>
      </c>
      <c r="AJ200" s="124">
        <f>'[1]Baltic Indices'!$D648</f>
        <v>2261</v>
      </c>
      <c r="AK200" s="124">
        <f>'[1]Baltic Indices'!$G648</f>
        <v>597</v>
      </c>
      <c r="AL200" s="124">
        <f>'[1]Baltic Indices'!$F648</f>
        <v>972</v>
      </c>
      <c r="AM200" s="86">
        <f t="shared" si="96"/>
        <v>-1.3426284533953003E-2</v>
      </c>
      <c r="AN200" s="97">
        <f t="shared" si="97"/>
        <v>1.5578190533253489E-2</v>
      </c>
      <c r="AO200" s="102">
        <f t="shared" si="98"/>
        <v>2.614379084967311E-2</v>
      </c>
      <c r="AP200" s="103">
        <f t="shared" si="99"/>
        <v>0</v>
      </c>
      <c r="AQ200" s="89">
        <f t="shared" si="100"/>
        <v>3.1872509960159334E-2</v>
      </c>
      <c r="AR200" s="96">
        <f t="shared" si="101"/>
        <v>0</v>
      </c>
      <c r="AS200" s="97">
        <f t="shared" si="102"/>
        <v>5.1359516616314105E-2</v>
      </c>
      <c r="AT200" s="97">
        <f t="shared" si="103"/>
        <v>1.4150943396226356E-2</v>
      </c>
      <c r="AX200" s="109">
        <f>[4]SRM!I145-C200</f>
        <v>111.18</v>
      </c>
      <c r="AY200" s="109">
        <f>[4]SRM!J145-D200</f>
        <v>115.1</v>
      </c>
      <c r="AZ200" s="108">
        <f t="shared" si="74"/>
        <v>3.9199999999999875</v>
      </c>
      <c r="BA200" s="109">
        <f>AVERAGE($AZ$2:AZ200)</f>
        <v>5.8617269681742021</v>
      </c>
      <c r="BB200" s="44">
        <f t="shared" si="110"/>
        <v>-1.5147488705819723E-2</v>
      </c>
      <c r="BC200" s="44">
        <f t="shared" si="110"/>
        <v>-1.5650389121696695E-2</v>
      </c>
    </row>
    <row r="201" spans="1:68">
      <c r="A201" s="46">
        <f>'[1]Weekly capesize'!$A982</f>
        <v>44137</v>
      </c>
      <c r="B201" s="178">
        <f t="shared" si="108"/>
        <v>2020</v>
      </c>
      <c r="C201" s="3">
        <f>'[1]Weekly capesize'!$I982</f>
        <v>7.1</v>
      </c>
      <c r="D201" s="5">
        <f>'[1]Weekly capesize'!$Z982</f>
        <v>15.1</v>
      </c>
      <c r="E201" s="119">
        <f>[2]input!$B630</f>
        <v>10.45</v>
      </c>
      <c r="F201" s="5">
        <f>'[1]Weekly capesize'!$S982</f>
        <v>7.55</v>
      </c>
      <c r="G201" s="174">
        <f t="shared" si="91"/>
        <v>2.1582733812949506E-2</v>
      </c>
      <c r="H201" s="3">
        <f>'[1]Weekly capesize'!$L982</f>
        <v>8.5</v>
      </c>
      <c r="I201" s="174">
        <f t="shared" si="92"/>
        <v>-0.375</v>
      </c>
      <c r="J201" s="3">
        <f>'[1]Weekly capesize'!$N982</f>
        <v>10.8</v>
      </c>
      <c r="K201" s="3">
        <f>'[1]Weekly capesize'!$J982</f>
        <v>11.75</v>
      </c>
      <c r="L201" s="3">
        <f>'[1]Weekly capesize'!$Y982</f>
        <v>14.6</v>
      </c>
      <c r="M201" s="3">
        <f>'[1]Weekly capesize'!$V982</f>
        <v>8.65</v>
      </c>
      <c r="N201" s="174">
        <f t="shared" si="80"/>
        <v>-0.17619047619047612</v>
      </c>
      <c r="O201" s="173">
        <f t="shared" si="95"/>
        <v>-0.18157181571815717</v>
      </c>
      <c r="P201" s="5">
        <f>'[1]Weekly capesize'!$T982</f>
        <v>7.5</v>
      </c>
      <c r="Q201" s="5"/>
      <c r="R201" s="5">
        <f>'[1]Weekly capesize'!$U982</f>
        <v>8.5500000000000007</v>
      </c>
      <c r="S201" s="172">
        <f t="shared" si="93"/>
        <v>-0.23660714285714279</v>
      </c>
      <c r="T201" s="123">
        <f t="shared" si="104"/>
        <v>0.47281065734876609</v>
      </c>
      <c r="U201" s="49">
        <f t="shared" si="105"/>
        <v>2165</v>
      </c>
      <c r="V201" s="107">
        <f t="shared" si="106"/>
        <v>0.47281065734876609</v>
      </c>
      <c r="W201" s="157">
        <f t="shared" si="107"/>
        <v>8</v>
      </c>
      <c r="X201" s="108">
        <f t="shared" si="94"/>
        <v>1.4000000000000004</v>
      </c>
      <c r="AG201" s="1">
        <f>'[1]Weekly capesize'!$B982</f>
        <v>6744</v>
      </c>
      <c r="AH201" s="1">
        <f>'[1]Weekly capesize'!$C982</f>
        <v>4579</v>
      </c>
      <c r="AI201" s="1">
        <f t="shared" si="109"/>
        <v>2165</v>
      </c>
      <c r="AJ201" s="124">
        <f>'[1]Baltic Indices'!$D649</f>
        <v>1895</v>
      </c>
      <c r="AK201" s="124">
        <f>'[1]Baltic Indices'!$G649</f>
        <v>590</v>
      </c>
      <c r="AL201" s="124">
        <f>'[1]Baltic Indices'!$F649</f>
        <v>943</v>
      </c>
      <c r="AM201" s="86">
        <f t="shared" si="96"/>
        <v>-0.11750850562679926</v>
      </c>
      <c r="AN201" s="97">
        <f t="shared" si="97"/>
        <v>-9.9508357915437551E-2</v>
      </c>
      <c r="AO201" s="102">
        <f t="shared" si="98"/>
        <v>-9.5541401273885329E-2</v>
      </c>
      <c r="AP201" s="103">
        <f t="shared" si="99"/>
        <v>-8.0851063829787129E-2</v>
      </c>
      <c r="AQ201" s="89">
        <f t="shared" si="100"/>
        <v>-9.266409266409259E-2</v>
      </c>
      <c r="AR201" s="96">
        <f t="shared" si="101"/>
        <v>-0.11176470588235299</v>
      </c>
      <c r="AS201" s="97">
        <f t="shared" si="102"/>
        <v>-0.13218390804597691</v>
      </c>
      <c r="AT201" s="97">
        <f t="shared" si="103"/>
        <v>-2.7906976744186074E-2</v>
      </c>
      <c r="AX201" s="109">
        <f>[4]SRM!I146-C201</f>
        <v>108.92</v>
      </c>
      <c r="AY201" s="109">
        <f>[4]SRM!J146-D201</f>
        <v>114.82</v>
      </c>
      <c r="AZ201" s="108">
        <f t="shared" si="74"/>
        <v>5.8999999999999915</v>
      </c>
      <c r="BA201" s="109">
        <f>AVERAGE($AZ$2:AZ201)</f>
        <v>5.8619183333333318</v>
      </c>
      <c r="BB201" s="44">
        <f t="shared" si="110"/>
        <v>-2.0327397013851445E-2</v>
      </c>
      <c r="BC201" s="44">
        <f t="shared" si="110"/>
        <v>-2.4326672458732101E-3</v>
      </c>
    </row>
    <row r="202" spans="1:68">
      <c r="A202" s="46">
        <f>'[1]Weekly capesize'!$A983</f>
        <v>44144</v>
      </c>
      <c r="B202" s="178">
        <f t="shared" si="108"/>
        <v>2020</v>
      </c>
      <c r="C202" s="3">
        <f>'[1]Weekly capesize'!$I983</f>
        <v>6.85</v>
      </c>
      <c r="D202" s="5">
        <f>'[1]Weekly capesize'!$Z983</f>
        <v>14.15</v>
      </c>
      <c r="E202" s="119">
        <f>[2]input!$B631</f>
        <v>10.4</v>
      </c>
      <c r="F202" s="5">
        <f>'[1]Weekly capesize'!$S983</f>
        <v>7</v>
      </c>
      <c r="G202" s="174">
        <f t="shared" si="91"/>
        <v>-1.4388489208633115E-2</v>
      </c>
      <c r="H202" s="3">
        <f>'[1]Weekly capesize'!$L983</f>
        <v>8.1</v>
      </c>
      <c r="I202" s="174">
        <f t="shared" si="92"/>
        <v>-0.40441176470588236</v>
      </c>
      <c r="J202" s="3">
        <f>'[1]Weekly capesize'!$N983</f>
        <v>10.65</v>
      </c>
      <c r="K202" s="3">
        <f>'[1]Weekly capesize'!$J983</f>
        <v>11.1</v>
      </c>
      <c r="L202" s="3">
        <f>'[1]Weekly capesize'!$Y983</f>
        <v>13.65</v>
      </c>
      <c r="M202" s="3">
        <f>'[1]Weekly capesize'!$V983</f>
        <v>8.25</v>
      </c>
      <c r="N202" s="174">
        <f t="shared" si="80"/>
        <v>-0.2142857142857143</v>
      </c>
      <c r="O202" s="173">
        <f t="shared" si="95"/>
        <v>-0.23306233062330617</v>
      </c>
      <c r="P202" s="5">
        <f>'[1]Weekly capesize'!$T983</f>
        <v>7.05</v>
      </c>
      <c r="Q202" s="5"/>
      <c r="R202" s="5">
        <f>'[1]Weekly capesize'!$U983</f>
        <v>9.15</v>
      </c>
      <c r="S202" s="172">
        <f t="shared" si="93"/>
        <v>-0.18303571428571419</v>
      </c>
      <c r="T202" s="123">
        <f t="shared" si="104"/>
        <v>0.47278597785977861</v>
      </c>
      <c r="U202" s="49">
        <f t="shared" si="105"/>
        <v>2050</v>
      </c>
      <c r="V202" s="107">
        <f t="shared" si="106"/>
        <v>0.47278597785977861</v>
      </c>
      <c r="W202" s="157">
        <f t="shared" si="107"/>
        <v>7.3000000000000007</v>
      </c>
      <c r="X202" s="108">
        <f t="shared" si="94"/>
        <v>1.25</v>
      </c>
      <c r="AG202" s="1">
        <f>'[1]Weekly capesize'!$B983</f>
        <v>6386</v>
      </c>
      <c r="AH202" s="1">
        <f>'[1]Weekly capesize'!$C983</f>
        <v>4336</v>
      </c>
      <c r="AI202" s="1">
        <f t="shared" si="109"/>
        <v>2050</v>
      </c>
      <c r="AJ202" s="124">
        <f>'[1]Baltic Indices'!$D650</f>
        <v>1739</v>
      </c>
      <c r="AK202" s="124">
        <f>'[1]Baltic Indices'!$G650</f>
        <v>583</v>
      </c>
      <c r="AL202" s="124">
        <f>'[1]Baltic Indices'!$F650</f>
        <v>901</v>
      </c>
      <c r="AM202" s="86">
        <f t="shared" si="96"/>
        <v>-5.3084223013048604E-2</v>
      </c>
      <c r="AN202" s="97">
        <f t="shared" si="97"/>
        <v>-5.3068355536143308E-2</v>
      </c>
      <c r="AO202" s="102">
        <f t="shared" si="98"/>
        <v>-3.5211267605633756E-2</v>
      </c>
      <c r="AP202" s="103">
        <f t="shared" si="99"/>
        <v>-1.3888888888888951E-2</v>
      </c>
      <c r="AQ202" s="89">
        <f t="shared" si="100"/>
        <v>-5.5319148936170293E-2</v>
      </c>
      <c r="AR202" s="96">
        <f t="shared" si="101"/>
        <v>-7.2847682119205226E-2</v>
      </c>
      <c r="AS202" s="97">
        <f t="shared" si="102"/>
        <v>-6.29139072847682E-2</v>
      </c>
      <c r="AT202" s="97">
        <f t="shared" si="103"/>
        <v>-4.7846889952152249E-3</v>
      </c>
      <c r="AX202" s="109">
        <f>[4]SRM!I147-C202</f>
        <v>110.51</v>
      </c>
      <c r="AY202" s="109">
        <f>[4]SRM!J147-D202</f>
        <v>115.60999999999999</v>
      </c>
      <c r="AZ202" s="108">
        <f t="shared" si="74"/>
        <v>5.0999999999999801</v>
      </c>
      <c r="BA202" s="109">
        <f>AVERAGE($AZ$2:AZ202)</f>
        <v>5.8581276948590366</v>
      </c>
      <c r="BB202" s="44">
        <f t="shared" si="110"/>
        <v>1.4597869996327617E-2</v>
      </c>
      <c r="BC202" s="44">
        <f t="shared" si="110"/>
        <v>6.8803344365091501E-3</v>
      </c>
    </row>
    <row r="203" spans="1:68">
      <c r="A203" s="46">
        <f>'[1]Weekly capesize'!$A984</f>
        <v>44151</v>
      </c>
      <c r="B203" s="178">
        <f t="shared" si="108"/>
        <v>2020</v>
      </c>
      <c r="C203" s="3">
        <f>'[1]Weekly capesize'!$I984</f>
        <v>6.56</v>
      </c>
      <c r="D203" s="5">
        <f>'[1]Weekly capesize'!$Z984</f>
        <v>13.7</v>
      </c>
      <c r="E203" s="119">
        <f>[2]input!$B632</f>
        <v>9.5500000000000007</v>
      </c>
      <c r="F203" s="5">
        <f>'[1]Weekly capesize'!$S984</f>
        <v>6.7</v>
      </c>
      <c r="G203" s="174">
        <f t="shared" si="91"/>
        <v>-5.6115107913669138E-2</v>
      </c>
      <c r="H203" s="3">
        <f>'[1]Weekly capesize'!$L984</f>
        <v>7.8</v>
      </c>
      <c r="I203" s="174">
        <f t="shared" si="92"/>
        <v>-0.42647058823529416</v>
      </c>
      <c r="J203" s="3">
        <f>'[1]Weekly capesize'!$N984</f>
        <v>10.35</v>
      </c>
      <c r="K203" s="3">
        <f>'[1]Weekly capesize'!$J984</f>
        <v>10.9</v>
      </c>
      <c r="L203" s="3">
        <f>'[1]Weekly capesize'!$Y984</f>
        <v>13.2</v>
      </c>
      <c r="M203" s="3">
        <f>'[1]Weekly capesize'!$V984</f>
        <v>7.8</v>
      </c>
      <c r="N203" s="174">
        <f t="shared" si="80"/>
        <v>-0.25714285714285712</v>
      </c>
      <c r="O203" s="173">
        <f t="shared" si="95"/>
        <v>-0.25745257452574521</v>
      </c>
      <c r="P203" s="5">
        <f>'[1]Weekly capesize'!$T984</f>
        <v>6.9</v>
      </c>
      <c r="Q203" s="5"/>
      <c r="R203" s="5">
        <f>'[1]Weekly capesize'!$U984</f>
        <v>8.6999999999999993</v>
      </c>
      <c r="S203" s="172">
        <f t="shared" si="93"/>
        <v>-0.2232142857142857</v>
      </c>
      <c r="T203" s="123">
        <f t="shared" si="104"/>
        <v>0.46329723225030084</v>
      </c>
      <c r="U203" s="49">
        <f t="shared" si="105"/>
        <v>1925</v>
      </c>
      <c r="V203" s="107">
        <f t="shared" si="106"/>
        <v>0.46329723225030084</v>
      </c>
      <c r="W203" s="157">
        <f t="shared" si="107"/>
        <v>7.14</v>
      </c>
      <c r="X203" s="108">
        <f t="shared" si="94"/>
        <v>1.2400000000000002</v>
      </c>
      <c r="AG203" s="1">
        <f>'[1]Weekly capesize'!$B984</f>
        <v>6080</v>
      </c>
      <c r="AH203" s="1">
        <f>'[1]Weekly capesize'!$C984</f>
        <v>4155</v>
      </c>
      <c r="AI203" s="1">
        <f t="shared" si="109"/>
        <v>1925</v>
      </c>
      <c r="AJ203" s="124">
        <f>'[1]Baltic Indices'!$D651</f>
        <v>1507</v>
      </c>
      <c r="AK203" s="124">
        <f>'[1]Baltic Indices'!$G651</f>
        <v>586</v>
      </c>
      <c r="AL203" s="124">
        <f>'[1]Baltic Indices'!$F651</f>
        <v>884</v>
      </c>
      <c r="AM203" s="86">
        <f t="shared" si="96"/>
        <v>-4.7917319135609149E-2</v>
      </c>
      <c r="AN203" s="97">
        <f t="shared" si="97"/>
        <v>-4.174354243542433E-2</v>
      </c>
      <c r="AO203" s="102">
        <f t="shared" si="98"/>
        <v>-4.2335766423357679E-2</v>
      </c>
      <c r="AP203" s="103">
        <f t="shared" si="99"/>
        <v>-2.8169014084507116E-2</v>
      </c>
      <c r="AQ203" s="89">
        <f t="shared" si="100"/>
        <v>-1.8018018018017945E-2</v>
      </c>
      <c r="AR203" s="96">
        <f t="shared" si="101"/>
        <v>-4.2857142857142816E-2</v>
      </c>
      <c r="AS203" s="97">
        <f t="shared" si="102"/>
        <v>-3.1802120141342871E-2</v>
      </c>
      <c r="AT203" s="97">
        <f t="shared" si="103"/>
        <v>-8.1730769230769162E-2</v>
      </c>
      <c r="AX203" s="109">
        <f>[4]SRM!I148-C203</f>
        <v>116.38</v>
      </c>
      <c r="AY203" s="109">
        <f>[4]SRM!J148-D203</f>
        <v>121.14</v>
      </c>
      <c r="AZ203" s="108">
        <f t="shared" si="74"/>
        <v>4.7600000000000051</v>
      </c>
      <c r="BA203" s="109">
        <f>AVERAGE($AZ$2:AZ203)</f>
        <v>5.8526914191419124</v>
      </c>
      <c r="BB203" s="44">
        <f t="shared" si="110"/>
        <v>5.3117364944348822E-2</v>
      </c>
      <c r="BC203" s="44">
        <f t="shared" si="110"/>
        <v>4.7833232419341121E-2</v>
      </c>
    </row>
    <row r="204" spans="1:68">
      <c r="A204" s="46">
        <f>'[1]Weekly capesize'!$A985</f>
        <v>44158</v>
      </c>
      <c r="B204" s="178">
        <f t="shared" si="108"/>
        <v>2020</v>
      </c>
      <c r="C204" s="3">
        <f>'[1]Weekly capesize'!$I985</f>
        <v>6.95</v>
      </c>
      <c r="D204" s="5">
        <f>'[1]Weekly capesize'!$Z985</f>
        <v>13.45</v>
      </c>
      <c r="E204" s="119">
        <f>[2]input!$B633</f>
        <v>9.85</v>
      </c>
      <c r="F204" s="5">
        <f>'[1]Weekly capesize'!$S985</f>
        <v>6.5</v>
      </c>
      <c r="G204" s="174">
        <f t="shared" si="91"/>
        <v>0</v>
      </c>
      <c r="H204" s="3">
        <f>'[1]Weekly capesize'!$L985</f>
        <v>7.6</v>
      </c>
      <c r="I204" s="174">
        <f t="shared" si="92"/>
        <v>-0.44117647058823528</v>
      </c>
      <c r="J204" s="3">
        <f>'[1]Weekly capesize'!$N985</f>
        <v>10.1</v>
      </c>
      <c r="K204" s="3">
        <f>'[1]Weekly capesize'!$J985</f>
        <v>10.65</v>
      </c>
      <c r="L204" s="3">
        <f>'[1]Weekly capesize'!$Y985</f>
        <v>12.95</v>
      </c>
      <c r="M204" s="3">
        <f>'[1]Weekly capesize'!$V985</f>
        <v>7.5</v>
      </c>
      <c r="N204" s="174">
        <f t="shared" si="80"/>
        <v>-0.2857142857142857</v>
      </c>
      <c r="O204" s="173">
        <f t="shared" si="95"/>
        <v>-0.2710027100271003</v>
      </c>
      <c r="P204" s="5">
        <f>'[1]Weekly capesize'!$T985</f>
        <v>6.7</v>
      </c>
      <c r="Q204" s="5"/>
      <c r="R204" s="5">
        <f>'[1]Weekly capesize'!$U985</f>
        <v>8.4</v>
      </c>
      <c r="S204" s="172">
        <f t="shared" si="93"/>
        <v>-0.24999999999999989</v>
      </c>
      <c r="T204" s="123">
        <f t="shared" si="104"/>
        <v>0.42204953861097622</v>
      </c>
      <c r="U204" s="49">
        <f t="shared" si="105"/>
        <v>1738</v>
      </c>
      <c r="V204" s="107">
        <f t="shared" si="106"/>
        <v>0.42204953861097622</v>
      </c>
      <c r="W204" s="157">
        <f t="shared" si="107"/>
        <v>6.4999999999999991</v>
      </c>
      <c r="X204" s="108">
        <f t="shared" si="94"/>
        <v>0.64999999999999947</v>
      </c>
      <c r="AG204" s="1">
        <f>'[1]Weekly capesize'!$B985</f>
        <v>5856</v>
      </c>
      <c r="AH204" s="1">
        <f>'[1]Weekly capesize'!$C985</f>
        <v>4118</v>
      </c>
      <c r="AI204" s="1">
        <f t="shared" si="109"/>
        <v>1738</v>
      </c>
      <c r="AJ204" s="124">
        <f>'[1]Baltic Indices'!$D652</f>
        <v>1435</v>
      </c>
      <c r="AK204" s="124">
        <f>'[1]Baltic Indices'!$G652</f>
        <v>602</v>
      </c>
      <c r="AL204" s="124">
        <f>'[1]Baltic Indices'!$F652</f>
        <v>930</v>
      </c>
      <c r="AM204" s="86">
        <f t="shared" si="96"/>
        <v>-3.6842105263157898E-2</v>
      </c>
      <c r="AN204" s="97">
        <f t="shared" si="97"/>
        <v>-8.9049338146811596E-3</v>
      </c>
      <c r="AO204" s="102">
        <f t="shared" si="98"/>
        <v>5.945121951219523E-2</v>
      </c>
      <c r="AP204" s="103">
        <f t="shared" si="99"/>
        <v>-2.4154589371980673E-2</v>
      </c>
      <c r="AQ204" s="89">
        <f t="shared" si="100"/>
        <v>-2.2935779816513735E-2</v>
      </c>
      <c r="AR204" s="96">
        <f t="shared" si="101"/>
        <v>-2.9850746268656692E-2</v>
      </c>
      <c r="AS204" s="97">
        <f t="shared" si="102"/>
        <v>-1.8248175182481785E-2</v>
      </c>
      <c r="AT204" s="97">
        <f t="shared" si="103"/>
        <v>3.1413612565444948E-2</v>
      </c>
      <c r="AX204" s="109">
        <f>[4]SRM!I149-C204</f>
        <v>119.56</v>
      </c>
      <c r="AY204" s="109">
        <f>[4]SRM!J149-D204</f>
        <v>125.36999999999999</v>
      </c>
      <c r="AZ204" s="108">
        <f t="shared" si="74"/>
        <v>5.8099999999999881</v>
      </c>
      <c r="BA204" s="109">
        <f>AVERAGE($AZ$2:AZ204)</f>
        <v>5.8524811165845625</v>
      </c>
      <c r="BB204" s="44">
        <f t="shared" si="110"/>
        <v>2.7324282522770194E-2</v>
      </c>
      <c r="BC204" s="44">
        <f t="shared" si="110"/>
        <v>3.4918276374442669E-2</v>
      </c>
    </row>
    <row r="205" spans="1:68">
      <c r="A205" s="46">
        <f>'[1]Weekly capesize'!$A986</f>
        <v>44165</v>
      </c>
      <c r="B205" s="178">
        <f t="shared" si="108"/>
        <v>2020</v>
      </c>
      <c r="C205" s="3">
        <f>'[1]Weekly capesize'!$I986</f>
        <v>7.1</v>
      </c>
      <c r="D205" s="5">
        <f>'[1]Weekly capesize'!$Z986</f>
        <v>13.8</v>
      </c>
      <c r="E205" s="119">
        <f>[2]input!$B634</f>
        <v>10.95</v>
      </c>
      <c r="F205" s="5">
        <f>'[1]Weekly capesize'!$S986</f>
        <v>6.7</v>
      </c>
      <c r="G205" s="174">
        <f t="shared" si="91"/>
        <v>2.1582733812949506E-2</v>
      </c>
      <c r="H205" s="3">
        <f>'[1]Weekly capesize'!$L986</f>
        <v>7.85</v>
      </c>
      <c r="I205" s="174">
        <f t="shared" si="92"/>
        <v>-0.42279411764705888</v>
      </c>
      <c r="J205" s="3">
        <f>'[1]Weekly capesize'!$N986</f>
        <v>10.4</v>
      </c>
      <c r="K205" s="3">
        <f>'[1]Weekly capesize'!$J986</f>
        <v>10.75</v>
      </c>
      <c r="L205" s="3">
        <f>'[1]Weekly capesize'!$Y986</f>
        <v>13.3</v>
      </c>
      <c r="M205" s="3">
        <f>'[1]Weekly capesize'!$V986</f>
        <v>7.85</v>
      </c>
      <c r="N205" s="174">
        <f t="shared" si="80"/>
        <v>-0.25238095238095237</v>
      </c>
      <c r="O205" s="173">
        <f t="shared" si="95"/>
        <v>-0.25203252032520318</v>
      </c>
      <c r="P205" s="5">
        <f>'[1]Weekly capesize'!$T986</f>
        <v>6.9</v>
      </c>
      <c r="Q205" s="5"/>
      <c r="R205" s="5">
        <f>'[1]Weekly capesize'!$U986</f>
        <v>8.75</v>
      </c>
      <c r="S205" s="172">
        <f t="shared" si="93"/>
        <v>-0.21875</v>
      </c>
      <c r="T205" s="123">
        <f t="shared" si="104"/>
        <v>0.43101830126701079</v>
      </c>
      <c r="U205" s="49">
        <f t="shared" si="105"/>
        <v>1837</v>
      </c>
      <c r="V205" s="107">
        <f t="shared" si="106"/>
        <v>0.43101830126701079</v>
      </c>
      <c r="W205" s="157">
        <f t="shared" si="107"/>
        <v>6.7000000000000011</v>
      </c>
      <c r="X205" s="108">
        <f t="shared" si="94"/>
        <v>0.75</v>
      </c>
      <c r="AG205" s="1">
        <f>'[1]Weekly capesize'!$B986</f>
        <v>6099</v>
      </c>
      <c r="AH205" s="1">
        <f>'[1]Weekly capesize'!$C986</f>
        <v>4262</v>
      </c>
      <c r="AI205" s="1">
        <f t="shared" si="109"/>
        <v>1837</v>
      </c>
      <c r="AJ205" s="124">
        <f>'[1]Baltic Indices'!$D653</f>
        <v>1533</v>
      </c>
      <c r="AK205" s="124">
        <f>'[1]Baltic Indices'!$G653</f>
        <v>649</v>
      </c>
      <c r="AL205" s="124">
        <f>'[1]Baltic Indices'!$F653</f>
        <v>1018</v>
      </c>
      <c r="AM205" s="86">
        <f t="shared" si="96"/>
        <v>4.1495901639344357E-2</v>
      </c>
      <c r="AN205" s="97">
        <f t="shared" si="97"/>
        <v>3.4968431277319079E-2</v>
      </c>
      <c r="AO205" s="102">
        <f t="shared" si="98"/>
        <v>2.1582733812949506E-2</v>
      </c>
      <c r="AP205" s="103">
        <f t="shared" si="99"/>
        <v>2.9702970297029729E-2</v>
      </c>
      <c r="AQ205" s="89">
        <f t="shared" si="100"/>
        <v>9.3896713615022609E-3</v>
      </c>
      <c r="AR205" s="96">
        <f t="shared" si="101"/>
        <v>3.0769230769230882E-2</v>
      </c>
      <c r="AS205" s="97">
        <f t="shared" si="102"/>
        <v>2.6022304832713949E-2</v>
      </c>
      <c r="AT205" s="97">
        <f t="shared" si="103"/>
        <v>0.11167512690355319</v>
      </c>
      <c r="AX205" s="109">
        <f>[4]SRM!I150-C205</f>
        <v>120.92000000000002</v>
      </c>
      <c r="AY205" s="109">
        <f>[4]SRM!J150-D205</f>
        <v>126.33999999999999</v>
      </c>
      <c r="AZ205" s="108">
        <f t="shared" si="74"/>
        <v>5.4199999999999733</v>
      </c>
      <c r="BA205" s="109">
        <f>AVERAGE($AZ$2:AZ205)</f>
        <v>5.8503611111111091</v>
      </c>
      <c r="BB205" s="44">
        <f t="shared" si="110"/>
        <v>1.1375041820006704E-2</v>
      </c>
      <c r="BC205" s="44">
        <f t="shared" si="110"/>
        <v>7.7370981893594148E-3</v>
      </c>
    </row>
    <row r="206" spans="1:68">
      <c r="A206" s="46">
        <f>'[1]Weekly capesize'!$A987</f>
        <v>44172</v>
      </c>
      <c r="B206" s="178">
        <f t="shared" si="108"/>
        <v>2020</v>
      </c>
      <c r="C206" s="3">
        <f>'[1]Weekly capesize'!$I987</f>
        <v>7.8</v>
      </c>
      <c r="D206" s="5">
        <f>'[1]Weekly capesize'!$Z987</f>
        <v>12.35</v>
      </c>
      <c r="E206" s="119">
        <f>[2]input!$B635</f>
        <v>11.05</v>
      </c>
      <c r="F206" s="5">
        <f>'[1]Weekly capesize'!$S987</f>
        <v>6.4</v>
      </c>
      <c r="G206" s="174">
        <f t="shared" si="91"/>
        <v>0.1223021582733812</v>
      </c>
      <c r="H206" s="3">
        <f>'[1]Weekly capesize'!$L987</f>
        <v>7.55</v>
      </c>
      <c r="I206" s="174">
        <f t="shared" si="92"/>
        <v>-0.44485294117647056</v>
      </c>
      <c r="J206" s="3">
        <f>'[1]Weekly capesize'!$N987</f>
        <v>10.1</v>
      </c>
      <c r="K206" s="3">
        <f>'[1]Weekly capesize'!$J987</f>
        <v>10</v>
      </c>
      <c r="L206" s="3">
        <f>'[1]Weekly capesize'!$Y987</f>
        <v>11.85</v>
      </c>
      <c r="M206" s="3">
        <f>'[1]Weekly capesize'!$V987</f>
        <v>8</v>
      </c>
      <c r="N206" s="174">
        <f t="shared" si="80"/>
        <v>-0.23809523809523814</v>
      </c>
      <c r="O206" s="173">
        <f t="shared" si="95"/>
        <v>-0.33062330623306235</v>
      </c>
      <c r="P206" s="5">
        <f>'[1]Weekly capesize'!$T987</f>
        <v>6.6</v>
      </c>
      <c r="Q206" s="5"/>
      <c r="R206" s="5">
        <f>'[1]Weekly capesize'!$U987</f>
        <v>8.9</v>
      </c>
      <c r="S206" s="172">
        <f t="shared" si="93"/>
        <v>-0.20535714285714279</v>
      </c>
      <c r="T206" s="123">
        <f t="shared" si="104"/>
        <v>0.37877358490566038</v>
      </c>
      <c r="U206" s="49">
        <f t="shared" si="105"/>
        <v>1606</v>
      </c>
      <c r="V206" s="107">
        <f t="shared" si="106"/>
        <v>0.37877358490566038</v>
      </c>
      <c r="W206" s="157">
        <f t="shared" si="107"/>
        <v>4.55</v>
      </c>
      <c r="X206" s="108">
        <f t="shared" si="94"/>
        <v>-0.25</v>
      </c>
      <c r="AG206" s="1">
        <f>'[1]Weekly capesize'!$B987</f>
        <v>5846</v>
      </c>
      <c r="AH206" s="1">
        <f>'[1]Weekly capesize'!$C987</f>
        <v>4240</v>
      </c>
      <c r="AI206" s="1">
        <f t="shared" si="109"/>
        <v>1606</v>
      </c>
      <c r="AJ206" s="124">
        <f>'[1]Baltic Indices'!$D654</f>
        <v>1520</v>
      </c>
      <c r="AK206" s="124">
        <f>'[1]Baltic Indices'!$G654</f>
        <v>664</v>
      </c>
      <c r="AL206" s="124">
        <f>'[1]Baltic Indices'!$F654</f>
        <v>1011</v>
      </c>
      <c r="AM206" s="86">
        <f t="shared" si="96"/>
        <v>-4.1482210198393155E-2</v>
      </c>
      <c r="AN206" s="97">
        <f t="shared" si="97"/>
        <v>-5.1618958235569723E-3</v>
      </c>
      <c r="AO206" s="102">
        <f t="shared" si="98"/>
        <v>9.8591549295774739E-2</v>
      </c>
      <c r="AP206" s="103">
        <f t="shared" si="99"/>
        <v>-2.8846153846153966E-2</v>
      </c>
      <c r="AQ206" s="89">
        <f t="shared" si="100"/>
        <v>-6.9767441860465129E-2</v>
      </c>
      <c r="AR206" s="96">
        <f t="shared" si="101"/>
        <v>-4.4776119402985093E-2</v>
      </c>
      <c r="AS206" s="97">
        <f t="shared" si="102"/>
        <v>-0.10507246376811596</v>
      </c>
      <c r="AT206" s="97">
        <f t="shared" si="103"/>
        <v>9.1324200913243114E-3</v>
      </c>
      <c r="AX206" s="109">
        <f>[4]SRM!I151-C206</f>
        <v>128.63</v>
      </c>
      <c r="AY206" s="109">
        <f>[4]SRM!J151-D206</f>
        <v>136.07</v>
      </c>
      <c r="AZ206" s="108">
        <f t="shared" si="74"/>
        <v>7.4399999999999977</v>
      </c>
      <c r="BA206" s="109">
        <f>AVERAGE($AZ$2:AZ206)</f>
        <v>5.8581154471544696</v>
      </c>
      <c r="BB206" s="44">
        <f t="shared" si="110"/>
        <v>6.3761164406218818E-2</v>
      </c>
      <c r="BC206" s="44">
        <f t="shared" si="110"/>
        <v>7.7014405572265243E-2</v>
      </c>
    </row>
    <row r="207" spans="1:68">
      <c r="A207" s="46">
        <f>'[1]Weekly capesize'!$A988</f>
        <v>44179</v>
      </c>
      <c r="B207" s="178">
        <f t="shared" si="108"/>
        <v>2020</v>
      </c>
      <c r="C207" s="3">
        <f>'[1]Weekly capesize'!$I988</f>
        <v>7</v>
      </c>
      <c r="D207" s="5">
        <f>'[1]Weekly capesize'!$Z988</f>
        <v>13.05</v>
      </c>
      <c r="E207" s="119">
        <f>[2]input!$B636</f>
        <v>11.1</v>
      </c>
      <c r="F207" s="5">
        <f>'[1]Weekly capesize'!$S988</f>
        <v>6.2</v>
      </c>
      <c r="G207" s="174">
        <f t="shared" si="91"/>
        <v>7.194244604316502E-3</v>
      </c>
      <c r="H207" s="3">
        <f>'[1]Weekly capesize'!$L988</f>
        <v>7.35</v>
      </c>
      <c r="I207" s="174">
        <f t="shared" si="92"/>
        <v>-0.4595588235294118</v>
      </c>
      <c r="J207" s="3">
        <f>'[1]Weekly capesize'!$N988</f>
        <v>9.9</v>
      </c>
      <c r="K207" s="3">
        <f>'[1]Weekly capesize'!$J988</f>
        <v>9.85</v>
      </c>
      <c r="L207" s="3">
        <f>'[1]Weekly capesize'!$Y988</f>
        <v>12.55</v>
      </c>
      <c r="M207" s="3">
        <f>'[1]Weekly capesize'!$V988</f>
        <v>8.35</v>
      </c>
      <c r="N207" s="174">
        <f t="shared" si="80"/>
        <v>-0.20476190476190481</v>
      </c>
      <c r="O207" s="173">
        <f t="shared" si="95"/>
        <v>-0.29268292682926822</v>
      </c>
      <c r="P207" s="5">
        <f>'[1]Weekly capesize'!$T988</f>
        <v>6.4</v>
      </c>
      <c r="Q207" s="5"/>
      <c r="R207" s="5">
        <f>'[1]Weekly capesize'!$U988</f>
        <v>9.25</v>
      </c>
      <c r="S207" s="172">
        <f t="shared" si="93"/>
        <v>-0.17410714285714279</v>
      </c>
      <c r="T207" s="123">
        <f t="shared" si="104"/>
        <v>0.46855424705587573</v>
      </c>
      <c r="U207" s="49">
        <f t="shared" si="105"/>
        <v>1870</v>
      </c>
      <c r="V207" s="107">
        <f t="shared" si="106"/>
        <v>0.46855424705587573</v>
      </c>
      <c r="W207" s="157">
        <f t="shared" si="107"/>
        <v>6.0500000000000007</v>
      </c>
      <c r="X207" s="108">
        <f t="shared" si="94"/>
        <v>0.34999999999999964</v>
      </c>
      <c r="AG207" s="1">
        <f>'[1]Weekly capesize'!$B988</f>
        <v>5861</v>
      </c>
      <c r="AH207" s="1">
        <f>'[1]Weekly capesize'!$C988</f>
        <v>3991</v>
      </c>
      <c r="AI207" s="1">
        <f t="shared" si="109"/>
        <v>1870</v>
      </c>
      <c r="AJ207" s="124">
        <f>'[1]Baltic Indices'!$D655</f>
        <v>1434</v>
      </c>
      <c r="AK207" s="124">
        <f>'[1]Baltic Indices'!$G655</f>
        <v>668</v>
      </c>
      <c r="AL207" s="124">
        <f>'[1]Baltic Indices'!$F655</f>
        <v>1031</v>
      </c>
      <c r="AM207" s="86">
        <f t="shared" si="96"/>
        <v>2.5658569962367928E-3</v>
      </c>
      <c r="AN207" s="97">
        <f t="shared" si="97"/>
        <v>-5.8726415094339623E-2</v>
      </c>
      <c r="AO207" s="102">
        <f t="shared" si="98"/>
        <v>-0.10256410256410253</v>
      </c>
      <c r="AP207" s="103">
        <f t="shared" si="99"/>
        <v>-1.9801980198019709E-2</v>
      </c>
      <c r="AQ207" s="89">
        <f t="shared" si="100"/>
        <v>-1.5000000000000013E-2</v>
      </c>
      <c r="AR207" s="96">
        <f t="shared" si="101"/>
        <v>-3.125E-2</v>
      </c>
      <c r="AS207" s="97">
        <f t="shared" si="102"/>
        <v>5.6680161943319929E-2</v>
      </c>
      <c r="AT207" s="97">
        <f t="shared" si="103"/>
        <v>4.5248868778280382E-3</v>
      </c>
      <c r="AX207" s="109">
        <f>[4]SRM!I152-C207</f>
        <v>145.43</v>
      </c>
      <c r="AY207" s="109">
        <f>[4]SRM!J152-D207</f>
        <v>152.04999999999998</v>
      </c>
      <c r="AZ207" s="108">
        <f t="shared" si="74"/>
        <v>6.6199999999999761</v>
      </c>
      <c r="BA207" s="109">
        <f>AVERAGE($AZ$2:AZ207)</f>
        <v>5.8618139158576028</v>
      </c>
      <c r="BB207" s="44">
        <f t="shared" si="110"/>
        <v>0.13060716784575921</v>
      </c>
      <c r="BC207" s="44">
        <f t="shared" si="110"/>
        <v>0.11743955317116184</v>
      </c>
    </row>
    <row r="208" spans="1:68">
      <c r="A208" s="46">
        <f>'[1]Weekly capesize'!$A989</f>
        <v>44186</v>
      </c>
      <c r="B208" s="178">
        <f t="shared" si="108"/>
        <v>2020</v>
      </c>
      <c r="C208" s="3">
        <f>'[1]Weekly capesize'!$I989</f>
        <v>7.25</v>
      </c>
      <c r="D208" s="5">
        <f>'[1]Weekly capesize'!$Z989</f>
        <v>15.65</v>
      </c>
      <c r="E208" s="119">
        <f>[2]input!$B637</f>
        <v>10.91</v>
      </c>
      <c r="F208" s="5">
        <f>'[1]Weekly capesize'!$S989</f>
        <v>7.15</v>
      </c>
      <c r="G208" s="174">
        <f t="shared" si="91"/>
        <v>4.3165467625899234E-2</v>
      </c>
      <c r="H208" s="3">
        <f>'[1]Weekly capesize'!$L989</f>
        <v>8.3000000000000007</v>
      </c>
      <c r="I208" s="174">
        <f t="shared" si="92"/>
        <v>-0.38970588235294112</v>
      </c>
      <c r="J208" s="3">
        <f>'[1]Weekly capesize'!$N989</f>
        <v>11.05</v>
      </c>
      <c r="K208" s="3">
        <f>'[1]Weekly capesize'!$J989</f>
        <v>11.45</v>
      </c>
      <c r="L208" s="3">
        <f>'[1]Weekly capesize'!$Y989</f>
        <v>15.15</v>
      </c>
      <c r="M208" s="3">
        <f>'[1]Weekly capesize'!$V989</f>
        <v>9.9</v>
      </c>
      <c r="N208" s="174">
        <f t="shared" si="80"/>
        <v>-5.7142857142857162E-2</v>
      </c>
      <c r="O208" s="173">
        <f t="shared" si="95"/>
        <v>-0.15176151761517609</v>
      </c>
      <c r="P208" s="5">
        <f>'[1]Weekly capesize'!$T989</f>
        <v>7.4</v>
      </c>
      <c r="Q208" s="5"/>
      <c r="R208" s="5">
        <f>'[1]Weekly capesize'!$U989</f>
        <v>10.8</v>
      </c>
      <c r="S208" s="172">
        <f t="shared" si="93"/>
        <v>-3.5714285714285587E-2</v>
      </c>
      <c r="T208" s="123">
        <f t="shared" si="104"/>
        <v>0.56072874493927127</v>
      </c>
      <c r="U208" s="49">
        <f t="shared" si="105"/>
        <v>2493</v>
      </c>
      <c r="V208" s="107">
        <f t="shared" si="106"/>
        <v>0.56072874493927127</v>
      </c>
      <c r="W208" s="157">
        <f t="shared" si="107"/>
        <v>8.4</v>
      </c>
      <c r="X208" s="108">
        <f t="shared" si="94"/>
        <v>1.0500000000000007</v>
      </c>
      <c r="AG208" s="1">
        <f>'[1]Weekly capesize'!$B989</f>
        <v>6939</v>
      </c>
      <c r="AH208" s="1">
        <f>'[1]Weekly capesize'!$C989</f>
        <v>4446</v>
      </c>
      <c r="AI208" s="1">
        <f t="shared" si="109"/>
        <v>2493</v>
      </c>
      <c r="AJ208" s="124">
        <f>'[1]Baltic Indices'!$D656</f>
        <v>1802</v>
      </c>
      <c r="AK208" s="124">
        <f>'[1]Baltic Indices'!$G656</f>
        <v>678</v>
      </c>
      <c r="AL208" s="124">
        <f>'[1]Baltic Indices'!$F656</f>
        <v>1057</v>
      </c>
      <c r="AM208" s="86">
        <f t="shared" si="96"/>
        <v>0.18392765739634864</v>
      </c>
      <c r="AN208" s="97">
        <f t="shared" si="97"/>
        <v>0.11400651465798051</v>
      </c>
      <c r="AO208" s="102">
        <f t="shared" si="98"/>
        <v>3.5714285714285809E-2</v>
      </c>
      <c r="AP208" s="103">
        <f t="shared" si="99"/>
        <v>0.11616161616161613</v>
      </c>
      <c r="AQ208" s="89">
        <f t="shared" si="100"/>
        <v>0.1624365482233503</v>
      </c>
      <c r="AR208" s="96">
        <f t="shared" si="101"/>
        <v>0.15322580645161299</v>
      </c>
      <c r="AS208" s="97">
        <f t="shared" si="102"/>
        <v>0.19923371647509569</v>
      </c>
      <c r="AT208" s="97">
        <f t="shared" si="103"/>
        <v>-1.7117117117117053E-2</v>
      </c>
      <c r="AX208" s="109">
        <f>[4]SRM!I153-C208</f>
        <v>150.5</v>
      </c>
      <c r="AY208" s="109">
        <f>[4]SRM!J153-D208</f>
        <v>154.59</v>
      </c>
      <c r="AZ208" s="108">
        <f t="shared" si="74"/>
        <v>4.0900000000000034</v>
      </c>
      <c r="BA208" s="109">
        <f>AVERAGE($AZ$2:AZ208)</f>
        <v>5.8532544283413825</v>
      </c>
      <c r="BB208" s="44">
        <f t="shared" si="110"/>
        <v>3.486213298494123E-2</v>
      </c>
      <c r="BC208" s="44">
        <f t="shared" si="110"/>
        <v>1.6705031239723889E-2</v>
      </c>
    </row>
    <row r="209" spans="1:55">
      <c r="A209" s="46">
        <f>'[1]Weekly capesize'!$A990</f>
        <v>44194</v>
      </c>
      <c r="B209" s="178">
        <f t="shared" si="108"/>
        <v>2020</v>
      </c>
      <c r="C209" s="3">
        <f>'[1]Weekly capesize'!$I990</f>
        <v>8.15</v>
      </c>
      <c r="D209" s="5">
        <f>'[1]Weekly capesize'!$Z990</f>
        <v>16.100000000000001</v>
      </c>
      <c r="E209" s="119">
        <f>[2]input!$B638</f>
        <v>10.75</v>
      </c>
      <c r="F209" s="5">
        <f>'[1]Weekly capesize'!$S990</f>
        <v>7.4</v>
      </c>
      <c r="G209" s="174">
        <f t="shared" si="91"/>
        <v>0.17266187050359716</v>
      </c>
      <c r="H209" s="3">
        <f>'[1]Weekly capesize'!$L990</f>
        <v>8.5500000000000007</v>
      </c>
      <c r="I209" s="174">
        <f t="shared" si="92"/>
        <v>-0.37132352941176461</v>
      </c>
      <c r="J209" s="3">
        <f>'[1]Weekly capesize'!$N990</f>
        <v>11.65</v>
      </c>
      <c r="K209" s="3">
        <f>'[1]Weekly capesize'!$J990</f>
        <v>11.8</v>
      </c>
      <c r="L209" s="3">
        <f>'[1]Weekly capesize'!$Y990</f>
        <v>15.7</v>
      </c>
      <c r="M209" s="3">
        <f>'[1]Weekly capesize'!$V990</f>
        <v>10.199999999999999</v>
      </c>
      <c r="N209" s="174">
        <f t="shared" si="80"/>
        <v>-2.8571428571428692E-2</v>
      </c>
      <c r="O209" s="173">
        <f t="shared" si="95"/>
        <v>-0.12737127371273704</v>
      </c>
      <c r="P209" s="5">
        <f>'[1]Weekly capesize'!$T990</f>
        <v>7.75</v>
      </c>
      <c r="Q209" s="5"/>
      <c r="R209" s="5">
        <f>'[1]Weekly capesize'!$U990</f>
        <v>11.1</v>
      </c>
      <c r="S209" s="172">
        <f t="shared" si="93"/>
        <v>-8.9285714285713969E-3</v>
      </c>
      <c r="T209" s="123">
        <f t="shared" si="104"/>
        <v>0.49634120844658164</v>
      </c>
      <c r="U209" s="49">
        <f t="shared" si="105"/>
        <v>2374</v>
      </c>
      <c r="V209" s="107">
        <f t="shared" si="106"/>
        <v>0.49634120844658164</v>
      </c>
      <c r="W209" s="157">
        <f t="shared" si="107"/>
        <v>7.9500000000000011</v>
      </c>
      <c r="X209" s="108">
        <f t="shared" si="94"/>
        <v>0.40000000000000036</v>
      </c>
      <c r="AG209" s="1">
        <f>'[1]Weekly capesize'!$B990</f>
        <v>7157</v>
      </c>
      <c r="AH209" s="1">
        <f>'[1]Weekly capesize'!$C990</f>
        <v>4783</v>
      </c>
      <c r="AI209" s="1">
        <f t="shared" si="109"/>
        <v>2374</v>
      </c>
      <c r="AJ209" s="124">
        <f>'[1]Baltic Indices'!$D657</f>
        <v>2006</v>
      </c>
      <c r="AK209" s="124">
        <f>'[1]Baltic Indices'!$G657</f>
        <v>677</v>
      </c>
      <c r="AL209" s="124">
        <f>'[1]Baltic Indices'!$F657</f>
        <v>1039</v>
      </c>
      <c r="AM209" s="86">
        <f t="shared" si="96"/>
        <v>3.1416630638420484E-2</v>
      </c>
      <c r="AN209" s="97">
        <f t="shared" si="97"/>
        <v>7.5798470535312745E-2</v>
      </c>
      <c r="AO209" s="102">
        <f t="shared" si="98"/>
        <v>0.12413793103448278</v>
      </c>
      <c r="AP209" s="103">
        <f t="shared" si="99"/>
        <v>5.4298642533936681E-2</v>
      </c>
      <c r="AQ209" s="89">
        <f t="shared" si="100"/>
        <v>3.0567685589519833E-2</v>
      </c>
      <c r="AR209" s="96">
        <f t="shared" si="101"/>
        <v>3.4965034965035002E-2</v>
      </c>
      <c r="AS209" s="97">
        <f t="shared" si="102"/>
        <v>2.8753993610223683E-2</v>
      </c>
      <c r="AT209" s="97">
        <f t="shared" si="103"/>
        <v>-1.466544454628782E-2</v>
      </c>
      <c r="AX209" s="109">
        <f>[4]SRM!I154-C209</f>
        <v>159.12</v>
      </c>
      <c r="AY209" s="109">
        <f>[4]SRM!J154-D209</f>
        <v>164.8</v>
      </c>
      <c r="AZ209" s="108">
        <f t="shared" si="74"/>
        <v>5.6800000000000068</v>
      </c>
      <c r="BA209" s="109">
        <f>AVERAGE($AZ$2:AZ209)</f>
        <v>5.8524214743589722</v>
      </c>
      <c r="BB209" s="44">
        <f t="shared" si="110"/>
        <v>5.7275747508305663E-2</v>
      </c>
      <c r="BC209" s="44">
        <f t="shared" si="110"/>
        <v>6.6045669189468859E-2</v>
      </c>
    </row>
    <row r="210" spans="1:55">
      <c r="A210" s="46">
        <f>'[1]Weekly capesize'!$A991</f>
        <v>44207</v>
      </c>
      <c r="B210" s="178">
        <f t="shared" si="108"/>
        <v>2021</v>
      </c>
      <c r="C210" s="3">
        <f>'[1]Weekly capesize'!$I991</f>
        <v>9.35</v>
      </c>
      <c r="D210" s="5">
        <f>'[1]Weekly capesize'!$Z991</f>
        <v>17.350000000000001</v>
      </c>
      <c r="E210" s="119">
        <f>[2]input!$B639</f>
        <v>11.2</v>
      </c>
      <c r="F210" s="5">
        <f>'[1]Weekly capesize'!$S991</f>
        <v>9</v>
      </c>
      <c r="G210" s="174">
        <f t="shared" si="91"/>
        <v>0.3453237410071941</v>
      </c>
      <c r="H210" s="3">
        <f>'[1]Weekly capesize'!$L991</f>
        <v>10.15</v>
      </c>
      <c r="I210" s="174">
        <f t="shared" si="92"/>
        <v>-0.25367647058823528</v>
      </c>
      <c r="J210" s="3">
        <f>'[1]Weekly capesize'!$N991</f>
        <v>13.45</v>
      </c>
      <c r="K210" s="3">
        <f>'[1]Weekly capesize'!$J991</f>
        <v>12.95</v>
      </c>
      <c r="L210" s="3">
        <f>'[1]Weekly capesize'!$Y991</f>
        <v>16.95</v>
      </c>
      <c r="M210" s="3">
        <f>'[1]Weekly capesize'!$V991</f>
        <v>11.35</v>
      </c>
      <c r="N210" s="174">
        <f t="shared" si="80"/>
        <v>8.0952380952380887E-2</v>
      </c>
      <c r="O210" s="173">
        <f t="shared" si="95"/>
        <v>-5.962059620596194E-2</v>
      </c>
      <c r="P210" s="5">
        <f>'[1]Weekly capesize'!$T991</f>
        <v>9.25</v>
      </c>
      <c r="Q210" s="5"/>
      <c r="R210" s="5">
        <f>'[1]Weekly capesize'!$U991</f>
        <v>12.25</v>
      </c>
      <c r="S210" s="172">
        <f t="shared" si="93"/>
        <v>9.375E-2</v>
      </c>
      <c r="T210" s="123">
        <f t="shared" si="104"/>
        <v>0.48517715112075199</v>
      </c>
      <c r="U210" s="49">
        <f t="shared" si="105"/>
        <v>2684</v>
      </c>
      <c r="V210" s="107">
        <f t="shared" si="106"/>
        <v>0.48517715112075199</v>
      </c>
      <c r="W210" s="157">
        <f t="shared" si="107"/>
        <v>8.0000000000000018</v>
      </c>
      <c r="X210" s="108">
        <f t="shared" si="94"/>
        <v>0.80000000000000071</v>
      </c>
      <c r="AG210" s="1">
        <f>'[1]Weekly capesize'!$B991</f>
        <v>8216</v>
      </c>
      <c r="AH210" s="1">
        <f>'[1]Weekly capesize'!$C991</f>
        <v>5532</v>
      </c>
      <c r="AI210" s="1">
        <f t="shared" si="109"/>
        <v>2684</v>
      </c>
      <c r="AJ210" s="124">
        <f>'[1]Baltic Indices'!$D658</f>
        <v>2008</v>
      </c>
      <c r="AK210" s="124">
        <f>'[1]Baltic Indices'!$G658</f>
        <v>669</v>
      </c>
      <c r="AL210" s="124">
        <f>'[1]Baltic Indices'!$F658</f>
        <v>1028</v>
      </c>
      <c r="AM210" s="86">
        <f t="shared" si="96"/>
        <v>0.14796702528992589</v>
      </c>
      <c r="AN210" s="97">
        <f t="shared" si="97"/>
        <v>0.15659627848630575</v>
      </c>
      <c r="AO210" s="102">
        <f t="shared" si="98"/>
        <v>0.1472392638036808</v>
      </c>
      <c r="AP210" s="103">
        <f t="shared" si="99"/>
        <v>0.15450643776824036</v>
      </c>
      <c r="AQ210" s="89">
        <f t="shared" si="100"/>
        <v>9.745762711864403E-2</v>
      </c>
      <c r="AR210" s="96">
        <f t="shared" si="101"/>
        <v>0.21621621621621623</v>
      </c>
      <c r="AS210" s="97">
        <f t="shared" si="102"/>
        <v>7.7639751552795122E-2</v>
      </c>
      <c r="AT210" s="97">
        <f t="shared" si="103"/>
        <v>4.1860465116279055E-2</v>
      </c>
      <c r="AX210" s="109">
        <f>[4]SRM!I155-C210</f>
        <v>152.45000000000002</v>
      </c>
      <c r="AY210" s="109">
        <f>[4]SRM!J155-D210</f>
        <v>157.83000000000001</v>
      </c>
      <c r="AZ210" s="108">
        <f t="shared" si="74"/>
        <v>5.3799999999999955</v>
      </c>
      <c r="BA210" s="109">
        <f>AVERAGE($AZ$2:AZ210)</f>
        <v>5.8501610845295042</v>
      </c>
      <c r="BB210" s="44">
        <f t="shared" si="110"/>
        <v>-4.191804927099041E-2</v>
      </c>
      <c r="BC210" s="44">
        <f t="shared" si="110"/>
        <v>-4.229368932038835E-2</v>
      </c>
    </row>
    <row r="211" spans="1:55">
      <c r="A211" s="46">
        <f>'[1]Weekly capesize'!$A992</f>
        <v>44214</v>
      </c>
      <c r="B211" s="178">
        <f t="shared" si="108"/>
        <v>2021</v>
      </c>
      <c r="C211" s="3">
        <f>'[1]Weekly capesize'!$I992</f>
        <v>8.8000000000000007</v>
      </c>
      <c r="D211" s="5">
        <f>'[1]Weekly capesize'!$Z992</f>
        <v>19.55</v>
      </c>
      <c r="E211" s="119">
        <f>[2]input!$B640</f>
        <v>12.9</v>
      </c>
      <c r="F211" s="5">
        <f>'[1]Weekly capesize'!$S992</f>
        <v>10.45</v>
      </c>
      <c r="G211" s="174">
        <f t="shared" si="91"/>
        <v>0.26618705035971235</v>
      </c>
      <c r="H211" s="3">
        <f>'[1]Weekly capesize'!$L992</f>
        <v>11.6</v>
      </c>
      <c r="I211" s="174">
        <f t="shared" si="92"/>
        <v>-0.1470588235294118</v>
      </c>
      <c r="J211" s="3">
        <f>'[1]Weekly capesize'!$N992</f>
        <v>13.95</v>
      </c>
      <c r="K211" s="3">
        <f>'[1]Weekly capesize'!$J992</f>
        <v>15.15</v>
      </c>
      <c r="L211" s="3">
        <f>'[1]Weekly capesize'!$Y992</f>
        <v>19.149999999999999</v>
      </c>
      <c r="M211" s="3">
        <f>'[1]Weekly capesize'!$V992</f>
        <v>12.75</v>
      </c>
      <c r="N211" s="174">
        <f t="shared" si="80"/>
        <v>0.21428571428571419</v>
      </c>
      <c r="O211" s="173">
        <f t="shared" si="95"/>
        <v>5.9620596205962162E-2</v>
      </c>
      <c r="P211" s="5">
        <f>'[1]Weekly capesize'!$T992</f>
        <v>10.65</v>
      </c>
      <c r="Q211" s="5"/>
      <c r="R211" s="5">
        <f>'[1]Weekly capesize'!$U992</f>
        <v>13.65</v>
      </c>
      <c r="S211" s="172">
        <f t="shared" si="93"/>
        <v>0.21875</v>
      </c>
      <c r="T211" s="123">
        <f t="shared" si="104"/>
        <v>0.56178451178451183</v>
      </c>
      <c r="U211" s="49">
        <f t="shared" si="105"/>
        <v>3337</v>
      </c>
      <c r="V211" s="107">
        <f t="shared" si="106"/>
        <v>0.56178451178451183</v>
      </c>
      <c r="W211" s="157">
        <f t="shared" si="107"/>
        <v>10.75</v>
      </c>
      <c r="X211" s="108">
        <f t="shared" si="94"/>
        <v>2.7999999999999989</v>
      </c>
      <c r="AG211" s="1">
        <f>'[1]Weekly capesize'!$B992</f>
        <v>9277</v>
      </c>
      <c r="AH211" s="1">
        <f>'[1]Weekly capesize'!$C992</f>
        <v>5940</v>
      </c>
      <c r="AI211" s="1">
        <f t="shared" si="109"/>
        <v>3337</v>
      </c>
      <c r="AJ211" s="124">
        <f>'[1]Baltic Indices'!$D659</f>
        <v>2548</v>
      </c>
      <c r="AK211" s="124">
        <f>'[1]Baltic Indices'!$G659</f>
        <v>656</v>
      </c>
      <c r="AL211" s="124">
        <f>'[1]Baltic Indices'!$F659</f>
        <v>1029</v>
      </c>
      <c r="AM211" s="86">
        <f t="shared" si="96"/>
        <v>0.12913826679649465</v>
      </c>
      <c r="AN211" s="97">
        <f t="shared" si="97"/>
        <v>7.3752711496746226E-2</v>
      </c>
      <c r="AO211" s="102">
        <f t="shared" si="98"/>
        <v>-5.8823529411764608E-2</v>
      </c>
      <c r="AP211" s="103">
        <f t="shared" si="99"/>
        <v>3.7174721189590976E-2</v>
      </c>
      <c r="AQ211" s="89">
        <f t="shared" si="100"/>
        <v>0.16988416988416999</v>
      </c>
      <c r="AR211" s="96">
        <f t="shared" si="101"/>
        <v>0.16111111111111098</v>
      </c>
      <c r="AS211" s="97">
        <f t="shared" si="102"/>
        <v>0.12680115273775217</v>
      </c>
      <c r="AT211" s="97">
        <f t="shared" si="103"/>
        <v>0.15178571428571441</v>
      </c>
      <c r="AX211" s="109">
        <f>[4]SRM!I156-C211</f>
        <v>160.51999999999998</v>
      </c>
      <c r="AY211" s="109">
        <f>[4]SRM!J156-D211</f>
        <v>167.17</v>
      </c>
      <c r="AZ211" s="108">
        <f t="shared" si="74"/>
        <v>6.6500000000000057</v>
      </c>
      <c r="BA211" s="109">
        <f>AVERAGE($AZ$2:AZ211)</f>
        <v>5.8539698412698398</v>
      </c>
      <c r="BB211" s="44">
        <f t="shared" si="110"/>
        <v>5.2935388652016746E-2</v>
      </c>
      <c r="BC211" s="44">
        <f t="shared" si="110"/>
        <v>5.9177596147753642E-2</v>
      </c>
    </row>
    <row r="212" spans="1:55">
      <c r="A212" s="46">
        <f>'[1]Weekly capesize'!$A993</f>
        <v>44221</v>
      </c>
      <c r="B212" s="178">
        <f t="shared" si="108"/>
        <v>2021</v>
      </c>
      <c r="C212" s="3">
        <f>'[1]Weekly capesize'!$I993</f>
        <v>7.9</v>
      </c>
      <c r="D212" s="5">
        <f>'[1]Weekly capesize'!$Z993</f>
        <v>19.25</v>
      </c>
      <c r="E212" s="119">
        <f>[2]input!$B641</f>
        <v>14.2</v>
      </c>
      <c r="F212" s="5">
        <f>'[1]Weekly capesize'!$S993</f>
        <v>10.6</v>
      </c>
      <c r="G212" s="174">
        <f t="shared" si="91"/>
        <v>0.13669064748201443</v>
      </c>
      <c r="H212" s="3">
        <f>'[1]Weekly capesize'!$L993</f>
        <v>11.75</v>
      </c>
      <c r="I212" s="174">
        <f t="shared" si="92"/>
        <v>-0.13602941176470584</v>
      </c>
      <c r="J212" s="3">
        <f>'[1]Weekly capesize'!$N993</f>
        <v>14.25</v>
      </c>
      <c r="K212" s="3">
        <f>'[1]Weekly capesize'!$J993</f>
        <v>14.45</v>
      </c>
      <c r="L212" s="3">
        <f>'[1]Weekly capesize'!$Y993</f>
        <v>18.850000000000001</v>
      </c>
      <c r="M212" s="3">
        <f>'[1]Weekly capesize'!$V993</f>
        <v>14.15</v>
      </c>
      <c r="N212" s="174">
        <f t="shared" si="80"/>
        <v>0.34761904761904772</v>
      </c>
      <c r="O212" s="173">
        <f t="shared" si="95"/>
        <v>4.3360433604336057E-2</v>
      </c>
      <c r="P212" s="5">
        <f>'[1]Weekly capesize'!$T993</f>
        <v>10.8</v>
      </c>
      <c r="Q212" s="5"/>
      <c r="R212" s="5">
        <f>'[1]Weekly capesize'!$U993</f>
        <v>15.05</v>
      </c>
      <c r="S212" s="172">
        <f t="shared" si="93"/>
        <v>0.34375000000000022</v>
      </c>
      <c r="T212" s="123">
        <f t="shared" si="104"/>
        <v>0.73775473721844831</v>
      </c>
      <c r="U212" s="49">
        <f t="shared" si="105"/>
        <v>4127</v>
      </c>
      <c r="V212" s="107">
        <f t="shared" si="106"/>
        <v>0.73775473721844831</v>
      </c>
      <c r="W212" s="157">
        <f t="shared" si="107"/>
        <v>11.35</v>
      </c>
      <c r="X212" s="108">
        <f t="shared" si="94"/>
        <v>3.8499999999999996</v>
      </c>
      <c r="AG212" s="1">
        <f>'[1]Weekly capesize'!$B993</f>
        <v>9721</v>
      </c>
      <c r="AH212" s="1">
        <f>'[1]Weekly capesize'!$C993</f>
        <v>5594</v>
      </c>
      <c r="AI212" s="1">
        <f t="shared" si="109"/>
        <v>4127</v>
      </c>
      <c r="AJ212" s="124">
        <f>'[1]Baltic Indices'!$D660</f>
        <v>2893</v>
      </c>
      <c r="AK212" s="124">
        <f>'[1]Baltic Indices'!$G660</f>
        <v>653</v>
      </c>
      <c r="AL212" s="124">
        <f>'[1]Baltic Indices'!$F660</f>
        <v>1086</v>
      </c>
      <c r="AM212" s="86">
        <f t="shared" si="96"/>
        <v>4.7860299665840156E-2</v>
      </c>
      <c r="AN212" s="97">
        <f t="shared" si="97"/>
        <v>-5.8249158249158217E-2</v>
      </c>
      <c r="AO212" s="102">
        <f t="shared" si="98"/>
        <v>-0.10227272727272729</v>
      </c>
      <c r="AP212" s="103">
        <f t="shared" si="99"/>
        <v>2.1505376344086002E-2</v>
      </c>
      <c r="AQ212" s="89">
        <f t="shared" si="100"/>
        <v>-4.620462046204632E-2</v>
      </c>
      <c r="AR212" s="96">
        <f t="shared" si="101"/>
        <v>1.4354066985645897E-2</v>
      </c>
      <c r="AS212" s="97">
        <f t="shared" si="102"/>
        <v>-1.5345268542199531E-2</v>
      </c>
      <c r="AT212" s="97">
        <f t="shared" si="103"/>
        <v>0.10077519379844957</v>
      </c>
      <c r="AX212" s="109">
        <f>[4]SRM!I157-C212</f>
        <v>164.29</v>
      </c>
      <c r="AY212" s="109">
        <f>[4]SRM!J157-D212</f>
        <v>174.35</v>
      </c>
      <c r="AZ212" s="108">
        <f t="shared" si="74"/>
        <v>10.060000000000002</v>
      </c>
      <c r="BA212" s="109">
        <f>AVERAGE($AZ$2:AZ212)</f>
        <v>5.8739036334913095</v>
      </c>
      <c r="BB212" s="44">
        <f t="shared" si="110"/>
        <v>2.3486169947670055E-2</v>
      </c>
      <c r="BC212" s="44">
        <f t="shared" si="110"/>
        <v>4.2950290123826118E-2</v>
      </c>
    </row>
    <row r="213" spans="1:55">
      <c r="A213" s="46">
        <f>'[1]Weekly capesize'!$A994</f>
        <v>44228</v>
      </c>
      <c r="B213" s="178">
        <f t="shared" si="108"/>
        <v>2021</v>
      </c>
      <c r="C213" s="3">
        <f>'[1]Weekly capesize'!$I994</f>
        <v>6.15</v>
      </c>
      <c r="D213" s="5">
        <f>'[1]Weekly capesize'!$Z994</f>
        <v>17.25</v>
      </c>
      <c r="E213" s="119">
        <f>[2]input!$B642</f>
        <v>14</v>
      </c>
      <c r="F213" s="5">
        <f>'[1]Weekly capesize'!$S994</f>
        <v>8.35</v>
      </c>
      <c r="G213" s="174">
        <f t="shared" si="91"/>
        <v>-0.1151079136690647</v>
      </c>
      <c r="H213" s="3">
        <f>'[1]Weekly capesize'!$L994</f>
        <v>9.3000000000000007</v>
      </c>
      <c r="I213" s="174">
        <f t="shared" si="92"/>
        <v>-0.31617647058823517</v>
      </c>
      <c r="J213" s="3">
        <f>'[1]Weekly capesize'!$N994</f>
        <v>11.9</v>
      </c>
      <c r="K213" s="3">
        <f>'[1]Weekly capesize'!$J994</f>
        <v>12.9</v>
      </c>
      <c r="L213" s="3">
        <f>'[1]Weekly capesize'!$Y994</f>
        <v>16.850000000000001</v>
      </c>
      <c r="M213" s="3">
        <f>'[1]Weekly capesize'!$V994</f>
        <v>11.5</v>
      </c>
      <c r="N213" s="174">
        <f t="shared" si="80"/>
        <v>9.5238095238095344E-2</v>
      </c>
      <c r="O213" s="173">
        <f t="shared" si="95"/>
        <v>-6.5040650406503975E-2</v>
      </c>
      <c r="P213" s="5">
        <f>'[1]Weekly capesize'!$T994</f>
        <v>8.5500000000000007</v>
      </c>
      <c r="Q213" s="5"/>
      <c r="R213" s="5">
        <f>'[1]Weekly capesize'!$U994</f>
        <v>12.9</v>
      </c>
      <c r="S213" s="172">
        <f t="shared" si="93"/>
        <v>0.15178571428571441</v>
      </c>
      <c r="T213" s="123">
        <f t="shared" si="104"/>
        <v>0.79841628959276023</v>
      </c>
      <c r="U213" s="49">
        <f t="shared" si="105"/>
        <v>3529</v>
      </c>
      <c r="V213" s="107">
        <f t="shared" si="106"/>
        <v>0.79841628959276023</v>
      </c>
      <c r="W213" s="157">
        <f t="shared" si="107"/>
        <v>11.1</v>
      </c>
      <c r="X213" s="108">
        <f t="shared" si="94"/>
        <v>3.1500000000000004</v>
      </c>
      <c r="AG213" s="1">
        <f>'[1]Weekly capesize'!$B994</f>
        <v>7949</v>
      </c>
      <c r="AH213" s="1">
        <f>'[1]Weekly capesize'!$C994</f>
        <v>4420</v>
      </c>
      <c r="AI213" s="1">
        <f t="shared" si="109"/>
        <v>3529</v>
      </c>
      <c r="AJ213" s="124">
        <f>'[1]Baltic Indices'!$D661</f>
        <v>2970</v>
      </c>
      <c r="AK213" s="124">
        <f>'[1]Baltic Indices'!$G661</f>
        <v>670</v>
      </c>
      <c r="AL213" s="124">
        <f>'[1]Baltic Indices'!$F661</f>
        <v>1142</v>
      </c>
      <c r="AM213" s="86">
        <f t="shared" si="96"/>
        <v>-0.18228577306861438</v>
      </c>
      <c r="AN213" s="97">
        <f t="shared" si="97"/>
        <v>-0.20986771540936722</v>
      </c>
      <c r="AO213" s="102">
        <f t="shared" si="98"/>
        <v>-0.22151898734177211</v>
      </c>
      <c r="AP213" s="103">
        <f t="shared" si="99"/>
        <v>-0.16491228070175434</v>
      </c>
      <c r="AQ213" s="89">
        <f t="shared" si="100"/>
        <v>-0.10726643598615915</v>
      </c>
      <c r="AR213" s="96">
        <f t="shared" si="101"/>
        <v>-0.21226415094339623</v>
      </c>
      <c r="AS213" s="97">
        <f t="shared" si="102"/>
        <v>-0.10389610389610393</v>
      </c>
      <c r="AT213" s="97">
        <f t="shared" si="103"/>
        <v>-1.4084507042253502E-2</v>
      </c>
      <c r="AX213" s="109">
        <f>[4]SRM!I158-C213</f>
        <v>165.34</v>
      </c>
      <c r="AY213" s="109">
        <f>[4]SRM!J158-D213</f>
        <v>176.73</v>
      </c>
      <c r="AZ213" s="108">
        <f t="shared" si="74"/>
        <v>11.389999999999986</v>
      </c>
      <c r="BA213" s="109">
        <f>AVERAGE($AZ$2:AZ213)</f>
        <v>5.8999229559748407</v>
      </c>
      <c r="BB213" s="44">
        <f t="shared" si="110"/>
        <v>6.3911376224967675E-3</v>
      </c>
      <c r="BC213" s="44">
        <f t="shared" si="110"/>
        <v>1.3650702609693033E-2</v>
      </c>
    </row>
    <row r="214" spans="1:55">
      <c r="A214" s="46">
        <f>'[1]Weekly capesize'!$A995</f>
        <v>44235</v>
      </c>
      <c r="B214" s="178">
        <f t="shared" si="108"/>
        <v>2021</v>
      </c>
      <c r="C214" s="3">
        <f>'[1]Weekly capesize'!$I995</f>
        <v>6</v>
      </c>
      <c r="D214" s="5">
        <f>'[1]Weekly capesize'!$Z995</f>
        <v>16.5</v>
      </c>
      <c r="E214" s="119">
        <f>[2]input!$B643</f>
        <v>14.8</v>
      </c>
      <c r="F214" s="5">
        <f>'[1]Weekly capesize'!$S995</f>
        <v>7.7</v>
      </c>
      <c r="G214" s="174">
        <f t="shared" si="91"/>
        <v>-0.13669064748201443</v>
      </c>
      <c r="H214" s="3">
        <f>'[1]Weekly capesize'!$L995</f>
        <v>8.65</v>
      </c>
      <c r="I214" s="174">
        <f t="shared" si="92"/>
        <v>-0.36397058823529405</v>
      </c>
      <c r="J214" s="3">
        <f>'[1]Weekly capesize'!$N995</f>
        <v>10.65</v>
      </c>
      <c r="K214" s="3">
        <f>'[1]Weekly capesize'!$J995</f>
        <v>11.05</v>
      </c>
      <c r="L214" s="3">
        <f>'[1]Weekly capesize'!$Y995</f>
        <v>16.100000000000001</v>
      </c>
      <c r="M214" s="3">
        <f>'[1]Weekly capesize'!$V995</f>
        <v>9.85</v>
      </c>
      <c r="N214" s="174">
        <f t="shared" si="80"/>
        <v>-6.1904761904761907E-2</v>
      </c>
      <c r="O214" s="173">
        <f t="shared" si="95"/>
        <v>-0.10569105691056913</v>
      </c>
      <c r="P214" s="5">
        <f>'[1]Weekly capesize'!$T995</f>
        <v>7.9</v>
      </c>
      <c r="Q214" s="5"/>
      <c r="R214" s="5">
        <f>'[1]Weekly capesize'!$U995</f>
        <v>11.25</v>
      </c>
      <c r="S214" s="172">
        <f t="shared" si="93"/>
        <v>4.4642857142858094E-3</v>
      </c>
      <c r="T214" s="123">
        <f t="shared" si="104"/>
        <v>0.83716181725370087</v>
      </c>
      <c r="U214" s="49">
        <f t="shared" si="105"/>
        <v>3280</v>
      </c>
      <c r="V214" s="107">
        <f t="shared" si="106"/>
        <v>0.83716181725370087</v>
      </c>
      <c r="W214" s="157">
        <f t="shared" si="107"/>
        <v>10.5</v>
      </c>
      <c r="X214" s="108">
        <f t="shared" si="94"/>
        <v>2.6500000000000004</v>
      </c>
      <c r="AG214" s="1">
        <f>'[1]Weekly capesize'!$B995</f>
        <v>7198</v>
      </c>
      <c r="AH214" s="1">
        <f>'[1]Weekly capesize'!$C995</f>
        <v>3918</v>
      </c>
      <c r="AI214" s="1">
        <f t="shared" si="109"/>
        <v>3280</v>
      </c>
      <c r="AJ214" s="124">
        <f>'[1]Baltic Indices'!$D662</f>
        <v>1890</v>
      </c>
      <c r="AK214" s="124">
        <f>'[1]Baltic Indices'!$G662</f>
        <v>701</v>
      </c>
      <c r="AL214" s="124">
        <f>'[1]Baltic Indices'!$F662</f>
        <v>1165</v>
      </c>
      <c r="AM214" s="86">
        <f t="shared" si="96"/>
        <v>-9.4477292741225294E-2</v>
      </c>
      <c r="AN214" s="97">
        <f t="shared" si="97"/>
        <v>-0.1135746606334842</v>
      </c>
      <c r="AO214" s="102">
        <f t="shared" si="98"/>
        <v>-2.4390243902439046E-2</v>
      </c>
      <c r="AP214" s="103">
        <f t="shared" si="99"/>
        <v>-0.10504201680672265</v>
      </c>
      <c r="AQ214" s="89">
        <f t="shared" si="100"/>
        <v>-0.14341085271317822</v>
      </c>
      <c r="AR214" s="96">
        <f t="shared" si="101"/>
        <v>-7.7844311377245456E-2</v>
      </c>
      <c r="AS214" s="97">
        <f t="shared" si="102"/>
        <v>-4.3478260869565188E-2</v>
      </c>
      <c r="AT214" s="97">
        <f t="shared" si="103"/>
        <v>5.7142857142857162E-2</v>
      </c>
      <c r="AX214" s="109">
        <f>[4]SRM!I159-C214</f>
        <v>157.36000000000001</v>
      </c>
      <c r="AY214" s="109">
        <f>[4]SRM!J159-D214</f>
        <v>170.92</v>
      </c>
      <c r="AZ214" s="108">
        <f t="shared" si="74"/>
        <v>13.559999999999974</v>
      </c>
      <c r="BA214" s="109">
        <f>AVERAGE($AZ$2:AZ214)</f>
        <v>5.9358857589984328</v>
      </c>
      <c r="BB214" s="44">
        <f t="shared" ref="BB214:BC217" si="111">AX214/AX213-1</f>
        <v>-4.8264182895850882E-2</v>
      </c>
      <c r="BC214" s="44">
        <f t="shared" si="111"/>
        <v>-3.2875007072936113E-2</v>
      </c>
    </row>
    <row r="215" spans="1:55">
      <c r="A215" s="46">
        <f>'[1]Weekly capesize'!$A996</f>
        <v>44242</v>
      </c>
      <c r="B215" s="178">
        <f t="shared" si="108"/>
        <v>2021</v>
      </c>
      <c r="C215" s="3">
        <f>'[1]Weekly capesize'!$I996</f>
        <v>5.8</v>
      </c>
      <c r="D215" s="5">
        <f>'[1]Weekly capesize'!$Z996</f>
        <v>14.9</v>
      </c>
      <c r="E215" s="119">
        <f>[2]input!$B644</f>
        <v>15.4</v>
      </c>
      <c r="F215" s="5">
        <f>'[1]Weekly capesize'!$S996</f>
        <v>7.1</v>
      </c>
      <c r="G215" s="174">
        <f t="shared" si="91"/>
        <v>-0.16546762589928066</v>
      </c>
      <c r="H215" s="3">
        <f>'[1]Weekly capesize'!$L996</f>
        <v>8.0500000000000007</v>
      </c>
      <c r="I215" s="174">
        <f t="shared" si="92"/>
        <v>-0.40808823529411753</v>
      </c>
      <c r="J215" s="3">
        <f>'[1]Weekly capesize'!$N996</f>
        <v>9.9</v>
      </c>
      <c r="K215" s="3">
        <f>'[1]Weekly capesize'!$J996</f>
        <v>10.35</v>
      </c>
      <c r="L215" s="3">
        <f>'[1]Weekly capesize'!$Y996</f>
        <v>14.5</v>
      </c>
      <c r="M215" s="3">
        <f>'[1]Weekly capesize'!$V996</f>
        <v>9.15</v>
      </c>
      <c r="N215" s="174">
        <f t="shared" si="80"/>
        <v>-0.12857142857142856</v>
      </c>
      <c r="O215" s="173">
        <f t="shared" si="95"/>
        <v>-0.19241192411924113</v>
      </c>
      <c r="P215" s="5">
        <f>'[1]Weekly capesize'!$T996</f>
        <v>7.3</v>
      </c>
      <c r="Q215" s="5"/>
      <c r="R215" s="5">
        <f>'[1]Weekly capesize'!$U996</f>
        <v>10.55</v>
      </c>
      <c r="S215" s="172">
        <f t="shared" si="93"/>
        <v>-5.8035714285714191E-2</v>
      </c>
      <c r="T215" s="123">
        <f t="shared" si="104"/>
        <v>0.85694249649368859</v>
      </c>
      <c r="U215" s="49">
        <f t="shared" si="105"/>
        <v>3055</v>
      </c>
      <c r="V215" s="107">
        <f t="shared" si="106"/>
        <v>0.85694249649368859</v>
      </c>
      <c r="W215" s="157">
        <f t="shared" si="107"/>
        <v>9.1000000000000014</v>
      </c>
      <c r="X215" s="108">
        <f t="shared" si="94"/>
        <v>2.2500000000000009</v>
      </c>
      <c r="AG215" s="1">
        <f>'[1]Weekly capesize'!$B996</f>
        <v>6620</v>
      </c>
      <c r="AH215" s="1">
        <f>'[1]Weekly capesize'!$C996</f>
        <v>3565</v>
      </c>
      <c r="AI215" s="1">
        <f t="shared" si="109"/>
        <v>3055</v>
      </c>
      <c r="AJ215" s="124">
        <f>'[1]Baltic Indices'!$D663</f>
        <v>1527</v>
      </c>
      <c r="AK215" s="124">
        <f>'[1]Baltic Indices'!$G663</f>
        <v>719</v>
      </c>
      <c r="AL215" s="124">
        <f>'[1]Baltic Indices'!$F663</f>
        <v>1144</v>
      </c>
      <c r="AM215" s="86">
        <f t="shared" si="96"/>
        <v>-8.0300083356487861E-2</v>
      </c>
      <c r="AN215" s="97">
        <f t="shared" si="97"/>
        <v>-9.0096988259316002E-2</v>
      </c>
      <c r="AO215" s="102">
        <f t="shared" si="98"/>
        <v>-3.3333333333333326E-2</v>
      </c>
      <c r="AP215" s="103">
        <f t="shared" si="99"/>
        <v>-7.0422535211267623E-2</v>
      </c>
      <c r="AQ215" s="89">
        <f t="shared" si="100"/>
        <v>-6.3348416289592868E-2</v>
      </c>
      <c r="AR215" s="96">
        <f t="shared" si="101"/>
        <v>-7.7922077922077948E-2</v>
      </c>
      <c r="AS215" s="97">
        <f t="shared" si="102"/>
        <v>-9.6969696969696928E-2</v>
      </c>
      <c r="AT215" s="97">
        <f t="shared" si="103"/>
        <v>4.0540540540540571E-2</v>
      </c>
      <c r="AX215" s="109">
        <f>[4]SRM!I160-C215</f>
        <v>149.10999999999999</v>
      </c>
      <c r="AY215" s="109">
        <f>[4]SRM!J160-D215</f>
        <v>163.26</v>
      </c>
      <c r="AZ215" s="108">
        <f t="shared" si="74"/>
        <v>14.150000000000006</v>
      </c>
      <c r="BA215" s="109">
        <f>AVERAGE($AZ$2:AZ215)</f>
        <v>5.974269470404983</v>
      </c>
      <c r="BB215" s="44">
        <f t="shared" si="111"/>
        <v>-5.2427554651754082E-2</v>
      </c>
      <c r="BC215" s="44">
        <f t="shared" si="111"/>
        <v>-4.4816288322022002E-2</v>
      </c>
    </row>
    <row r="216" spans="1:55">
      <c r="A216" s="46">
        <f>'[1]Weekly capesize'!$A997</f>
        <v>44249</v>
      </c>
      <c r="B216" s="178">
        <f t="shared" si="108"/>
        <v>2021</v>
      </c>
      <c r="C216" s="3">
        <f>'[1]Weekly capesize'!$I997</f>
        <v>7.05</v>
      </c>
      <c r="D216" s="5">
        <f>'[1]Weekly capesize'!$Z997</f>
        <v>17.399999999999999</v>
      </c>
      <c r="E216" s="119">
        <f>[2]input!$B645</f>
        <v>16.149999999999999</v>
      </c>
      <c r="F216" s="5">
        <f>'[1]Weekly capesize'!$S997</f>
        <v>8.5</v>
      </c>
      <c r="G216" s="174">
        <f t="shared" si="91"/>
        <v>1.4388489208633004E-2</v>
      </c>
      <c r="H216" s="3">
        <f>'[1]Weekly capesize'!$L997</f>
        <v>9.4499999999999993</v>
      </c>
      <c r="I216" s="174">
        <f t="shared" si="92"/>
        <v>-0.30514705882352944</v>
      </c>
      <c r="J216" s="3">
        <f>'[1]Weekly capesize'!$N997</f>
        <v>11.7</v>
      </c>
      <c r="K216" s="3">
        <f>'[1]Weekly capesize'!$J997</f>
        <v>12.95</v>
      </c>
      <c r="L216" s="3">
        <f>'[1]Weekly capesize'!$Y997</f>
        <v>17</v>
      </c>
      <c r="M216" s="3">
        <f>'[1]Weekly capesize'!$V997</f>
        <v>10.050000000000001</v>
      </c>
      <c r="N216" s="174">
        <f t="shared" si="80"/>
        <v>-4.2857142857142816E-2</v>
      </c>
      <c r="O216" s="173">
        <f t="shared" si="95"/>
        <v>-5.6910569105691144E-2</v>
      </c>
      <c r="P216" s="5">
        <f>'[1]Weekly capesize'!$T997</f>
        <v>9</v>
      </c>
      <c r="Q216" s="5"/>
      <c r="R216" s="5">
        <f>'[1]Weekly capesize'!$U997</f>
        <v>11.45</v>
      </c>
      <c r="S216" s="172">
        <f t="shared" si="93"/>
        <v>2.2321428571428603E-2</v>
      </c>
      <c r="T216" s="123">
        <f t="shared" si="104"/>
        <v>0.68034414295168766</v>
      </c>
      <c r="U216" s="49">
        <f t="shared" si="105"/>
        <v>3084</v>
      </c>
      <c r="V216" s="107">
        <f t="shared" si="106"/>
        <v>0.68034414295168766</v>
      </c>
      <c r="W216" s="157">
        <f t="shared" si="107"/>
        <v>10.349999999999998</v>
      </c>
      <c r="X216" s="108">
        <f t="shared" si="94"/>
        <v>2.3999999999999995</v>
      </c>
      <c r="AG216" s="1">
        <f>'[1]Weekly capesize'!$B997</f>
        <v>7617</v>
      </c>
      <c r="AH216" s="1">
        <f>'[1]Weekly capesize'!$C997</f>
        <v>4533</v>
      </c>
      <c r="AI216" s="1">
        <f t="shared" si="109"/>
        <v>3084</v>
      </c>
      <c r="AJ216" s="124">
        <f>'[1]Baltic Indices'!$D664</f>
        <v>1242</v>
      </c>
      <c r="AK216" s="124">
        <f>'[1]Baltic Indices'!$G664</f>
        <v>751</v>
      </c>
      <c r="AL216" s="124">
        <f>'[1]Baltic Indices'!$F664</f>
        <v>1217</v>
      </c>
      <c r="AM216" s="86">
        <f t="shared" si="96"/>
        <v>0.15060422960725073</v>
      </c>
      <c r="AN216" s="97">
        <f t="shared" si="97"/>
        <v>0.27152875175315572</v>
      </c>
      <c r="AO216" s="102">
        <f t="shared" si="98"/>
        <v>0.21551724137931028</v>
      </c>
      <c r="AP216" s="103">
        <f t="shared" si="99"/>
        <v>0.18181818181818166</v>
      </c>
      <c r="AQ216" s="89">
        <f t="shared" si="100"/>
        <v>0.25120772946859904</v>
      </c>
      <c r="AR216" s="96">
        <f t="shared" si="101"/>
        <v>0.19718309859154926</v>
      </c>
      <c r="AS216" s="97">
        <f t="shared" si="102"/>
        <v>0.16778523489932873</v>
      </c>
      <c r="AT216" s="97">
        <f t="shared" si="103"/>
        <v>4.870129870129869E-2</v>
      </c>
      <c r="AX216" s="109">
        <f>[4]SRM!I161-C216</f>
        <v>157.54999999999998</v>
      </c>
      <c r="AY216" s="109">
        <f>[4]SRM!J161-D216</f>
        <v>170.78</v>
      </c>
      <c r="AZ216" s="108">
        <f t="shared" si="74"/>
        <v>13.230000000000018</v>
      </c>
      <c r="BA216" s="109">
        <f>AVERAGE($AZ$2:AZ216)</f>
        <v>6.008017054263564</v>
      </c>
      <c r="BB216" s="44">
        <f t="shared" si="111"/>
        <v>5.6602508215411351E-2</v>
      </c>
      <c r="BC216" s="44">
        <f t="shared" si="111"/>
        <v>4.6061496998652585E-2</v>
      </c>
    </row>
    <row r="217" spans="1:55">
      <c r="A217" s="46">
        <f>'[1]Weekly capesize'!$A998</f>
        <v>44256</v>
      </c>
      <c r="B217" s="178">
        <f t="shared" si="108"/>
        <v>2021</v>
      </c>
      <c r="C217" s="3">
        <f>'[1]Weekly capesize'!$I998</f>
        <v>7.15</v>
      </c>
      <c r="D217" s="5">
        <f>'[1]Weekly capesize'!$Z998</f>
        <v>15.5</v>
      </c>
      <c r="E217" s="119">
        <f>[2]input!$B646</f>
        <v>18</v>
      </c>
      <c r="F217" s="5">
        <f>'[1]Weekly capesize'!$S998</f>
        <v>7.95</v>
      </c>
      <c r="G217" s="174">
        <f t="shared" si="91"/>
        <v>2.877697841726623E-2</v>
      </c>
      <c r="H217" s="3">
        <f>'[1]Weekly capesize'!$L998</f>
        <v>8.9</v>
      </c>
      <c r="I217" s="174">
        <f t="shared" si="92"/>
        <v>-0.34558823529411764</v>
      </c>
      <c r="J217" s="3">
        <f>'[1]Weekly capesize'!$N998</f>
        <v>11.4</v>
      </c>
      <c r="K217" s="3">
        <f>'[1]Weekly capesize'!$J998</f>
        <v>11.7</v>
      </c>
      <c r="L217" s="3">
        <f>'[1]Weekly capesize'!$Y998</f>
        <v>15.1</v>
      </c>
      <c r="M217" s="3">
        <f>'[1]Weekly capesize'!$V998</f>
        <v>9.5</v>
      </c>
      <c r="N217" s="174">
        <f t="shared" si="80"/>
        <v>-9.5238095238095233E-2</v>
      </c>
      <c r="O217" s="173">
        <f t="shared" si="95"/>
        <v>-0.15989159891598914</v>
      </c>
      <c r="P217" s="5">
        <f>'[1]Weekly capesize'!$T998</f>
        <v>8.4499999999999993</v>
      </c>
      <c r="Q217" s="5"/>
      <c r="R217" s="5">
        <f>'[1]Weekly capesize'!$U998</f>
        <v>10.9</v>
      </c>
      <c r="S217" s="172">
        <f t="shared" si="93"/>
        <v>-2.6785714285714191E-2</v>
      </c>
      <c r="T217" s="123">
        <f t="shared" si="104"/>
        <v>0.6357631516867186</v>
      </c>
      <c r="U217" s="49">
        <f t="shared" si="105"/>
        <v>2695</v>
      </c>
      <c r="V217" s="107">
        <f t="shared" si="106"/>
        <v>0.6357631516867186</v>
      </c>
      <c r="W217" s="157">
        <f t="shared" si="107"/>
        <v>8.35</v>
      </c>
      <c r="X217" s="108">
        <f t="shared" si="94"/>
        <v>1.75</v>
      </c>
      <c r="AG217" s="1">
        <f>'[1]Weekly capesize'!$B998</f>
        <v>6934</v>
      </c>
      <c r="AH217" s="1">
        <f>'[1]Weekly capesize'!$C998</f>
        <v>4239</v>
      </c>
      <c r="AI217" s="1">
        <f t="shared" si="109"/>
        <v>2695</v>
      </c>
      <c r="AJ217" s="124">
        <f>'[1]Baltic Indices'!$D665</f>
        <v>1715</v>
      </c>
      <c r="AK217" s="124">
        <f>'[1]Baltic Indices'!$G665</f>
        <v>901</v>
      </c>
      <c r="AL217" s="124">
        <f>'[1]Baltic Indices'!$F665</f>
        <v>1513</v>
      </c>
      <c r="AM217" s="86">
        <f t="shared" si="96"/>
        <v>-8.9667848234212921E-2</v>
      </c>
      <c r="AN217" s="97">
        <f t="shared" si="97"/>
        <v>-6.4857710125744594E-2</v>
      </c>
      <c r="AO217" s="102">
        <f t="shared" si="98"/>
        <v>1.4184397163120588E-2</v>
      </c>
      <c r="AP217" s="103">
        <f t="shared" si="99"/>
        <v>-2.564102564102555E-2</v>
      </c>
      <c r="AQ217" s="89">
        <f t="shared" si="100"/>
        <v>-9.6525096525096554E-2</v>
      </c>
      <c r="AR217" s="96">
        <f t="shared" si="101"/>
        <v>-6.4705882352941169E-2</v>
      </c>
      <c r="AS217" s="97">
        <f t="shared" si="102"/>
        <v>-0.1091954022988505</v>
      </c>
      <c r="AT217" s="97">
        <f t="shared" si="103"/>
        <v>0.11455108359133126</v>
      </c>
      <c r="AX217" s="109">
        <f>[4]SRM!I162-C217</f>
        <v>162.69999999999999</v>
      </c>
      <c r="AY217" s="109">
        <f>[4]SRM!J162-D217</f>
        <v>177.66</v>
      </c>
      <c r="AZ217" s="108">
        <f t="shared" si="74"/>
        <v>14.960000000000008</v>
      </c>
      <c r="BA217" s="109">
        <f>AVERAGE($AZ$2:AZ217)</f>
        <v>6.0494614197530847</v>
      </c>
      <c r="BB217" s="44">
        <f t="shared" si="111"/>
        <v>3.2688035544271798E-2</v>
      </c>
      <c r="BC217" s="44">
        <f t="shared" si="111"/>
        <v>4.0285747745637535E-2</v>
      </c>
    </row>
    <row r="218" spans="1:55">
      <c r="A218" s="46"/>
      <c r="C218" s="3"/>
      <c r="D218" s="5"/>
      <c r="E218" s="6"/>
      <c r="F218" s="5"/>
      <c r="G218" s="3"/>
      <c r="H218" s="3"/>
      <c r="I218" s="3"/>
      <c r="J218" s="3"/>
      <c r="K218" s="3"/>
      <c r="L218" s="3"/>
      <c r="M218" s="3"/>
      <c r="N218" s="3"/>
      <c r="O218" s="5"/>
      <c r="P218" s="5"/>
      <c r="Q218" s="5"/>
      <c r="R218" s="5"/>
      <c r="S218" s="5"/>
    </row>
    <row r="219" spans="1:55">
      <c r="P219" s="5"/>
      <c r="Q219" s="5"/>
      <c r="R219" s="5"/>
      <c r="S219" s="5"/>
    </row>
    <row r="227" spans="1:20">
      <c r="B227"/>
      <c r="C227" s="180" t="s">
        <v>131</v>
      </c>
      <c r="D227"/>
      <c r="E227"/>
      <c r="F227"/>
      <c r="G227"/>
      <c r="H227"/>
    </row>
    <row r="228" spans="1:20">
      <c r="B228" s="180" t="s">
        <v>132</v>
      </c>
      <c r="C228" s="95">
        <v>2017</v>
      </c>
      <c r="D228" s="95">
        <v>2018</v>
      </c>
      <c r="E228" s="95">
        <v>2019</v>
      </c>
      <c r="F228" s="95">
        <v>2020</v>
      </c>
      <c r="G228" s="95">
        <v>2021</v>
      </c>
      <c r="H228" s="95" t="s">
        <v>126</v>
      </c>
    </row>
    <row r="229" spans="1:20">
      <c r="B229" s="182" t="s">
        <v>130</v>
      </c>
      <c r="C229" s="181">
        <v>6.6769230769230763</v>
      </c>
      <c r="D229" s="181">
        <v>7.5673076923076916</v>
      </c>
      <c r="E229" s="181">
        <v>7.7105769230769221</v>
      </c>
      <c r="F229" s="181">
        <v>6.6742307692307694</v>
      </c>
      <c r="G229" s="181">
        <v>7.2749999999999986</v>
      </c>
      <c r="H229" s="181">
        <v>7.1616203703703718</v>
      </c>
      <c r="T229" s="183">
        <f>C217</f>
        <v>7.15</v>
      </c>
    </row>
    <row r="230" spans="1:20">
      <c r="B230" s="182" t="s">
        <v>129</v>
      </c>
      <c r="C230" s="181">
        <v>15.110576923076922</v>
      </c>
      <c r="D230" s="181">
        <v>18.365384615384617</v>
      </c>
      <c r="E230" s="181">
        <v>18.560576923076919</v>
      </c>
      <c r="F230" s="181">
        <v>14.770192307692307</v>
      </c>
      <c r="G230" s="181">
        <v>17.212500000000002</v>
      </c>
      <c r="H230" s="181">
        <v>16.720601851851857</v>
      </c>
      <c r="T230" s="183">
        <f>D217</f>
        <v>15.5</v>
      </c>
    </row>
    <row r="231" spans="1:20">
      <c r="B231" s="182" t="s">
        <v>127</v>
      </c>
      <c r="C231" s="181">
        <v>8.7221153846153854</v>
      </c>
      <c r="D231" s="181">
        <v>10.620192307692308</v>
      </c>
      <c r="E231" s="181">
        <v>10.736923076923079</v>
      </c>
      <c r="F231" s="181">
        <v>10.408846153846154</v>
      </c>
      <c r="G231" s="181">
        <v>14.581250000000001</v>
      </c>
      <c r="H231" s="181">
        <v>10.287175925925929</v>
      </c>
      <c r="T231" s="183">
        <f>E217</f>
        <v>18</v>
      </c>
    </row>
    <row r="232" spans="1:20">
      <c r="B232" s="182" t="s">
        <v>128</v>
      </c>
      <c r="C232" s="181">
        <v>7.7442307692307688</v>
      </c>
      <c r="D232" s="181">
        <v>8.5173076923076927</v>
      </c>
      <c r="E232" s="181">
        <v>8.1240384615384595</v>
      </c>
      <c r="F232" s="181">
        <v>6.6240384615384604</v>
      </c>
      <c r="G232" s="181">
        <v>8.7062500000000007</v>
      </c>
      <c r="H232" s="181">
        <v>7.787731481481484</v>
      </c>
      <c r="T232" s="183">
        <f>F217</f>
        <v>7.95</v>
      </c>
    </row>
    <row r="233" spans="1:20">
      <c r="B233"/>
      <c r="C233"/>
      <c r="D233"/>
      <c r="E233"/>
      <c r="F233"/>
    </row>
    <row r="234" spans="1:20">
      <c r="A234" s="47">
        <v>6.6769230769230763</v>
      </c>
      <c r="B234">
        <v>7.5673076923076916</v>
      </c>
      <c r="C234">
        <v>7.7105769230769221</v>
      </c>
      <c r="D234">
        <v>6.6742307692307694</v>
      </c>
      <c r="E234" s="4">
        <v>7.15</v>
      </c>
      <c r="F234" s="2">
        <v>8.3562949051775348</v>
      </c>
    </row>
    <row r="235" spans="1:20">
      <c r="A235" s="47">
        <v>15.110576923076922</v>
      </c>
      <c r="B235">
        <v>18.365384615384617</v>
      </c>
      <c r="C235">
        <v>18.560576923076919</v>
      </c>
      <c r="D235">
        <v>14.770192307692307</v>
      </c>
      <c r="E235" s="4">
        <v>15.5</v>
      </c>
      <c r="F235" s="2">
        <v>19.860958817282455</v>
      </c>
    </row>
    <row r="236" spans="1:20">
      <c r="A236" s="47">
        <v>8.7221153846153854</v>
      </c>
      <c r="B236">
        <v>10.620192307692308</v>
      </c>
      <c r="C236">
        <v>10.736923076923079</v>
      </c>
      <c r="D236">
        <v>10.408846153846154</v>
      </c>
      <c r="E236" s="4">
        <v>18</v>
      </c>
      <c r="F236" s="2">
        <v>14</v>
      </c>
    </row>
    <row r="237" spans="1:20">
      <c r="A237" s="47">
        <v>7.7442307692307688</v>
      </c>
      <c r="B237">
        <v>8.5173076923076927</v>
      </c>
      <c r="C237">
        <v>8.1240384615384595</v>
      </c>
      <c r="D237">
        <v>6.6240384615384604</v>
      </c>
      <c r="E237" s="4">
        <v>7.95</v>
      </c>
      <c r="F237" s="2">
        <v>12.380102423550602</v>
      </c>
    </row>
    <row r="238" spans="1:20">
      <c r="B238"/>
      <c r="C238" t="s">
        <v>133</v>
      </c>
      <c r="D238" t="s">
        <v>134</v>
      </c>
    </row>
    <row r="239" spans="1:20">
      <c r="B239"/>
      <c r="C239">
        <v>2013</v>
      </c>
      <c r="D239" s="4">
        <v>20.16</v>
      </c>
    </row>
    <row r="240" spans="1:20">
      <c r="B240"/>
      <c r="C240">
        <v>2014</v>
      </c>
      <c r="D240" s="4">
        <v>17.84</v>
      </c>
      <c r="E240" s="4">
        <v>20.16</v>
      </c>
      <c r="F240" s="4">
        <v>17.84</v>
      </c>
      <c r="G240" s="4">
        <v>14.82</v>
      </c>
      <c r="H240">
        <v>15.78</v>
      </c>
      <c r="I240">
        <v>15.76</v>
      </c>
      <c r="J240">
        <v>25.79</v>
      </c>
      <c r="K240">
        <v>28.42</v>
      </c>
      <c r="L240">
        <v>15.11</v>
      </c>
      <c r="M240">
        <v>41.11</v>
      </c>
    </row>
    <row r="241" spans="2:32">
      <c r="B241"/>
      <c r="C241">
        <v>2015</v>
      </c>
      <c r="D241" s="4">
        <v>14.82</v>
      </c>
    </row>
    <row r="242" spans="2:32">
      <c r="B242"/>
      <c r="C242">
        <v>2016</v>
      </c>
      <c r="D242">
        <v>15.78</v>
      </c>
      <c r="X242" s="4">
        <v>20.16</v>
      </c>
      <c r="Y242" s="4">
        <v>17.84</v>
      </c>
      <c r="Z242" s="4">
        <v>14.82</v>
      </c>
      <c r="AA242">
        <v>15.78</v>
      </c>
      <c r="AB242">
        <v>15.76</v>
      </c>
      <c r="AC242">
        <v>25.79</v>
      </c>
      <c r="AD242">
        <v>28.42</v>
      </c>
      <c r="AE242">
        <v>15.11</v>
      </c>
      <c r="AF242">
        <v>41.11</v>
      </c>
    </row>
    <row r="243" spans="2:32">
      <c r="B243"/>
      <c r="C243">
        <v>2017</v>
      </c>
      <c r="D243">
        <v>15.76</v>
      </c>
    </row>
    <row r="244" spans="2:32">
      <c r="B244"/>
      <c r="C244">
        <v>2018</v>
      </c>
      <c r="D244">
        <v>25.79</v>
      </c>
    </row>
    <row r="245" spans="2:32">
      <c r="B245"/>
      <c r="C245">
        <v>2019</v>
      </c>
      <c r="D245">
        <v>28.42</v>
      </c>
    </row>
    <row r="246" spans="2:32">
      <c r="B246"/>
      <c r="C246">
        <v>2020</v>
      </c>
      <c r="D246">
        <v>15.11</v>
      </c>
    </row>
    <row r="247" spans="2:32">
      <c r="B247"/>
      <c r="C247">
        <v>2021</v>
      </c>
      <c r="D247">
        <v>41.11</v>
      </c>
    </row>
    <row r="248" spans="2:32">
      <c r="B248"/>
      <c r="C248"/>
    </row>
    <row r="249" spans="2:32">
      <c r="B249"/>
      <c r="C249"/>
    </row>
    <row r="250" spans="2:32">
      <c r="B250"/>
      <c r="C250"/>
    </row>
    <row r="251" spans="2:32">
      <c r="B251"/>
      <c r="C251"/>
    </row>
    <row r="252" spans="2:32">
      <c r="B252"/>
      <c r="C252"/>
    </row>
    <row r="253" spans="2:32">
      <c r="B253"/>
      <c r="C253"/>
    </row>
    <row r="254" spans="2:32">
      <c r="B254"/>
      <c r="C254"/>
    </row>
    <row r="255" spans="2:32">
      <c r="B255"/>
      <c r="C255"/>
    </row>
    <row r="256" spans="2:32">
      <c r="B256"/>
      <c r="C256"/>
    </row>
  </sheetData>
  <autoFilter ref="C238:D247" xr:uid="{00000000-0009-0000-0000-000001000000}">
    <sortState xmlns:xlrd2="http://schemas.microsoft.com/office/spreadsheetml/2017/richdata2" ref="C239:D247">
      <sortCondition ref="C238:C247"/>
    </sortState>
  </autoFilter>
  <mergeCells count="31">
    <mergeCell ref="BM172:BN172"/>
    <mergeCell ref="BO172:BP172"/>
    <mergeCell ref="AM2:AT2"/>
    <mergeCell ref="BM170:BN170"/>
    <mergeCell ref="BO170:BP170"/>
    <mergeCell ref="BM171:BN171"/>
    <mergeCell ref="BO171:BP171"/>
    <mergeCell ref="BM173:BN173"/>
    <mergeCell ref="BO173:BP173"/>
    <mergeCell ref="BN174:BP174"/>
    <mergeCell ref="BM175:BM177"/>
    <mergeCell ref="BO175:BP175"/>
    <mergeCell ref="BO176:BP176"/>
    <mergeCell ref="BO177:BP177"/>
    <mergeCell ref="BM178:BM180"/>
    <mergeCell ref="BO178:BP178"/>
    <mergeCell ref="BO179:BP179"/>
    <mergeCell ref="BO180:BP180"/>
    <mergeCell ref="BM181:BM183"/>
    <mergeCell ref="BO181:BP181"/>
    <mergeCell ref="BO182:BP182"/>
    <mergeCell ref="BO183:BP183"/>
    <mergeCell ref="BM190:BM194"/>
    <mergeCell ref="BM184:BM186"/>
    <mergeCell ref="BO184:BP184"/>
    <mergeCell ref="BO185:BP185"/>
    <mergeCell ref="BO186:BP186"/>
    <mergeCell ref="BM187:BM189"/>
    <mergeCell ref="BO187:BP187"/>
    <mergeCell ref="BO188:BP188"/>
    <mergeCell ref="BO189:BP189"/>
  </mergeCells>
  <conditionalFormatting sqref="Y58:AE5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{DC4A942E-3538-4C58-A0DE-7FB85AA3183A}</x14:id>
        </ext>
      </extLst>
    </cfRule>
  </conditionalFormatting>
  <conditionalFormatting sqref="AU4:AU56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{C71AFBD2-11EB-4D8F-AB51-8C1FC8533C89}</x14:id>
        </ext>
      </extLst>
    </cfRule>
  </conditionalFormatting>
  <conditionalFormatting sqref="AD65:AE72 AF72 AF6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{2798E1A2-D983-4445-9A9A-4560377E05AA}</x14:id>
        </ext>
      </extLst>
    </cfRule>
  </conditionalFormatting>
  <conditionalFormatting sqref="AM4:AT217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{589C694A-39D3-4BD8-B97E-EDC791CE8B8A}</x14:id>
        </ext>
      </extLst>
    </cfRule>
  </conditionalFormatting>
  <conditionalFormatting sqref="BB3:BC21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{D6397FAB-2EE6-411A-A123-0C5C79560ED3}</x14:id>
        </ext>
      </extLst>
    </cfRule>
  </conditionalFormatting>
  <conditionalFormatting sqref="AZ2:AZ21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56 E158:E217">
    <cfRule type="top10" dxfId="17" priority="59" rank="1"/>
  </conditionalFormatting>
  <conditionalFormatting sqref="AH2:AL217">
    <cfRule type="top10" dxfId="16" priority="61" rank="1"/>
  </conditionalFormatting>
  <conditionalFormatting sqref="AG2:AG217">
    <cfRule type="top10" dxfId="15" priority="62" rank="1"/>
  </conditionalFormatting>
  <conditionalFormatting sqref="V2:W217">
    <cfRule type="top10" dxfId="14" priority="63" percent="1" rank="10"/>
  </conditionalFormatting>
  <conditionalFormatting sqref="V67:W21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7:W217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I217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56 F158:F217">
    <cfRule type="top10" dxfId="13" priority="67" rank="1"/>
  </conditionalFormatting>
  <conditionalFormatting sqref="K2:N156 K158:N217">
    <cfRule type="top10" dxfId="12" priority="69" rank="1"/>
  </conditionalFormatting>
  <conditionalFormatting sqref="J2:J156 J158:J217">
    <cfRule type="top10" dxfId="11" priority="71" rank="1"/>
  </conditionalFormatting>
  <conditionalFormatting sqref="O2:S2 D2:D156 O3:Q156 R3:S158 O158:Q160 P161:Q197 R159:R197 P198:R209 O161:O209 S159:S209 O210:S217 D158:D217">
    <cfRule type="top10" dxfId="10" priority="75" rank="1"/>
  </conditionalFormatting>
  <conditionalFormatting sqref="G2:I156 C2:C156 G158:I217 C158:C217">
    <cfRule type="top10" dxfId="9" priority="76" rank="1"/>
  </conditionalFormatting>
  <pageMargins left="0.7" right="0.7" top="0.75" bottom="0.75" header="0.3" footer="0.3"/>
  <pageSetup paperSize="9" orientation="portrait" r:id="rId2"/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4A942E-3538-4C58-A0DE-7FB85AA318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Y58:AE58</xm:sqref>
        </x14:conditionalFormatting>
        <x14:conditionalFormatting xmlns:xm="http://schemas.microsoft.com/office/excel/2006/main">
          <x14:cfRule type="dataBar" id="{C71AFBD2-11EB-4D8F-AB51-8C1FC8533C8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AU4:AU56</xm:sqref>
        </x14:conditionalFormatting>
        <x14:conditionalFormatting xmlns:xm="http://schemas.microsoft.com/office/excel/2006/main">
          <x14:cfRule type="dataBar" id="{2798E1A2-D983-4445-9A9A-4560377E05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AD65:AE72 AF72 AF65</xm:sqref>
        </x14:conditionalFormatting>
        <x14:conditionalFormatting xmlns:xm="http://schemas.microsoft.com/office/excel/2006/main">
          <x14:cfRule type="dataBar" id="{589C694A-39D3-4BD8-B97E-EDC791CE8B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AM4:AT217</xm:sqref>
        </x14:conditionalFormatting>
        <x14:conditionalFormatting xmlns:xm="http://schemas.microsoft.com/office/excel/2006/main">
          <x14:cfRule type="dataBar" id="{D6397FAB-2EE6-411A-A123-0C5C79560E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BB3:BC217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I324"/>
  <sheetViews>
    <sheetView zoomScale="85" zoomScaleNormal="85" workbookViewId="0">
      <pane xSplit="1" ySplit="1" topLeftCell="B308" activePane="bottomRight" state="frozen"/>
      <selection pane="topRight" activeCell="B1" sqref="B1"/>
      <selection pane="bottomLeft" activeCell="A2" sqref="A2"/>
      <selection pane="bottomRight" activeCell="A322" sqref="A322:XFD324"/>
    </sheetView>
  </sheetViews>
  <sheetFormatPr defaultRowHeight="21"/>
  <cols>
    <col min="1" max="1" width="19.81640625" style="47" customWidth="1"/>
    <col min="2" max="2" width="33.1796875" style="1" bestFit="1" customWidth="1"/>
    <col min="3" max="3" width="20.1796875" style="1" customWidth="1"/>
    <col min="4" max="4" width="11.81640625" style="1" customWidth="1"/>
    <col min="5" max="5" width="37.54296875" style="124" bestFit="1" customWidth="1"/>
    <col min="6" max="6" width="39.1796875" style="124" bestFit="1" customWidth="1"/>
    <col min="7" max="7" width="38.453125" style="124" bestFit="1" customWidth="1"/>
    <col min="8" max="8" width="24.453125" style="2" bestFit="1" customWidth="1"/>
    <col min="9" max="9" width="24.453125" style="2" customWidth="1"/>
    <col min="10" max="10" width="27.54296875" style="2" customWidth="1"/>
    <col min="11" max="11" width="22.81640625" style="2" bestFit="1" customWidth="1"/>
    <col min="12" max="12" width="17.453125" style="2" customWidth="1"/>
    <col min="13" max="13" width="22.1796875" style="2" customWidth="1"/>
    <col min="14" max="14" width="20.54296875" style="4" bestFit="1" customWidth="1"/>
    <col min="15" max="15" width="18.1796875" style="4" bestFit="1" customWidth="1"/>
    <col min="16" max="17" width="18.1796875" style="4" customWidth="1"/>
    <col min="18" max="18" width="8.81640625" style="6"/>
    <col min="19" max="19" width="19.1796875" style="122" customWidth="1"/>
    <col min="20" max="20" width="10.1796875" bestFit="1" customWidth="1"/>
    <col min="21" max="21" width="6.1796875" bestFit="1" customWidth="1"/>
    <col min="22" max="22" width="24.453125" customWidth="1"/>
    <col min="23" max="23" width="14.81640625" customWidth="1"/>
    <col min="24" max="24" width="11" style="8" bestFit="1" customWidth="1"/>
    <col min="29" max="31" width="6" customWidth="1"/>
    <col min="32" max="32" width="17.54296875" style="56" customWidth="1"/>
    <col min="33" max="33" width="17.54296875" style="57" customWidth="1"/>
    <col min="34" max="34" width="27.453125" style="58" bestFit="1" customWidth="1"/>
    <col min="35" max="35" width="17.54296875" style="58" customWidth="1"/>
    <col min="36" max="36" width="17.54296875" style="59" customWidth="1"/>
    <col min="37" max="37" width="28.81640625" style="60" bestFit="1" customWidth="1"/>
    <col min="38" max="38" width="25.81640625" style="61" bestFit="1" customWidth="1"/>
    <col min="39" max="39" width="27.81640625" style="59" bestFit="1" customWidth="1"/>
    <col min="43" max="44" width="10.1796875" bestFit="1" customWidth="1"/>
    <col min="50" max="50" width="8.81640625" style="8"/>
    <col min="59" max="59" width="32.81640625" bestFit="1" customWidth="1"/>
  </cols>
  <sheetData>
    <row r="1" spans="1:48" ht="45.5" thickBot="1">
      <c r="A1" s="45" t="s">
        <v>0</v>
      </c>
      <c r="B1" s="1" t="s">
        <v>15</v>
      </c>
      <c r="C1" s="1" t="s">
        <v>16</v>
      </c>
      <c r="D1" s="163" t="s">
        <v>115</v>
      </c>
      <c r="E1" s="124" t="s">
        <v>47</v>
      </c>
      <c r="F1" s="124" t="s">
        <v>48</v>
      </c>
      <c r="G1" s="124" t="s">
        <v>49</v>
      </c>
      <c r="H1" s="115" t="s">
        <v>30</v>
      </c>
      <c r="I1" s="115" t="s">
        <v>112</v>
      </c>
      <c r="J1" s="126" t="s">
        <v>31</v>
      </c>
      <c r="K1" s="2" t="s">
        <v>111</v>
      </c>
      <c r="L1" s="4" t="s">
        <v>52</v>
      </c>
      <c r="M1" s="4" t="s">
        <v>53</v>
      </c>
      <c r="N1" s="4" t="s">
        <v>33</v>
      </c>
      <c r="O1" s="116" t="s">
        <v>114</v>
      </c>
      <c r="P1" s="116" t="s">
        <v>118</v>
      </c>
      <c r="Q1" s="116" t="s">
        <v>121</v>
      </c>
      <c r="R1" s="6" t="s">
        <v>34</v>
      </c>
      <c r="S1" s="166" t="s">
        <v>120</v>
      </c>
      <c r="T1" t="s">
        <v>35</v>
      </c>
      <c r="U1" t="s">
        <v>36</v>
      </c>
      <c r="V1" s="116" t="s">
        <v>119</v>
      </c>
      <c r="W1" t="s">
        <v>113</v>
      </c>
      <c r="X1" s="120" t="s">
        <v>137</v>
      </c>
      <c r="Y1" s="120"/>
      <c r="Z1" s="120"/>
      <c r="AA1" s="120"/>
      <c r="AB1" s="120"/>
      <c r="AC1" s="8"/>
      <c r="AF1" s="52" t="s">
        <v>15</v>
      </c>
      <c r="AG1" s="53" t="s">
        <v>16</v>
      </c>
      <c r="AH1" s="117" t="s">
        <v>30</v>
      </c>
      <c r="AI1" s="127" t="s">
        <v>31</v>
      </c>
      <c r="AJ1" s="54" t="s">
        <v>32</v>
      </c>
      <c r="AK1" s="55" t="s">
        <v>33</v>
      </c>
      <c r="AL1" s="118" t="s">
        <v>114</v>
      </c>
      <c r="AM1" s="54" t="s">
        <v>34</v>
      </c>
      <c r="AP1" s="110"/>
      <c r="AQ1" s="110" t="s">
        <v>116</v>
      </c>
      <c r="AR1" s="110" t="s">
        <v>117</v>
      </c>
      <c r="AS1" s="110" t="s">
        <v>42</v>
      </c>
      <c r="AT1" s="110" t="s">
        <v>24</v>
      </c>
      <c r="AU1" s="110" t="s">
        <v>43</v>
      </c>
      <c r="AV1" s="110" t="s">
        <v>44</v>
      </c>
    </row>
    <row r="2" spans="1:48">
      <c r="A2" s="46">
        <f>'[1]Weekly capesize'!$A784</f>
        <v>42738</v>
      </c>
      <c r="B2" s="1">
        <f>'[1]Weekly capesize'!$B784</f>
        <v>6086</v>
      </c>
      <c r="C2" s="1">
        <f>'[1]Weekly capesize'!$C784</f>
        <v>3853</v>
      </c>
      <c r="D2" s="1">
        <f>B2-C2</f>
        <v>2233</v>
      </c>
      <c r="E2" s="124">
        <f>'[1]Baltic Indices'!$D451</f>
        <v>1538</v>
      </c>
      <c r="F2" s="124">
        <f>'[1]Baltic Indices'!$G451</f>
        <v>559</v>
      </c>
      <c r="G2" s="124">
        <f>'[1]Baltic Indices'!$F451</f>
        <v>843</v>
      </c>
      <c r="H2" s="3">
        <f>'[1]Weekly capesize'!$I784</f>
        <v>6.15</v>
      </c>
      <c r="I2" s="3">
        <f>'[1]Weekly capesize'!$L784</f>
        <v>8.75</v>
      </c>
      <c r="J2" s="3">
        <f>'[1]Weekly capesize'!$N784</f>
        <v>9.25</v>
      </c>
      <c r="K2" s="3">
        <f>'[1]Weekly capesize'!$J784</f>
        <v>9.6999999999999993</v>
      </c>
      <c r="L2" s="3">
        <f>'[1]Weekly capesize'!$Y784</f>
        <v>13.65</v>
      </c>
      <c r="M2" s="3">
        <f>'[1]Weekly capesize'!$V784</f>
        <v>8.25</v>
      </c>
      <c r="N2" s="5">
        <f>'[1]Weekly capesize'!$S784</f>
        <v>7.45</v>
      </c>
      <c r="O2" s="5">
        <f>'[1]Weekly capesize'!$Z784</f>
        <v>13.25</v>
      </c>
      <c r="P2" s="5">
        <f>'[1]Weekly capesize'!$T784</f>
        <v>6.9</v>
      </c>
      <c r="Q2" s="5">
        <f>'[1]Weekly capesize'!$U784</f>
        <v>9.5500000000000007</v>
      </c>
      <c r="R2" s="7">
        <f>[2]input!$B432</f>
        <v>7.05</v>
      </c>
      <c r="S2" s="123">
        <f>(B2-C2)/C2</f>
        <v>0.57954840384116268</v>
      </c>
      <c r="T2" s="49">
        <f>B2-C2</f>
        <v>2233</v>
      </c>
      <c r="U2" s="44">
        <f>T2/C2</f>
        <v>0.57954840384116268</v>
      </c>
      <c r="V2" s="157">
        <f>O2-H2</f>
        <v>7.1</v>
      </c>
      <c r="W2" s="108">
        <f>I2-H2</f>
        <v>2.5999999999999996</v>
      </c>
      <c r="AC2" s="8"/>
      <c r="AF2" s="266" t="s">
        <v>21</v>
      </c>
      <c r="AG2" s="266"/>
      <c r="AH2" s="266"/>
      <c r="AI2" s="266"/>
      <c r="AJ2" s="266"/>
      <c r="AK2" s="266"/>
      <c r="AL2" s="266"/>
      <c r="AM2" s="266"/>
      <c r="AQ2" s="108">
        <f>[3]spot_w_average!Q325</f>
        <v>71.535000000000011</v>
      </c>
      <c r="AR2" s="108">
        <f>[3]spot_w_average!R325</f>
        <v>77.309999999999988</v>
      </c>
      <c r="AS2" s="108">
        <f t="shared" ref="AS2:AS65" si="0">AR2-AQ2</f>
        <v>5.7749999999999773</v>
      </c>
      <c r="AT2" s="108">
        <f t="shared" ref="AT2:AT65" si="1">AT3</f>
        <v>9.1712895622895605</v>
      </c>
    </row>
    <row r="3" spans="1:48">
      <c r="A3" s="46">
        <f>'[1]Weekly capesize'!$A785</f>
        <v>42744</v>
      </c>
      <c r="B3" s="1">
        <f>'[1]Weekly capesize'!$B785</f>
        <v>6178</v>
      </c>
      <c r="C3" s="1">
        <f>'[1]Weekly capesize'!$C785</f>
        <v>3967</v>
      </c>
      <c r="D3" s="1">
        <f t="shared" ref="D3:D66" si="2">B3-C3</f>
        <v>2211</v>
      </c>
      <c r="E3" s="124">
        <f>'[1]Baltic Indices'!$D452</f>
        <v>1658</v>
      </c>
      <c r="F3" s="124">
        <f>'[1]Baltic Indices'!$G452</f>
        <v>508</v>
      </c>
      <c r="G3" s="124">
        <f>'[1]Baltic Indices'!$F452</f>
        <v>783</v>
      </c>
      <c r="H3" s="3">
        <f>'[1]Weekly capesize'!$I785</f>
        <v>6.05</v>
      </c>
      <c r="I3" s="3">
        <f>'[1]Weekly capesize'!$L785</f>
        <v>9.1999999999999993</v>
      </c>
      <c r="J3" s="3">
        <f>'[1]Weekly capesize'!$N785</f>
        <v>9.75</v>
      </c>
      <c r="K3" s="3">
        <f>'[1]Weekly capesize'!$J785</f>
        <v>10.050000000000001</v>
      </c>
      <c r="L3" s="3">
        <f>'[1]Weekly capesize'!$Y785</f>
        <v>14</v>
      </c>
      <c r="M3" s="3">
        <f>'[1]Weekly capesize'!$V785</f>
        <v>7.85</v>
      </c>
      <c r="N3" s="5">
        <f>'[1]Weekly capesize'!$S785</f>
        <v>7.75</v>
      </c>
      <c r="O3" s="5">
        <f>'[1]Weekly capesize'!$Z785</f>
        <v>13.6</v>
      </c>
      <c r="P3" s="5">
        <f>'[1]Weekly capesize'!$T785</f>
        <v>7.25</v>
      </c>
      <c r="Q3" s="5">
        <f>'[1]Weekly capesize'!$U784</f>
        <v>9.5500000000000007</v>
      </c>
      <c r="R3" s="7">
        <f>[2]input!$B433</f>
        <v>7.05</v>
      </c>
      <c r="S3" s="123">
        <f t="shared" ref="S3:S66" si="3">(B3-C3)/C3</f>
        <v>0.55734812200655404</v>
      </c>
      <c r="T3" s="49">
        <f t="shared" ref="T3:T55" si="4">B3-C3</f>
        <v>2211</v>
      </c>
      <c r="U3" s="44">
        <f t="shared" ref="U3:U55" si="5">T3/C3</f>
        <v>0.55734812200655404</v>
      </c>
      <c r="V3" s="157">
        <f t="shared" ref="V3:V66" si="6">O3-H3</f>
        <v>7.55</v>
      </c>
      <c r="W3" s="108">
        <f t="shared" ref="W3:W66" si="7">I3-H3</f>
        <v>3.1499999999999995</v>
      </c>
      <c r="AC3" s="8"/>
      <c r="AQ3" s="108">
        <f>[3]spot_w_average!Q326</f>
        <v>74.27000000000001</v>
      </c>
      <c r="AR3" s="108">
        <f>[3]spot_w_average!R326</f>
        <v>78.740000000000009</v>
      </c>
      <c r="AS3" s="108">
        <f t="shared" si="0"/>
        <v>4.4699999999999989</v>
      </c>
      <c r="AT3" s="108">
        <f t="shared" si="1"/>
        <v>9.1712895622895605</v>
      </c>
      <c r="AU3" s="44">
        <f t="shared" ref="AU3:AU66" si="8">AQ3/AQ2-1</f>
        <v>3.8233032781155973E-2</v>
      </c>
      <c r="AV3" s="44">
        <f t="shared" ref="AV3:AV66" si="9">AR3/AR2-1</f>
        <v>1.8496960289742903E-2</v>
      </c>
    </row>
    <row r="4" spans="1:48">
      <c r="A4" s="46">
        <f>'[1]Weekly capesize'!$A786</f>
        <v>42751</v>
      </c>
      <c r="B4" s="1">
        <f>'[1]Weekly capesize'!$B786</f>
        <v>5764</v>
      </c>
      <c r="C4" s="1">
        <f>'[1]Weekly capesize'!$C786</f>
        <v>3692</v>
      </c>
      <c r="D4" s="1">
        <f t="shared" si="2"/>
        <v>2072</v>
      </c>
      <c r="E4" s="124">
        <f>'[1]Baltic Indices'!$D453</f>
        <v>1383</v>
      </c>
      <c r="F4" s="124">
        <f>'[1]Baltic Indices'!$G453</f>
        <v>459</v>
      </c>
      <c r="G4" s="124">
        <f>'[1]Baltic Indices'!$F453</f>
        <v>739</v>
      </c>
      <c r="H4" s="3">
        <f>'[1]Weekly capesize'!$I786</f>
        <v>5.55</v>
      </c>
      <c r="I4" s="3">
        <f>'[1]Weekly capesize'!$L786</f>
        <v>8.75</v>
      </c>
      <c r="J4" s="3">
        <f>'[1]Weekly capesize'!$N786</f>
        <v>9.25</v>
      </c>
      <c r="K4" s="3">
        <f>'[1]Weekly capesize'!$J786</f>
        <v>9.4</v>
      </c>
      <c r="L4" s="3">
        <f>'[1]Weekly capesize'!$Y786</f>
        <v>12.9</v>
      </c>
      <c r="M4" s="3">
        <f>'[1]Weekly capesize'!$V786</f>
        <v>7.65</v>
      </c>
      <c r="N4" s="5">
        <f>'[1]Weekly capesize'!$S786</f>
        <v>7.3</v>
      </c>
      <c r="O4" s="5">
        <f>'[1]Weekly capesize'!$Z786</f>
        <v>12.5</v>
      </c>
      <c r="P4" s="5">
        <f>'[1]Weekly capesize'!$T786</f>
        <v>6.75</v>
      </c>
      <c r="Q4" s="5">
        <f>'[1]Weekly capesize'!$U785</f>
        <v>9.15</v>
      </c>
      <c r="R4" s="7">
        <f>[2]input!$B434</f>
        <v>7.95</v>
      </c>
      <c r="S4" s="123">
        <f t="shared" si="3"/>
        <v>0.56121343445287108</v>
      </c>
      <c r="T4" s="49">
        <f t="shared" si="4"/>
        <v>2072</v>
      </c>
      <c r="U4" s="44">
        <f t="shared" si="5"/>
        <v>0.56121343445287108</v>
      </c>
      <c r="V4" s="157">
        <f t="shared" si="6"/>
        <v>6.95</v>
      </c>
      <c r="W4" s="108">
        <f t="shared" si="7"/>
        <v>3.2</v>
      </c>
      <c r="AC4" s="8"/>
      <c r="AF4" s="62">
        <f t="shared" ref="AF4:AF41" si="10">B4/B3-1</f>
        <v>-6.7011977986403348E-2</v>
      </c>
      <c r="AG4" s="63">
        <f t="shared" ref="AG4:AG41" si="11">C4/C3-1</f>
        <v>-6.9321905722208199E-2</v>
      </c>
      <c r="AH4" s="64">
        <f t="shared" ref="AH4:AH41" si="12">H4/H3-1</f>
        <v>-8.2644628099173612E-2</v>
      </c>
      <c r="AI4" s="64">
        <f t="shared" ref="AI4:AI41" si="13">J4/J3-1</f>
        <v>-5.1282051282051322E-2</v>
      </c>
      <c r="AJ4" s="65">
        <f t="shared" ref="AJ4:AJ41" si="14">K4/K3-1</f>
        <v>-6.4676616915422924E-2</v>
      </c>
      <c r="AK4" s="66">
        <f t="shared" ref="AK4:AK41" si="15">N4/N3-1</f>
        <v>-5.8064516129032295E-2</v>
      </c>
      <c r="AL4" s="67">
        <f t="shared" ref="AL4:AL41" si="16">O4/O3-1</f>
        <v>-8.0882352941176405E-2</v>
      </c>
      <c r="AM4" s="65">
        <f t="shared" ref="AM4:AM41" si="17">R4/R3-1</f>
        <v>0.12765957446808507</v>
      </c>
      <c r="AN4" s="50"/>
      <c r="AQ4" s="108">
        <f>[3]spot_w_average!Q327</f>
        <v>76.079999999999984</v>
      </c>
      <c r="AR4" s="108">
        <f>[3]spot_w_average!R327</f>
        <v>82.4</v>
      </c>
      <c r="AS4" s="108">
        <f t="shared" si="0"/>
        <v>6.3200000000000216</v>
      </c>
      <c r="AT4" s="108">
        <f t="shared" si="1"/>
        <v>9.1712895622895605</v>
      </c>
      <c r="AU4" s="44">
        <f t="shared" si="8"/>
        <v>2.4370539921906298E-2</v>
      </c>
      <c r="AV4" s="44">
        <f t="shared" si="9"/>
        <v>4.6482092964185817E-2</v>
      </c>
    </row>
    <row r="5" spans="1:48">
      <c r="A5" s="46">
        <f>'[1]Weekly capesize'!$A787</f>
        <v>42758</v>
      </c>
      <c r="B5" s="1">
        <f>'[1]Weekly capesize'!$B787</f>
        <v>6228</v>
      </c>
      <c r="C5" s="1">
        <f>'[1]Weekly capesize'!$C787</f>
        <v>3871</v>
      </c>
      <c r="D5" s="1">
        <f t="shared" si="2"/>
        <v>2357</v>
      </c>
      <c r="E5" s="124">
        <f>'[1]Baltic Indices'!$D454</f>
        <v>1610</v>
      </c>
      <c r="F5" s="124">
        <f>'[1]Baltic Indices'!$G454</f>
        <v>441</v>
      </c>
      <c r="G5" s="124">
        <f>'[1]Baltic Indices'!$F454</f>
        <v>718</v>
      </c>
      <c r="H5" s="3">
        <f>'[1]Weekly capesize'!$I787</f>
        <v>5.65</v>
      </c>
      <c r="I5" s="3">
        <f>'[1]Weekly capesize'!$L787</f>
        <v>9.25</v>
      </c>
      <c r="J5" s="3">
        <f>'[1]Weekly capesize'!$N787</f>
        <v>9.75</v>
      </c>
      <c r="K5" s="3">
        <f>'[1]Weekly capesize'!$J787</f>
        <v>10</v>
      </c>
      <c r="L5" s="3">
        <f>'[1]Weekly capesize'!$Y787</f>
        <v>13.95</v>
      </c>
      <c r="M5" s="3">
        <f>'[1]Weekly capesize'!$V787</f>
        <v>8.15</v>
      </c>
      <c r="N5" s="5">
        <f>'[1]Weekly capesize'!$S787</f>
        <v>8</v>
      </c>
      <c r="O5" s="5">
        <f>'[1]Weekly capesize'!$Z787</f>
        <v>13.6</v>
      </c>
      <c r="P5" s="5">
        <f>'[1]Weekly capesize'!$T787</f>
        <v>7.25</v>
      </c>
      <c r="Q5" s="5">
        <f>'[1]Weekly capesize'!$U786</f>
        <v>8.9</v>
      </c>
      <c r="R5" s="7">
        <f>[2]input!$B435</f>
        <v>7.5</v>
      </c>
      <c r="S5" s="123">
        <f t="shared" si="3"/>
        <v>0.60888659261172828</v>
      </c>
      <c r="T5" s="49">
        <f t="shared" si="4"/>
        <v>2357</v>
      </c>
      <c r="U5" s="44">
        <f t="shared" si="5"/>
        <v>0.60888659261172828</v>
      </c>
      <c r="V5" s="157">
        <f t="shared" si="6"/>
        <v>7.9499999999999993</v>
      </c>
      <c r="W5" s="108">
        <f t="shared" si="7"/>
        <v>3.5999999999999996</v>
      </c>
      <c r="AC5" s="8"/>
      <c r="AF5" s="62">
        <f t="shared" si="10"/>
        <v>8.0499653018736961E-2</v>
      </c>
      <c r="AG5" s="63">
        <f t="shared" si="11"/>
        <v>4.8483206933911172E-2</v>
      </c>
      <c r="AH5" s="64">
        <f t="shared" si="12"/>
        <v>1.8018018018018056E-2</v>
      </c>
      <c r="AI5" s="64">
        <f t="shared" si="13"/>
        <v>5.4054054054053946E-2</v>
      </c>
      <c r="AJ5" s="65">
        <f t="shared" si="14"/>
        <v>6.3829787234042534E-2</v>
      </c>
      <c r="AK5" s="66">
        <f t="shared" si="15"/>
        <v>9.5890410958904049E-2</v>
      </c>
      <c r="AL5" s="67">
        <f t="shared" si="16"/>
        <v>8.8000000000000078E-2</v>
      </c>
      <c r="AM5" s="65">
        <f t="shared" si="17"/>
        <v>-5.6603773584905648E-2</v>
      </c>
      <c r="AN5" s="50"/>
      <c r="AQ5" s="108">
        <f>[3]spot_w_average!Q328</f>
        <v>77.548000000000002</v>
      </c>
      <c r="AR5" s="108">
        <f>[3]spot_w_average!R328</f>
        <v>82.240000000000009</v>
      </c>
      <c r="AS5" s="108">
        <f t="shared" si="0"/>
        <v>4.6920000000000073</v>
      </c>
      <c r="AT5" s="108">
        <f t="shared" si="1"/>
        <v>9.1712895622895605</v>
      </c>
      <c r="AU5" s="44">
        <f t="shared" si="8"/>
        <v>1.9295478443743574E-2</v>
      </c>
      <c r="AV5" s="44">
        <f t="shared" si="9"/>
        <v>-1.9417475728155109E-3</v>
      </c>
    </row>
    <row r="6" spans="1:48">
      <c r="A6" s="46">
        <f>'[1]Weekly capesize'!$A788</f>
        <v>42765</v>
      </c>
      <c r="B6" s="1">
        <f>'[1]Weekly capesize'!$B788</f>
        <v>5443</v>
      </c>
      <c r="C6" s="1">
        <f>'[1]Weekly capesize'!$C788</f>
        <v>3447</v>
      </c>
      <c r="D6" s="1">
        <f t="shared" si="2"/>
        <v>1996</v>
      </c>
      <c r="E6" s="124">
        <f>'[1]Baltic Indices'!$D455</f>
        <v>1239</v>
      </c>
      <c r="F6" s="124">
        <f>'[1]Baltic Indices'!$G455</f>
        <v>419</v>
      </c>
      <c r="G6" s="124">
        <f>'[1]Baltic Indices'!$F455</f>
        <v>692</v>
      </c>
      <c r="H6" s="3">
        <f>'[1]Weekly capesize'!$I788</f>
        <v>5.05</v>
      </c>
      <c r="I6" s="3">
        <f>'[1]Weekly capesize'!$L788</f>
        <v>8.65</v>
      </c>
      <c r="J6" s="3">
        <f>'[1]Weekly capesize'!$N788</f>
        <v>9.0500000000000007</v>
      </c>
      <c r="K6" s="3">
        <f>'[1]Weekly capesize'!$J788</f>
        <v>8.75</v>
      </c>
      <c r="L6" s="3">
        <f>'[1]Weekly capesize'!$Y788</f>
        <v>12.35</v>
      </c>
      <c r="M6" s="3">
        <f>'[1]Weekly capesize'!$V788</f>
        <v>7</v>
      </c>
      <c r="N6" s="5">
        <f>'[1]Weekly capesize'!$S788</f>
        <v>6.85</v>
      </c>
      <c r="O6" s="5">
        <f>'[1]Weekly capesize'!$Z788</f>
        <v>12</v>
      </c>
      <c r="P6" s="5">
        <f>'[1]Weekly capesize'!$T788</f>
        <v>6.65</v>
      </c>
      <c r="Q6" s="5">
        <f>'[1]Weekly capesize'!$U787</f>
        <v>9.4499999999999993</v>
      </c>
      <c r="R6" s="7">
        <f>[2]input!$B436</f>
        <v>8.15</v>
      </c>
      <c r="S6" s="123">
        <f t="shared" si="3"/>
        <v>0.57905425007252687</v>
      </c>
      <c r="T6" s="49">
        <f t="shared" si="4"/>
        <v>1996</v>
      </c>
      <c r="U6" s="44">
        <f t="shared" si="5"/>
        <v>0.57905425007252687</v>
      </c>
      <c r="V6" s="157">
        <f t="shared" si="6"/>
        <v>6.95</v>
      </c>
      <c r="W6" s="108">
        <f t="shared" si="7"/>
        <v>3.6000000000000005</v>
      </c>
      <c r="AC6" s="8"/>
      <c r="AF6" s="62">
        <f t="shared" si="10"/>
        <v>-0.12604367373153502</v>
      </c>
      <c r="AG6" s="63">
        <f t="shared" si="11"/>
        <v>-0.10953242056316193</v>
      </c>
      <c r="AH6" s="64">
        <f t="shared" si="12"/>
        <v>-0.10619469026548678</v>
      </c>
      <c r="AI6" s="64">
        <f t="shared" si="13"/>
        <v>-7.1794871794871762E-2</v>
      </c>
      <c r="AJ6" s="65">
        <f t="shared" si="14"/>
        <v>-0.125</v>
      </c>
      <c r="AK6" s="66">
        <f t="shared" si="15"/>
        <v>-0.14375000000000004</v>
      </c>
      <c r="AL6" s="67">
        <f t="shared" si="16"/>
        <v>-0.11764705882352944</v>
      </c>
      <c r="AM6" s="65">
        <f t="shared" si="17"/>
        <v>8.666666666666667E-2</v>
      </c>
      <c r="AN6" s="50"/>
      <c r="AQ6" s="108">
        <f>[3]spot_w_average!Q329</f>
        <v>78.260000000000005</v>
      </c>
      <c r="AR6" s="108">
        <f>[3]spot_w_average!R329</f>
        <v>84.75</v>
      </c>
      <c r="AS6" s="108">
        <f t="shared" si="0"/>
        <v>6.4899999999999949</v>
      </c>
      <c r="AT6" s="108">
        <f t="shared" si="1"/>
        <v>9.1712895622895605</v>
      </c>
      <c r="AU6" s="44">
        <f t="shared" si="8"/>
        <v>9.1814102233456207E-3</v>
      </c>
      <c r="AV6" s="44">
        <f t="shared" si="9"/>
        <v>3.0520428015563983E-2</v>
      </c>
    </row>
    <row r="7" spans="1:48">
      <c r="A7" s="46">
        <f>'[1]Weekly capesize'!$A789</f>
        <v>42772</v>
      </c>
      <c r="B7" s="1">
        <f>'[1]Weekly capesize'!$B789</f>
        <v>4938</v>
      </c>
      <c r="C7" s="1">
        <f>'[1]Weekly capesize'!$C789</f>
        <v>3129</v>
      </c>
      <c r="D7" s="1">
        <f t="shared" si="2"/>
        <v>1809</v>
      </c>
      <c r="E7" s="124">
        <f>'[1]Baltic Indices'!$D456</f>
        <v>981</v>
      </c>
      <c r="F7" s="124">
        <f>'[1]Baltic Indices'!$G456</f>
        <v>382</v>
      </c>
      <c r="G7" s="124">
        <f>'[1]Baltic Indices'!$F456</f>
        <v>667</v>
      </c>
      <c r="H7" s="3">
        <f>'[1]Weekly capesize'!$I789</f>
        <v>4.8499999999999996</v>
      </c>
      <c r="I7" s="3">
        <f>'[1]Weekly capesize'!$L789</f>
        <v>7.65</v>
      </c>
      <c r="J7" s="3">
        <f>'[1]Weekly capesize'!$N789</f>
        <v>7.95</v>
      </c>
      <c r="K7" s="3">
        <f>'[1]Weekly capesize'!$J789</f>
        <v>8</v>
      </c>
      <c r="L7" s="3">
        <f>'[1]Weekly capesize'!$Y789</f>
        <v>12.1</v>
      </c>
      <c r="M7" s="3">
        <f>'[1]Weekly capesize'!$V789</f>
        <v>6.5</v>
      </c>
      <c r="N7" s="5">
        <f>'[1]Weekly capesize'!$S789</f>
        <v>6</v>
      </c>
      <c r="O7" s="5">
        <f>'[1]Weekly capesize'!$Z789</f>
        <v>11.35</v>
      </c>
      <c r="P7" s="5">
        <f>'[1]Weekly capesize'!$T789</f>
        <v>5.65</v>
      </c>
      <c r="Q7" s="5">
        <f>'[1]Weekly capesize'!$U788</f>
        <v>8.3000000000000007</v>
      </c>
      <c r="R7" s="7">
        <f>[2]input!$B437</f>
        <v>7.9</v>
      </c>
      <c r="S7" s="123">
        <f t="shared" si="3"/>
        <v>0.57813998082454454</v>
      </c>
      <c r="T7" s="49">
        <f t="shared" si="4"/>
        <v>1809</v>
      </c>
      <c r="U7" s="44">
        <f t="shared" si="5"/>
        <v>0.57813998082454454</v>
      </c>
      <c r="V7" s="157">
        <f t="shared" si="6"/>
        <v>6.5</v>
      </c>
      <c r="W7" s="108">
        <f t="shared" si="7"/>
        <v>2.8000000000000007</v>
      </c>
      <c r="AC7" s="8"/>
      <c r="AF7" s="62">
        <f t="shared" si="10"/>
        <v>-9.2779717067793532E-2</v>
      </c>
      <c r="AG7" s="63">
        <f t="shared" si="11"/>
        <v>-9.2254134029590928E-2</v>
      </c>
      <c r="AH7" s="64">
        <f t="shared" si="12"/>
        <v>-3.9603960396039639E-2</v>
      </c>
      <c r="AI7" s="64">
        <f t="shared" si="13"/>
        <v>-0.12154696132596687</v>
      </c>
      <c r="AJ7" s="65">
        <f t="shared" si="14"/>
        <v>-8.5714285714285743E-2</v>
      </c>
      <c r="AK7" s="66">
        <f t="shared" si="15"/>
        <v>-0.12408759124087587</v>
      </c>
      <c r="AL7" s="67">
        <f t="shared" si="16"/>
        <v>-5.4166666666666696E-2</v>
      </c>
      <c r="AM7" s="65">
        <f t="shared" si="17"/>
        <v>-3.0674846625766916E-2</v>
      </c>
      <c r="AN7" s="50"/>
      <c r="AQ7" s="108">
        <f>[3]spot_w_average!Q330</f>
        <v>79.325999999999993</v>
      </c>
      <c r="AR7" s="108">
        <f>[3]spot_w_average!R330</f>
        <v>85.63</v>
      </c>
      <c r="AS7" s="108">
        <f t="shared" si="0"/>
        <v>6.304000000000002</v>
      </c>
      <c r="AT7" s="108">
        <f t="shared" si="1"/>
        <v>9.1712895622895605</v>
      </c>
      <c r="AU7" s="44">
        <f t="shared" si="8"/>
        <v>1.3621262458471506E-2</v>
      </c>
      <c r="AV7" s="44">
        <f t="shared" si="9"/>
        <v>1.0383480825958635E-2</v>
      </c>
    </row>
    <row r="8" spans="1:48">
      <c r="A8" s="46">
        <f>'[1]Weekly capesize'!$A790</f>
        <v>42779</v>
      </c>
      <c r="B8" s="1">
        <f>'[1]Weekly capesize'!$B790</f>
        <v>4516</v>
      </c>
      <c r="C8" s="1">
        <f>'[1]Weekly capesize'!$C790</f>
        <v>2804</v>
      </c>
      <c r="D8" s="1">
        <f t="shared" si="2"/>
        <v>1712</v>
      </c>
      <c r="E8" s="124">
        <f>'[1]Baltic Indices'!$D457</f>
        <v>687</v>
      </c>
      <c r="F8" s="124">
        <f>'[1]Baltic Indices'!$G457</f>
        <v>377</v>
      </c>
      <c r="G8" s="124">
        <f>'[1]Baltic Indices'!$F457</f>
        <v>672</v>
      </c>
      <c r="H8" s="3">
        <f>'[1]Weekly capesize'!$I790</f>
        <v>4.25</v>
      </c>
      <c r="I8" s="3">
        <f>'[1]Weekly capesize'!$L790</f>
        <v>7.05</v>
      </c>
      <c r="J8" s="3">
        <f>'[1]Weekly capesize'!$N790</f>
        <v>7.25</v>
      </c>
      <c r="K8" s="3">
        <f>'[1]Weekly capesize'!$J790</f>
        <v>7.3</v>
      </c>
      <c r="L8" s="3">
        <f>'[1]Weekly capesize'!$Y790</f>
        <v>11.8</v>
      </c>
      <c r="M8" s="3">
        <f>'[1]Weekly capesize'!$V790</f>
        <v>5.75</v>
      </c>
      <c r="N8" s="5">
        <f>'[1]Weekly capesize'!$S790</f>
        <v>5.35</v>
      </c>
      <c r="O8" s="5">
        <f>'[1]Weekly capesize'!$Z790</f>
        <v>11.1</v>
      </c>
      <c r="P8" s="5">
        <f>'[1]Weekly capesize'!$T790</f>
        <v>5.05</v>
      </c>
      <c r="Q8" s="5">
        <f>'[1]Weekly capesize'!$U789</f>
        <v>7.8</v>
      </c>
      <c r="R8" s="7">
        <f>[2]input!$B438</f>
        <v>7.35</v>
      </c>
      <c r="S8" s="123">
        <f t="shared" si="3"/>
        <v>0.61055634807417969</v>
      </c>
      <c r="T8" s="49">
        <f t="shared" si="4"/>
        <v>1712</v>
      </c>
      <c r="U8" s="44">
        <f t="shared" si="5"/>
        <v>0.61055634807417969</v>
      </c>
      <c r="V8" s="157">
        <f t="shared" si="6"/>
        <v>6.85</v>
      </c>
      <c r="W8" s="108">
        <f t="shared" si="7"/>
        <v>2.8</v>
      </c>
      <c r="AC8" s="8"/>
      <c r="AF8" s="62">
        <f t="shared" si="10"/>
        <v>-8.5459700283515572E-2</v>
      </c>
      <c r="AG8" s="63">
        <f t="shared" si="11"/>
        <v>-0.10386705017577502</v>
      </c>
      <c r="AH8" s="64">
        <f t="shared" si="12"/>
        <v>-0.12371134020618546</v>
      </c>
      <c r="AI8" s="64">
        <f t="shared" si="13"/>
        <v>-8.8050314465408785E-2</v>
      </c>
      <c r="AJ8" s="65">
        <f t="shared" si="14"/>
        <v>-8.7500000000000022E-2</v>
      </c>
      <c r="AK8" s="66">
        <f t="shared" si="15"/>
        <v>-0.10833333333333339</v>
      </c>
      <c r="AL8" s="67">
        <f t="shared" si="16"/>
        <v>-2.2026431718061623E-2</v>
      </c>
      <c r="AM8" s="65">
        <f t="shared" si="17"/>
        <v>-6.9620253164557E-2</v>
      </c>
      <c r="AN8" s="50"/>
      <c r="AQ8" s="108">
        <f>[3]spot_w_average!Q331</f>
        <v>86.183999999999997</v>
      </c>
      <c r="AR8" s="108">
        <f>[3]spot_w_average!R331</f>
        <v>92.920000000000016</v>
      </c>
      <c r="AS8" s="108">
        <f t="shared" si="0"/>
        <v>6.7360000000000184</v>
      </c>
      <c r="AT8" s="108">
        <f t="shared" si="1"/>
        <v>9.1712895622895605</v>
      </c>
      <c r="AU8" s="44">
        <f t="shared" si="8"/>
        <v>8.6453369639210464E-2</v>
      </c>
      <c r="AV8" s="44">
        <f t="shared" si="9"/>
        <v>8.513371481957277E-2</v>
      </c>
    </row>
    <row r="9" spans="1:48">
      <c r="A9" s="46">
        <f>'[1]Weekly capesize'!$A791</f>
        <v>42786</v>
      </c>
      <c r="B9" s="1">
        <f>'[1]Weekly capesize'!$B791</f>
        <v>4503</v>
      </c>
      <c r="C9" s="1">
        <f>'[1]Weekly capesize'!$C791</f>
        <v>2941</v>
      </c>
      <c r="D9" s="1">
        <f t="shared" si="2"/>
        <v>1562</v>
      </c>
      <c r="E9" s="124">
        <f>'[1]Baltic Indices'!$D458</f>
        <v>739</v>
      </c>
      <c r="F9" s="124">
        <f>'[1]Baltic Indices'!$G458</f>
        <v>391</v>
      </c>
      <c r="G9" s="124">
        <f>'[1]Baltic Indices'!$F458</f>
        <v>729</v>
      </c>
      <c r="H9" s="3">
        <f>'[1]Weekly capesize'!$I791</f>
        <v>4.9000000000000004</v>
      </c>
      <c r="I9" s="3">
        <f>'[1]Weekly capesize'!$L791</f>
        <v>6.9</v>
      </c>
      <c r="J9" s="3">
        <f>'[1]Weekly capesize'!$N791</f>
        <v>7.1</v>
      </c>
      <c r="K9" s="3">
        <f>'[1]Weekly capesize'!$J791</f>
        <v>7.65</v>
      </c>
      <c r="L9" s="3">
        <f>'[1]Weekly capesize'!$Y791</f>
        <v>11.55</v>
      </c>
      <c r="M9" s="3">
        <f>'[1]Weekly capesize'!$V791</f>
        <v>5.9</v>
      </c>
      <c r="N9" s="5">
        <f>'[1]Weekly capesize'!$S791</f>
        <v>5.3</v>
      </c>
      <c r="O9" s="5">
        <f>'[1]Weekly capesize'!$Z791</f>
        <v>10.85</v>
      </c>
      <c r="P9" s="5">
        <f>'[1]Weekly capesize'!$T791</f>
        <v>4.9000000000000004</v>
      </c>
      <c r="Q9" s="5">
        <f>'[1]Weekly capesize'!$U790</f>
        <v>7.05</v>
      </c>
      <c r="R9" s="7">
        <f>[2]input!$B439</f>
        <v>7.85</v>
      </c>
      <c r="S9" s="123">
        <f t="shared" si="3"/>
        <v>0.53111186671200272</v>
      </c>
      <c r="T9" s="49">
        <f t="shared" si="4"/>
        <v>1562</v>
      </c>
      <c r="U9" s="44">
        <f t="shared" si="5"/>
        <v>0.53111186671200272</v>
      </c>
      <c r="V9" s="157">
        <f t="shared" si="6"/>
        <v>5.9499999999999993</v>
      </c>
      <c r="W9" s="108">
        <f t="shared" si="7"/>
        <v>2</v>
      </c>
      <c r="AC9" s="8"/>
      <c r="AF9" s="62">
        <f t="shared" si="10"/>
        <v>-2.8786536758192982E-3</v>
      </c>
      <c r="AG9" s="63">
        <f t="shared" si="11"/>
        <v>4.8858773181169823E-2</v>
      </c>
      <c r="AH9" s="64">
        <f t="shared" si="12"/>
        <v>0.15294117647058836</v>
      </c>
      <c r="AI9" s="64">
        <f t="shared" si="13"/>
        <v>-2.0689655172413834E-2</v>
      </c>
      <c r="AJ9" s="65">
        <f t="shared" si="14"/>
        <v>4.7945205479452024E-2</v>
      </c>
      <c r="AK9" s="66">
        <f t="shared" si="15"/>
        <v>-9.3457943925233655E-3</v>
      </c>
      <c r="AL9" s="67">
        <f t="shared" si="16"/>
        <v>-2.2522522522522515E-2</v>
      </c>
      <c r="AM9" s="65">
        <f t="shared" si="17"/>
        <v>6.8027210884353817E-2</v>
      </c>
      <c r="AN9" s="50"/>
      <c r="AQ9" s="108">
        <f>[3]spot_w_average!Q332</f>
        <v>86.668000000000006</v>
      </c>
      <c r="AR9" s="108">
        <f>[3]spot_w_average!R332</f>
        <v>94.41</v>
      </c>
      <c r="AS9" s="108">
        <f t="shared" si="0"/>
        <v>7.7419999999999902</v>
      </c>
      <c r="AT9" s="108">
        <f t="shared" si="1"/>
        <v>9.1712895622895605</v>
      </c>
      <c r="AU9" s="44">
        <f t="shared" si="8"/>
        <v>5.615891580804E-3</v>
      </c>
      <c r="AV9" s="44">
        <f t="shared" si="9"/>
        <v>1.6035299182092011E-2</v>
      </c>
    </row>
    <row r="10" spans="1:48">
      <c r="A10" s="46">
        <f>'[1]Weekly capesize'!$A792</f>
        <v>42793</v>
      </c>
      <c r="B10" s="1">
        <f>'[1]Weekly capesize'!$B792</f>
        <v>5026</v>
      </c>
      <c r="C10" s="1">
        <f>'[1]Weekly capesize'!$C792</f>
        <v>3411</v>
      </c>
      <c r="D10" s="1">
        <f t="shared" si="2"/>
        <v>1615</v>
      </c>
      <c r="E10" s="124">
        <f>'[1]Baltic Indices'!$D459</f>
        <v>1165</v>
      </c>
      <c r="F10" s="124">
        <f>'[1]Baltic Indices'!$G459</f>
        <v>428</v>
      </c>
      <c r="G10" s="124">
        <f>'[1]Baltic Indices'!$F459</f>
        <v>809</v>
      </c>
      <c r="H10" s="3">
        <f>'[1]Weekly capesize'!$I792</f>
        <v>6</v>
      </c>
      <c r="I10" s="3">
        <f>'[1]Weekly capesize'!$L792</f>
        <v>7.35</v>
      </c>
      <c r="J10" s="3">
        <f>'[1]Weekly capesize'!$N792</f>
        <v>7.85</v>
      </c>
      <c r="K10" s="3">
        <f>'[1]Weekly capesize'!$J792</f>
        <v>8.4499999999999993</v>
      </c>
      <c r="L10" s="3">
        <f>'[1]Weekly capesize'!$Y792</f>
        <v>12.2</v>
      </c>
      <c r="M10" s="3">
        <f>'[1]Weekly capesize'!$V792</f>
        <v>6.75</v>
      </c>
      <c r="N10" s="5">
        <f>'[1]Weekly capesize'!$S792</f>
        <v>6</v>
      </c>
      <c r="O10" s="5">
        <f>'[1]Weekly capesize'!$Z792</f>
        <v>11.5</v>
      </c>
      <c r="P10" s="5">
        <f>'[1]Weekly capesize'!$T792</f>
        <v>5.35</v>
      </c>
      <c r="Q10" s="5">
        <f>'[1]Weekly capesize'!$U791</f>
        <v>7.2</v>
      </c>
      <c r="R10" s="7">
        <f>[2]input!$B440</f>
        <v>8.1</v>
      </c>
      <c r="S10" s="123">
        <f t="shared" si="3"/>
        <v>0.47346819114629141</v>
      </c>
      <c r="T10" s="49">
        <f t="shared" si="4"/>
        <v>1615</v>
      </c>
      <c r="U10" s="44">
        <f t="shared" si="5"/>
        <v>0.47346819114629141</v>
      </c>
      <c r="V10" s="157">
        <f t="shared" si="6"/>
        <v>5.5</v>
      </c>
      <c r="W10" s="108">
        <f t="shared" si="7"/>
        <v>1.3499999999999996</v>
      </c>
      <c r="AC10" s="8"/>
      <c r="AF10" s="62">
        <f t="shared" si="10"/>
        <v>0.11614479236064845</v>
      </c>
      <c r="AG10" s="63">
        <f t="shared" si="11"/>
        <v>0.15980958857531458</v>
      </c>
      <c r="AH10" s="104">
        <f t="shared" si="12"/>
        <v>0.22448979591836715</v>
      </c>
      <c r="AI10" s="64">
        <f t="shared" si="13"/>
        <v>0.10563380281690149</v>
      </c>
      <c r="AJ10" s="65">
        <f t="shared" si="14"/>
        <v>0.10457516339869266</v>
      </c>
      <c r="AK10" s="66">
        <f t="shared" si="15"/>
        <v>0.13207547169811318</v>
      </c>
      <c r="AL10" s="67">
        <f t="shared" si="16"/>
        <v>5.9907834101382562E-2</v>
      </c>
      <c r="AM10" s="65">
        <f t="shared" si="17"/>
        <v>3.1847133757961776E-2</v>
      </c>
      <c r="AN10" s="50"/>
      <c r="AQ10" s="108">
        <f>[3]spot_w_average!Q333</f>
        <v>85.307999999999993</v>
      </c>
      <c r="AR10" s="108">
        <f>[3]spot_w_average!R333</f>
        <v>94.38</v>
      </c>
      <c r="AS10" s="108">
        <f t="shared" si="0"/>
        <v>9.0720000000000027</v>
      </c>
      <c r="AT10" s="108">
        <f t="shared" si="1"/>
        <v>9.1712895622895605</v>
      </c>
      <c r="AU10" s="44">
        <f t="shared" si="8"/>
        <v>-1.5692066275903582E-2</v>
      </c>
      <c r="AV10" s="44">
        <f t="shared" si="9"/>
        <v>-3.1776294884022782E-4</v>
      </c>
    </row>
    <row r="11" spans="1:48">
      <c r="A11" s="46">
        <f>'[1]Weekly capesize'!$A793</f>
        <v>42800</v>
      </c>
      <c r="B11" s="1">
        <f>'[1]Weekly capesize'!$B793</f>
        <v>5082</v>
      </c>
      <c r="C11" s="1">
        <f>'[1]Weekly capesize'!$C793</f>
        <v>3552</v>
      </c>
      <c r="D11" s="1">
        <f t="shared" si="2"/>
        <v>1530</v>
      </c>
      <c r="E11" s="124">
        <f>'[1]Baltic Indices'!$D460</f>
        <v>1227</v>
      </c>
      <c r="F11" s="124">
        <f>'[1]Baltic Indices'!$G460</f>
        <v>462</v>
      </c>
      <c r="G11" s="124">
        <f>'[1]Baltic Indices'!$F460</f>
        <v>846</v>
      </c>
      <c r="H11" s="3">
        <f>'[1]Weekly capesize'!$I793</f>
        <v>6.4</v>
      </c>
      <c r="I11" s="3">
        <f>'[1]Weekly capesize'!$L793</f>
        <v>7.5</v>
      </c>
      <c r="J11" s="3">
        <f>'[1]Weekly capesize'!$N793</f>
        <v>8.1</v>
      </c>
      <c r="K11" s="3">
        <f>'[1]Weekly capesize'!$J793</f>
        <v>8.6</v>
      </c>
      <c r="L11" s="3">
        <f>'[1]Weekly capesize'!$Y793</f>
        <v>13.5</v>
      </c>
      <c r="M11" s="3">
        <f>'[1]Weekly capesize'!$V793</f>
        <v>6.1</v>
      </c>
      <c r="N11" s="5">
        <f>'[1]Weekly capesize'!$S793</f>
        <v>5.85</v>
      </c>
      <c r="O11" s="5">
        <f>'[1]Weekly capesize'!$Z793</f>
        <v>12.5</v>
      </c>
      <c r="P11" s="5">
        <f>'[1]Weekly capesize'!$T793</f>
        <v>5.5</v>
      </c>
      <c r="Q11" s="5">
        <f>'[1]Weekly capesize'!$U792</f>
        <v>8.1</v>
      </c>
      <c r="R11" s="7">
        <f>[2]input!$B441</f>
        <v>8.1999999999999993</v>
      </c>
      <c r="S11" s="123">
        <f t="shared" si="3"/>
        <v>0.43074324324324326</v>
      </c>
      <c r="T11" s="49">
        <f t="shared" si="4"/>
        <v>1530</v>
      </c>
      <c r="U11" s="44">
        <f t="shared" si="5"/>
        <v>0.43074324324324326</v>
      </c>
      <c r="V11" s="157">
        <f t="shared" si="6"/>
        <v>6.1</v>
      </c>
      <c r="W11" s="108">
        <f t="shared" si="7"/>
        <v>1.0999999999999996</v>
      </c>
      <c r="AC11" s="8"/>
      <c r="AF11" s="62">
        <f t="shared" si="10"/>
        <v>1.1142061281337101E-2</v>
      </c>
      <c r="AG11" s="63">
        <f t="shared" si="11"/>
        <v>4.1336851363236615E-2</v>
      </c>
      <c r="AH11" s="64">
        <f t="shared" si="12"/>
        <v>6.6666666666666652E-2</v>
      </c>
      <c r="AI11" s="64">
        <f t="shared" si="13"/>
        <v>3.1847133757961776E-2</v>
      </c>
      <c r="AJ11" s="65">
        <f t="shared" si="14"/>
        <v>1.7751479289940919E-2</v>
      </c>
      <c r="AK11" s="66">
        <f t="shared" si="15"/>
        <v>-2.5000000000000022E-2</v>
      </c>
      <c r="AL11" s="67">
        <f t="shared" si="16"/>
        <v>8.6956521739130377E-2</v>
      </c>
      <c r="AM11" s="65">
        <f t="shared" si="17"/>
        <v>1.2345679012345734E-2</v>
      </c>
      <c r="AN11" s="50"/>
      <c r="AQ11" s="108">
        <f>[3]spot_w_average!Q334</f>
        <v>81.446000000000012</v>
      </c>
      <c r="AR11" s="108">
        <f>[3]spot_w_average!R334</f>
        <v>90.46</v>
      </c>
      <c r="AS11" s="108">
        <f t="shared" si="0"/>
        <v>9.0139999999999816</v>
      </c>
      <c r="AT11" s="108">
        <f t="shared" si="1"/>
        <v>9.1712895622895605</v>
      </c>
      <c r="AU11" s="44">
        <f t="shared" si="8"/>
        <v>-4.5271252403056961E-2</v>
      </c>
      <c r="AV11" s="44">
        <f t="shared" si="9"/>
        <v>-4.1534223352405197E-2</v>
      </c>
    </row>
    <row r="12" spans="1:48">
      <c r="A12" s="46">
        <f>'[1]Weekly capesize'!$A794</f>
        <v>42807</v>
      </c>
      <c r="B12" s="1">
        <f>'[1]Weekly capesize'!$B794</f>
        <v>6150</v>
      </c>
      <c r="C12" s="1">
        <f>'[1]Weekly capesize'!$C794</f>
        <v>4323</v>
      </c>
      <c r="D12" s="1">
        <f t="shared" si="2"/>
        <v>1827</v>
      </c>
      <c r="E12" s="124">
        <f>'[1]Baltic Indices'!$D461</f>
        <v>1789</v>
      </c>
      <c r="F12" s="124">
        <f>'[1]Baltic Indices'!$G461</f>
        <v>495</v>
      </c>
      <c r="G12" s="124">
        <f>'[1]Baltic Indices'!$F461</f>
        <v>874</v>
      </c>
      <c r="H12" s="3">
        <f>'[1]Weekly capesize'!$I794</f>
        <v>6.6</v>
      </c>
      <c r="I12" s="3">
        <f>'[1]Weekly capesize'!$L794</f>
        <v>8.4</v>
      </c>
      <c r="J12" s="3">
        <f>'[1]Weekly capesize'!$N794</f>
        <v>9.9499999999999993</v>
      </c>
      <c r="K12" s="3">
        <f>'[1]Weekly capesize'!$J794</f>
        <v>11.4</v>
      </c>
      <c r="L12" s="3">
        <f>'[1]Weekly capesize'!$Y794</f>
        <v>15.25</v>
      </c>
      <c r="M12" s="3">
        <f>'[1]Weekly capesize'!$V794</f>
        <v>7</v>
      </c>
      <c r="N12" s="5">
        <f>'[1]Weekly capesize'!$S794</f>
        <v>6.95</v>
      </c>
      <c r="O12" s="5">
        <f>'[1]Weekly capesize'!$Z794</f>
        <v>14.85</v>
      </c>
      <c r="P12" s="5">
        <f>'[1]Weekly capesize'!$T794</f>
        <v>6.65</v>
      </c>
      <c r="Q12" s="5">
        <f>'[1]Weekly capesize'!$U793</f>
        <v>7.45</v>
      </c>
      <c r="R12" s="7">
        <f>[2]input!$B442</f>
        <v>8.8000000000000007</v>
      </c>
      <c r="S12" s="123">
        <f t="shared" si="3"/>
        <v>0.42262317834836921</v>
      </c>
      <c r="T12" s="49">
        <f t="shared" si="4"/>
        <v>1827</v>
      </c>
      <c r="U12" s="44">
        <f t="shared" si="5"/>
        <v>0.42262317834836921</v>
      </c>
      <c r="V12" s="157">
        <f t="shared" si="6"/>
        <v>8.25</v>
      </c>
      <c r="W12" s="108">
        <f t="shared" si="7"/>
        <v>1.8000000000000007</v>
      </c>
      <c r="AC12" s="8"/>
      <c r="AF12" s="62">
        <f t="shared" si="10"/>
        <v>0.21015348288075564</v>
      </c>
      <c r="AG12" s="63">
        <f t="shared" si="11"/>
        <v>0.21706081081081074</v>
      </c>
      <c r="AH12" s="64">
        <f t="shared" si="12"/>
        <v>3.1249999999999778E-2</v>
      </c>
      <c r="AI12" s="64">
        <f t="shared" si="13"/>
        <v>0.22839506172839497</v>
      </c>
      <c r="AJ12" s="65">
        <f t="shared" si="14"/>
        <v>0.32558139534883734</v>
      </c>
      <c r="AK12" s="66">
        <f t="shared" si="15"/>
        <v>0.18803418803418803</v>
      </c>
      <c r="AL12" s="67">
        <f t="shared" si="16"/>
        <v>0.18799999999999994</v>
      </c>
      <c r="AM12" s="65">
        <f t="shared" si="17"/>
        <v>7.317073170731736E-2</v>
      </c>
      <c r="AN12" s="50"/>
      <c r="AQ12" s="108">
        <f>[3]spot_w_average!Q335</f>
        <v>83.577999999999989</v>
      </c>
      <c r="AR12" s="108">
        <f>[3]spot_w_average!R335</f>
        <v>89.83</v>
      </c>
      <c r="AS12" s="108">
        <f t="shared" si="0"/>
        <v>6.2520000000000095</v>
      </c>
      <c r="AT12" s="108">
        <f t="shared" si="1"/>
        <v>9.1712895622895605</v>
      </c>
      <c r="AU12" s="44">
        <f t="shared" si="8"/>
        <v>2.6176853375242226E-2</v>
      </c>
      <c r="AV12" s="44">
        <f t="shared" si="9"/>
        <v>-6.9644041565332104E-3</v>
      </c>
    </row>
    <row r="13" spans="1:48">
      <c r="A13" s="46">
        <f>'[1]Weekly capesize'!$A795</f>
        <v>42814</v>
      </c>
      <c r="B13" s="1">
        <f>'[1]Weekly capesize'!$B795</f>
        <v>7245</v>
      </c>
      <c r="C13" s="1">
        <f>'[1]Weekly capesize'!$C795</f>
        <v>4925</v>
      </c>
      <c r="D13" s="1">
        <f t="shared" si="2"/>
        <v>2320</v>
      </c>
      <c r="E13" s="124">
        <f>'[1]Baltic Indices'!$D462</f>
        <v>2413</v>
      </c>
      <c r="F13" s="124">
        <f>'[1]Baltic Indices'!$G462</f>
        <v>508</v>
      </c>
      <c r="G13" s="124">
        <f>'[1]Baltic Indices'!$F462</f>
        <v>879</v>
      </c>
      <c r="H13" s="3">
        <f>'[1]Weekly capesize'!$I795</f>
        <v>6.95</v>
      </c>
      <c r="I13" s="3">
        <f>'[1]Weekly capesize'!$L795</f>
        <v>9.5</v>
      </c>
      <c r="J13" s="3">
        <f>'[1]Weekly capesize'!$N795</f>
        <v>11.15</v>
      </c>
      <c r="K13" s="3">
        <f>'[1]Weekly capesize'!$J795</f>
        <v>12.65</v>
      </c>
      <c r="L13" s="3">
        <f>'[1]Weekly capesize'!$Y795</f>
        <v>17.100000000000001</v>
      </c>
      <c r="M13" s="3">
        <f>'[1]Weekly capesize'!$V795</f>
        <v>8.6999999999999993</v>
      </c>
      <c r="N13" s="5">
        <f>'[1]Weekly capesize'!$S795</f>
        <v>8.1999999999999993</v>
      </c>
      <c r="O13" s="5">
        <f>'[1]Weekly capesize'!$Z795</f>
        <v>16.7</v>
      </c>
      <c r="P13" s="5">
        <f>'[1]Weekly capesize'!$T795</f>
        <v>7.75</v>
      </c>
      <c r="Q13" s="5">
        <f>'[1]Weekly capesize'!$U794</f>
        <v>8.35</v>
      </c>
      <c r="R13" s="7">
        <f>[2]input!$B443</f>
        <v>9.5</v>
      </c>
      <c r="S13" s="123">
        <f t="shared" si="3"/>
        <v>0.47106598984771575</v>
      </c>
      <c r="T13" s="49">
        <f t="shared" si="4"/>
        <v>2320</v>
      </c>
      <c r="U13" s="44">
        <f t="shared" si="5"/>
        <v>0.47106598984771575</v>
      </c>
      <c r="V13" s="157">
        <f t="shared" si="6"/>
        <v>9.75</v>
      </c>
      <c r="W13" s="108">
        <f t="shared" si="7"/>
        <v>2.5499999999999998</v>
      </c>
      <c r="AC13" s="8"/>
      <c r="AF13" s="62">
        <f t="shared" si="10"/>
        <v>0.17804878048780481</v>
      </c>
      <c r="AG13" s="63">
        <f t="shared" si="11"/>
        <v>0.13925514688873464</v>
      </c>
      <c r="AH13" s="64">
        <f t="shared" si="12"/>
        <v>5.3030303030303205E-2</v>
      </c>
      <c r="AI13" s="64">
        <f t="shared" si="13"/>
        <v>0.12060301507537696</v>
      </c>
      <c r="AJ13" s="65">
        <f t="shared" si="14"/>
        <v>0.10964912280701755</v>
      </c>
      <c r="AK13" s="66">
        <f t="shared" si="15"/>
        <v>0.17985611510791344</v>
      </c>
      <c r="AL13" s="67">
        <f t="shared" si="16"/>
        <v>0.12457912457912457</v>
      </c>
      <c r="AM13" s="65">
        <f t="shared" si="17"/>
        <v>7.9545454545454364E-2</v>
      </c>
      <c r="AN13" s="50"/>
      <c r="AQ13" s="108">
        <f>[3]spot_w_average!Q336</f>
        <v>80.097999999999999</v>
      </c>
      <c r="AR13" s="108">
        <f>[3]spot_w_average!R336</f>
        <v>84.740000000000009</v>
      </c>
      <c r="AS13" s="108">
        <f t="shared" si="0"/>
        <v>4.6420000000000101</v>
      </c>
      <c r="AT13" s="108">
        <f t="shared" si="1"/>
        <v>9.1712895622895605</v>
      </c>
      <c r="AU13" s="44">
        <f t="shared" si="8"/>
        <v>-4.1637751561415581E-2</v>
      </c>
      <c r="AV13" s="44">
        <f t="shared" si="9"/>
        <v>-5.6662584882555822E-2</v>
      </c>
    </row>
    <row r="14" spans="1:48">
      <c r="A14" s="46">
        <f>'[1]Weekly capesize'!$A796</f>
        <v>42821</v>
      </c>
      <c r="B14" s="1">
        <f>'[1]Weekly capesize'!$B796</f>
        <v>7268</v>
      </c>
      <c r="C14" s="1">
        <f>'[1]Weekly capesize'!$C796</f>
        <v>4909</v>
      </c>
      <c r="D14" s="1">
        <f t="shared" si="2"/>
        <v>2359</v>
      </c>
      <c r="E14" s="124">
        <f>'[1]Baltic Indices'!$D463</f>
        <v>2482</v>
      </c>
      <c r="F14" s="124">
        <f>'[1]Baltic Indices'!$G463</f>
        <v>526</v>
      </c>
      <c r="G14" s="124">
        <f>'[1]Baltic Indices'!$F463</f>
        <v>896</v>
      </c>
      <c r="H14" s="3">
        <f>'[1]Weekly capesize'!$I796</f>
        <v>7</v>
      </c>
      <c r="I14" s="3">
        <f>'[1]Weekly capesize'!$L796</f>
        <v>9.65</v>
      </c>
      <c r="J14" s="3">
        <f>'[1]Weekly capesize'!$N796</f>
        <v>11.3</v>
      </c>
      <c r="K14" s="3">
        <f>'[1]Weekly capesize'!$J796</f>
        <v>12.2</v>
      </c>
      <c r="L14" s="3">
        <f>'[1]Weekly capesize'!$Y796</f>
        <v>16.649999999999999</v>
      </c>
      <c r="M14" s="3">
        <f>'[1]Weekly capesize'!$V796</f>
        <v>8.85</v>
      </c>
      <c r="N14" s="5">
        <f>'[1]Weekly capesize'!$S796</f>
        <v>8.4499999999999993</v>
      </c>
      <c r="O14" s="5">
        <f>'[1]Weekly capesize'!$Z796</f>
        <v>16.25</v>
      </c>
      <c r="P14" s="5">
        <f>'[1]Weekly capesize'!$T796</f>
        <v>7.9</v>
      </c>
      <c r="Q14" s="5">
        <f>'[1]Weekly capesize'!$U795</f>
        <v>10.1</v>
      </c>
      <c r="R14" s="7">
        <f>[2]input!$B444</f>
        <v>9.65</v>
      </c>
      <c r="S14" s="123">
        <f t="shared" si="3"/>
        <v>0.48054593603585249</v>
      </c>
      <c r="T14" s="49">
        <f t="shared" si="4"/>
        <v>2359</v>
      </c>
      <c r="U14" s="44">
        <f t="shared" si="5"/>
        <v>0.48054593603585249</v>
      </c>
      <c r="V14" s="157">
        <f t="shared" si="6"/>
        <v>9.25</v>
      </c>
      <c r="W14" s="108">
        <f t="shared" si="7"/>
        <v>2.6500000000000004</v>
      </c>
      <c r="AC14" s="8"/>
      <c r="AF14" s="62">
        <f t="shared" si="10"/>
        <v>3.1746031746031633E-3</v>
      </c>
      <c r="AG14" s="63">
        <f t="shared" si="11"/>
        <v>-3.2487309644669837E-3</v>
      </c>
      <c r="AH14" s="64">
        <f t="shared" si="12"/>
        <v>7.194244604316502E-3</v>
      </c>
      <c r="AI14" s="64">
        <f t="shared" si="13"/>
        <v>1.3452914798206317E-2</v>
      </c>
      <c r="AJ14" s="65">
        <f t="shared" si="14"/>
        <v>-3.5573122529644396E-2</v>
      </c>
      <c r="AK14" s="66">
        <f t="shared" si="15"/>
        <v>3.0487804878048808E-2</v>
      </c>
      <c r="AL14" s="67">
        <f t="shared" si="16"/>
        <v>-2.6946107784431073E-2</v>
      </c>
      <c r="AM14" s="65">
        <f t="shared" si="17"/>
        <v>1.5789473684210575E-2</v>
      </c>
      <c r="AN14" s="50"/>
      <c r="AQ14" s="108">
        <f>[3]spot_w_average!Q337</f>
        <v>75</v>
      </c>
      <c r="AR14" s="108">
        <f>[3]spot_w_average!R337</f>
        <v>78.449999999999989</v>
      </c>
      <c r="AS14" s="108">
        <f t="shared" si="0"/>
        <v>3.4499999999999886</v>
      </c>
      <c r="AT14" s="108">
        <f t="shared" si="1"/>
        <v>9.1712895622895605</v>
      </c>
      <c r="AU14" s="44">
        <f t="shared" si="8"/>
        <v>-6.3647032385327984E-2</v>
      </c>
      <c r="AV14" s="44">
        <f t="shared" si="9"/>
        <v>-7.4227047439226146E-2</v>
      </c>
    </row>
    <row r="15" spans="1:48">
      <c r="A15" s="46">
        <f>'[1]Weekly capesize'!$A797</f>
        <v>42828</v>
      </c>
      <c r="B15" s="1">
        <f>'[1]Weekly capesize'!$B797</f>
        <v>7453</v>
      </c>
      <c r="C15" s="1">
        <f>'[1]Weekly capesize'!$C797</f>
        <v>4897</v>
      </c>
      <c r="D15" s="1">
        <f t="shared" si="2"/>
        <v>2556</v>
      </c>
      <c r="E15" s="124">
        <f>'[1]Baltic Indices'!$D464</f>
        <v>2597</v>
      </c>
      <c r="F15" s="124">
        <f>'[1]Baltic Indices'!$G464</f>
        <v>540</v>
      </c>
      <c r="G15" s="124">
        <f>'[1]Baltic Indices'!$F464</f>
        <v>881</v>
      </c>
      <c r="H15" s="3">
        <f>'[1]Weekly capesize'!$I797</f>
        <v>6.6</v>
      </c>
      <c r="I15" s="3">
        <f>'[1]Weekly capesize'!$L797</f>
        <v>9.9499999999999993</v>
      </c>
      <c r="J15" s="3">
        <f>'[1]Weekly capesize'!$N797</f>
        <v>11.55</v>
      </c>
      <c r="K15" s="3">
        <f>'[1]Weekly capesize'!$J797</f>
        <v>12.15</v>
      </c>
      <c r="L15" s="3">
        <f>'[1]Weekly capesize'!$Y797</f>
        <v>16.649999999999999</v>
      </c>
      <c r="M15" s="3">
        <f>'[1]Weekly capesize'!$V797</f>
        <v>9.15</v>
      </c>
      <c r="N15" s="5">
        <f>'[1]Weekly capesize'!$S797</f>
        <v>8.6</v>
      </c>
      <c r="O15" s="5">
        <f>'[1]Weekly capesize'!$Z797</f>
        <v>16.25</v>
      </c>
      <c r="P15" s="5">
        <f>'[1]Weekly capesize'!$T797</f>
        <v>8.1</v>
      </c>
      <c r="Q15" s="5">
        <f>'[1]Weekly capesize'!$U796</f>
        <v>10.25</v>
      </c>
      <c r="R15" s="7">
        <f>[2]input!$B445</f>
        <v>9.3000000000000007</v>
      </c>
      <c r="S15" s="123">
        <f t="shared" si="3"/>
        <v>0.52195221564222993</v>
      </c>
      <c r="T15" s="49">
        <f t="shared" si="4"/>
        <v>2556</v>
      </c>
      <c r="U15" s="44">
        <f t="shared" si="5"/>
        <v>0.52195221564222993</v>
      </c>
      <c r="V15" s="157">
        <f t="shared" si="6"/>
        <v>9.65</v>
      </c>
      <c r="W15" s="108">
        <f t="shared" si="7"/>
        <v>3.3499999999999996</v>
      </c>
      <c r="AC15" s="8"/>
      <c r="AF15" s="62">
        <f t="shared" si="10"/>
        <v>2.5454045129334135E-2</v>
      </c>
      <c r="AG15" s="63">
        <f t="shared" si="11"/>
        <v>-2.4444897127724463E-3</v>
      </c>
      <c r="AH15" s="64">
        <f t="shared" si="12"/>
        <v>-5.7142857142857162E-2</v>
      </c>
      <c r="AI15" s="64">
        <f t="shared" si="13"/>
        <v>2.2123893805309658E-2</v>
      </c>
      <c r="AJ15" s="65">
        <f t="shared" si="14"/>
        <v>-4.098360655737654E-3</v>
      </c>
      <c r="AK15" s="66">
        <f t="shared" si="15"/>
        <v>1.7751479289940919E-2</v>
      </c>
      <c r="AL15" s="67">
        <f t="shared" si="16"/>
        <v>0</v>
      </c>
      <c r="AM15" s="65">
        <f t="shared" si="17"/>
        <v>-3.6269430051813378E-2</v>
      </c>
      <c r="AN15" s="50"/>
      <c r="AQ15" s="108">
        <f>[3]spot_w_average!Q338</f>
        <v>73.194000000000003</v>
      </c>
      <c r="AR15" s="108">
        <f>[3]spot_w_average!R338</f>
        <v>77.75</v>
      </c>
      <c r="AS15" s="108">
        <f t="shared" si="0"/>
        <v>4.5559999999999974</v>
      </c>
      <c r="AT15" s="108">
        <f t="shared" si="1"/>
        <v>9.1712895622895605</v>
      </c>
      <c r="AU15" s="44">
        <f t="shared" si="8"/>
        <v>-2.407999999999999E-2</v>
      </c>
      <c r="AV15" s="44">
        <f t="shared" si="9"/>
        <v>-8.9228808158060557E-3</v>
      </c>
    </row>
    <row r="16" spans="1:48">
      <c r="A16" s="46">
        <f>'[1]Weekly capesize'!$A798</f>
        <v>42835</v>
      </c>
      <c r="B16" s="1">
        <f>'[1]Weekly capesize'!$B798</f>
        <v>6679</v>
      </c>
      <c r="C16" s="1">
        <f>'[1]Weekly capesize'!$C798</f>
        <v>4374</v>
      </c>
      <c r="D16" s="1">
        <f t="shared" si="2"/>
        <v>2305</v>
      </c>
      <c r="E16" s="124">
        <f>'[1]Baltic Indices'!$D465</f>
        <v>2173</v>
      </c>
      <c r="F16" s="124">
        <f>'[1]Baltic Indices'!$G465</f>
        <v>547</v>
      </c>
      <c r="G16" s="124">
        <f>'[1]Baltic Indices'!$F465</f>
        <v>886</v>
      </c>
      <c r="H16" s="3">
        <f>'[1]Weekly capesize'!$I798</f>
        <v>6.15</v>
      </c>
      <c r="I16" s="3">
        <f>'[1]Weekly capesize'!$L798</f>
        <v>9.25</v>
      </c>
      <c r="J16" s="3">
        <f>'[1]Weekly capesize'!$N798</f>
        <v>10.75</v>
      </c>
      <c r="K16" s="3">
        <f>'[1]Weekly capesize'!$J798</f>
        <v>10.95</v>
      </c>
      <c r="L16" s="3">
        <f>'[1]Weekly capesize'!$Y798</f>
        <v>14.85</v>
      </c>
      <c r="M16" s="3">
        <f>'[1]Weekly capesize'!$V798</f>
        <v>8.3000000000000007</v>
      </c>
      <c r="N16" s="5">
        <f>'[1]Weekly capesize'!$S798</f>
        <v>7.6</v>
      </c>
      <c r="O16" s="5">
        <f>'[1]Weekly capesize'!$Z798</f>
        <v>14.45</v>
      </c>
      <c r="P16" s="5">
        <f>'[1]Weekly capesize'!$T798</f>
        <v>7.45</v>
      </c>
      <c r="Q16" s="5">
        <f>'[1]Weekly capesize'!$U797</f>
        <v>10.55</v>
      </c>
      <c r="R16" s="7">
        <f>[2]input!$B446</f>
        <v>8.85</v>
      </c>
      <c r="S16" s="123">
        <f t="shared" si="3"/>
        <v>0.52697759487882945</v>
      </c>
      <c r="T16" s="49">
        <f t="shared" si="4"/>
        <v>2305</v>
      </c>
      <c r="U16" s="44">
        <f t="shared" si="5"/>
        <v>0.52697759487882945</v>
      </c>
      <c r="V16" s="157">
        <f t="shared" si="6"/>
        <v>8.2999999999999989</v>
      </c>
      <c r="W16" s="108">
        <f t="shared" si="7"/>
        <v>3.0999999999999996</v>
      </c>
      <c r="AC16" s="8"/>
      <c r="AF16" s="62">
        <f t="shared" si="10"/>
        <v>-0.10385079833624045</v>
      </c>
      <c r="AG16" s="63">
        <f t="shared" si="11"/>
        <v>-0.10680008168266286</v>
      </c>
      <c r="AH16" s="64">
        <f t="shared" si="12"/>
        <v>-6.8181818181818121E-2</v>
      </c>
      <c r="AI16" s="64">
        <f t="shared" si="13"/>
        <v>-6.9264069264069361E-2</v>
      </c>
      <c r="AJ16" s="65">
        <f t="shared" si="14"/>
        <v>-9.8765432098765538E-2</v>
      </c>
      <c r="AK16" s="66">
        <f t="shared" si="15"/>
        <v>-0.11627906976744184</v>
      </c>
      <c r="AL16" s="67">
        <f t="shared" si="16"/>
        <v>-0.11076923076923084</v>
      </c>
      <c r="AM16" s="65">
        <f t="shared" si="17"/>
        <v>-4.8387096774193616E-2</v>
      </c>
      <c r="AN16" s="50"/>
      <c r="AQ16" s="108">
        <f>[3]spot_w_average!Q339</f>
        <v>64.647999999999996</v>
      </c>
      <c r="AR16" s="108">
        <f>[3]spot_w_average!R339</f>
        <v>71.524999999999991</v>
      </c>
      <c r="AS16" s="108">
        <f t="shared" si="0"/>
        <v>6.8769999999999953</v>
      </c>
      <c r="AT16" s="108">
        <f t="shared" si="1"/>
        <v>9.1712895622895605</v>
      </c>
      <c r="AU16" s="44">
        <f t="shared" si="8"/>
        <v>-0.11675820422439009</v>
      </c>
      <c r="AV16" s="44">
        <f t="shared" si="9"/>
        <v>-8.0064308681672136E-2</v>
      </c>
    </row>
    <row r="17" spans="1:48">
      <c r="A17" s="46">
        <f>'[1]Weekly capesize'!$A799</f>
        <v>42842</v>
      </c>
      <c r="B17" s="1">
        <f>'[1]Weekly capesize'!$B799</f>
        <v>6913</v>
      </c>
      <c r="C17" s="1">
        <f>'[1]Weekly capesize'!$C799</f>
        <v>4474</v>
      </c>
      <c r="D17" s="1">
        <f t="shared" si="2"/>
        <v>2439</v>
      </c>
      <c r="E17" s="124">
        <f>'[1]Baltic Indices'!$D466</f>
        <v>2249</v>
      </c>
      <c r="F17" s="124">
        <f>'[1]Baltic Indices'!$G466</f>
        <v>563</v>
      </c>
      <c r="G17" s="124">
        <f>'[1]Baltic Indices'!$F466</f>
        <v>898</v>
      </c>
      <c r="H17" s="3">
        <f>'[1]Weekly capesize'!$I799</f>
        <v>6.25</v>
      </c>
      <c r="I17" s="3">
        <f>'[1]Weekly capesize'!$L799</f>
        <v>9.35</v>
      </c>
      <c r="J17" s="3">
        <f>'[1]Weekly capesize'!$N799</f>
        <v>10.95</v>
      </c>
      <c r="K17" s="3">
        <f>'[1]Weekly capesize'!$J799</f>
        <v>11.2</v>
      </c>
      <c r="L17" s="3">
        <f>'[1]Weekly capesize'!$Y799</f>
        <v>15.35</v>
      </c>
      <c r="M17" s="3">
        <f>'[1]Weekly capesize'!$V799</f>
        <v>8.65</v>
      </c>
      <c r="N17" s="5">
        <f>'[1]Weekly capesize'!$S799</f>
        <v>7.8</v>
      </c>
      <c r="O17" s="5">
        <f>'[1]Weekly capesize'!$Z799</f>
        <v>14.95</v>
      </c>
      <c r="P17" s="5">
        <f>'[1]Weekly capesize'!$T799</f>
        <v>7.55</v>
      </c>
      <c r="Q17" s="5">
        <f>'[1]Weekly capesize'!$U798</f>
        <v>9.6</v>
      </c>
      <c r="R17" s="7">
        <f>[2]input!$B447</f>
        <v>8.4499999999999993</v>
      </c>
      <c r="S17" s="123">
        <f t="shared" si="3"/>
        <v>0.54514975413500222</v>
      </c>
      <c r="T17" s="49">
        <f t="shared" si="4"/>
        <v>2439</v>
      </c>
      <c r="U17" s="44">
        <f t="shared" si="5"/>
        <v>0.54514975413500222</v>
      </c>
      <c r="V17" s="157">
        <f t="shared" si="6"/>
        <v>8.6999999999999993</v>
      </c>
      <c r="W17" s="108">
        <f t="shared" si="7"/>
        <v>3.0999999999999996</v>
      </c>
      <c r="AC17" s="8"/>
      <c r="AF17" s="62">
        <f t="shared" si="10"/>
        <v>3.5035184907920458E-2</v>
      </c>
      <c r="AG17" s="63">
        <f t="shared" si="11"/>
        <v>2.2862368541380906E-2</v>
      </c>
      <c r="AH17" s="64">
        <f t="shared" si="12"/>
        <v>1.6260162601625883E-2</v>
      </c>
      <c r="AI17" s="64">
        <f t="shared" si="13"/>
        <v>1.8604651162790642E-2</v>
      </c>
      <c r="AJ17" s="65">
        <f t="shared" si="14"/>
        <v>2.2831050228310446E-2</v>
      </c>
      <c r="AK17" s="66">
        <f t="shared" si="15"/>
        <v>2.6315789473684292E-2</v>
      </c>
      <c r="AL17" s="67">
        <f t="shared" si="16"/>
        <v>3.460207612456756E-2</v>
      </c>
      <c r="AM17" s="65">
        <f t="shared" si="17"/>
        <v>-4.5197740112994378E-2</v>
      </c>
      <c r="AN17" s="50"/>
      <c r="AQ17" s="108">
        <f>[3]spot_w_average!Q340</f>
        <v>59.625999999999998</v>
      </c>
      <c r="AR17" s="108">
        <f>[3]spot_w_average!R340</f>
        <v>63.230000000000004</v>
      </c>
      <c r="AS17" s="108">
        <f t="shared" si="0"/>
        <v>3.6040000000000063</v>
      </c>
      <c r="AT17" s="108">
        <f t="shared" si="1"/>
        <v>9.1712895622895605</v>
      </c>
      <c r="AU17" s="44">
        <f t="shared" si="8"/>
        <v>-7.7682217547333177E-2</v>
      </c>
      <c r="AV17" s="44">
        <f t="shared" si="9"/>
        <v>-0.1159734358615867</v>
      </c>
    </row>
    <row r="18" spans="1:48">
      <c r="A18" s="46">
        <f>'[1]Weekly capesize'!$A800</f>
        <v>42849</v>
      </c>
      <c r="B18" s="1">
        <f>'[1]Weekly capesize'!$B800</f>
        <v>6126</v>
      </c>
      <c r="C18" s="1">
        <f>'[1]Weekly capesize'!$C800</f>
        <v>3970</v>
      </c>
      <c r="D18" s="1">
        <f t="shared" si="2"/>
        <v>2156</v>
      </c>
      <c r="E18" s="124">
        <f>'[1]Baltic Indices'!$D467</f>
        <v>1830</v>
      </c>
      <c r="F18" s="124">
        <f>'[1]Baltic Indices'!$G467</f>
        <v>575</v>
      </c>
      <c r="G18" s="124">
        <f>'[1]Baltic Indices'!$F467</f>
        <v>895</v>
      </c>
      <c r="H18" s="3">
        <f>'[1]Weekly capesize'!$I800</f>
        <v>5.9</v>
      </c>
      <c r="I18" s="3">
        <f>'[1]Weekly capesize'!$L800</f>
        <v>8.15</v>
      </c>
      <c r="J18" s="3">
        <f>'[1]Weekly capesize'!$N800</f>
        <v>9.6999999999999993</v>
      </c>
      <c r="K18" s="3">
        <f>'[1]Weekly capesize'!$J800</f>
        <v>10.199999999999999</v>
      </c>
      <c r="L18" s="3">
        <f>'[1]Weekly capesize'!$Y800</f>
        <v>13.5</v>
      </c>
      <c r="M18" s="3">
        <f>'[1]Weekly capesize'!$V800</f>
        <v>7.5</v>
      </c>
      <c r="N18" s="5">
        <f>'[1]Weekly capesize'!$S800</f>
        <v>6.25</v>
      </c>
      <c r="O18" s="5">
        <f>'[1]Weekly capesize'!$Z800</f>
        <v>13.1</v>
      </c>
      <c r="P18" s="5">
        <f>'[1]Weekly capesize'!$T800</f>
        <v>6.5</v>
      </c>
      <c r="Q18" s="5">
        <f>'[1]Weekly capesize'!$U799</f>
        <v>9.9499999999999993</v>
      </c>
      <c r="R18" s="7">
        <f>[2]input!$B448</f>
        <v>8.15</v>
      </c>
      <c r="S18" s="123">
        <f t="shared" si="3"/>
        <v>0.54307304785894206</v>
      </c>
      <c r="T18" s="49">
        <f t="shared" si="4"/>
        <v>2156</v>
      </c>
      <c r="U18" s="44">
        <f t="shared" si="5"/>
        <v>0.54307304785894206</v>
      </c>
      <c r="V18" s="157">
        <f t="shared" si="6"/>
        <v>7.1999999999999993</v>
      </c>
      <c r="W18" s="108">
        <f t="shared" si="7"/>
        <v>2.25</v>
      </c>
      <c r="AC18" s="8"/>
      <c r="AF18" s="62">
        <f t="shared" si="10"/>
        <v>-0.11384348329234772</v>
      </c>
      <c r="AG18" s="63">
        <f t="shared" si="11"/>
        <v>-0.11265087170317389</v>
      </c>
      <c r="AH18" s="64">
        <f t="shared" si="12"/>
        <v>-5.5999999999999939E-2</v>
      </c>
      <c r="AI18" s="64">
        <f t="shared" si="13"/>
        <v>-0.11415525114155256</v>
      </c>
      <c r="AJ18" s="65">
        <f t="shared" si="14"/>
        <v>-8.9285714285714302E-2</v>
      </c>
      <c r="AK18" s="66">
        <f t="shared" si="15"/>
        <v>-0.19871794871794868</v>
      </c>
      <c r="AL18" s="67">
        <f t="shared" si="16"/>
        <v>-0.12374581939799334</v>
      </c>
      <c r="AM18" s="65">
        <f t="shared" si="17"/>
        <v>-3.5502958579881505E-2</v>
      </c>
      <c r="AN18" s="50"/>
      <c r="AQ18" s="108">
        <f>[3]spot_w_average!Q341</f>
        <v>60.788000000000004</v>
      </c>
      <c r="AR18" s="108">
        <f>[3]spot_w_average!R341</f>
        <v>66.420000000000016</v>
      </c>
      <c r="AS18" s="108">
        <f t="shared" si="0"/>
        <v>5.6320000000000121</v>
      </c>
      <c r="AT18" s="108">
        <f t="shared" si="1"/>
        <v>9.1712895622895605</v>
      </c>
      <c r="AU18" s="44">
        <f t="shared" si="8"/>
        <v>1.948814275651567E-2</v>
      </c>
      <c r="AV18" s="44">
        <f t="shared" si="9"/>
        <v>5.0450735410406677E-2</v>
      </c>
    </row>
    <row r="19" spans="1:48">
      <c r="A19" s="46">
        <f>'[1]Weekly capesize'!$A801</f>
        <v>42856</v>
      </c>
      <c r="B19" s="1">
        <f>'[1]Weekly capesize'!$B801</f>
        <v>6055</v>
      </c>
      <c r="C19" s="1">
        <f>'[1]Weekly capesize'!$C801</f>
        <v>4008</v>
      </c>
      <c r="D19" s="1">
        <f t="shared" si="2"/>
        <v>2047</v>
      </c>
      <c r="E19" s="124">
        <f>'[1]Baltic Indices'!$D468</f>
        <v>1779</v>
      </c>
      <c r="F19" s="124">
        <f>'[1]Baltic Indices'!$G468</f>
        <v>559</v>
      </c>
      <c r="G19" s="124">
        <f>'[1]Baltic Indices'!$F468</f>
        <v>861</v>
      </c>
      <c r="H19" s="3">
        <f>'[1]Weekly capesize'!$I801</f>
        <v>6.1</v>
      </c>
      <c r="I19" s="3">
        <f>'[1]Weekly capesize'!$L801</f>
        <v>8</v>
      </c>
      <c r="J19" s="3">
        <f>'[1]Weekly capesize'!$N801</f>
        <v>9.85</v>
      </c>
      <c r="K19" s="3">
        <f>'[1]Weekly capesize'!$J801</f>
        <v>10.15</v>
      </c>
      <c r="L19" s="3">
        <f>'[1]Weekly capesize'!$Y801</f>
        <v>14.25</v>
      </c>
      <c r="M19" s="3">
        <f>'[1]Weekly capesize'!$V801</f>
        <v>7.3</v>
      </c>
      <c r="N19" s="5">
        <f>'[1]Weekly capesize'!$S801</f>
        <v>6.4</v>
      </c>
      <c r="O19" s="5">
        <f>'[1]Weekly capesize'!$Z801</f>
        <v>13.85</v>
      </c>
      <c r="P19" s="5">
        <f>'[1]Weekly capesize'!$T801</f>
        <v>6.2</v>
      </c>
      <c r="Q19" s="5">
        <f>'[1]Weekly capesize'!$U800</f>
        <v>9.0500000000000007</v>
      </c>
      <c r="R19" s="7">
        <f>[2]input!$B449</f>
        <v>8.1</v>
      </c>
      <c r="S19" s="123">
        <f t="shared" si="3"/>
        <v>0.51072854291417169</v>
      </c>
      <c r="T19" s="49">
        <f t="shared" si="4"/>
        <v>2047</v>
      </c>
      <c r="U19" s="44">
        <f t="shared" si="5"/>
        <v>0.51072854291417169</v>
      </c>
      <c r="V19" s="157">
        <f t="shared" si="6"/>
        <v>7.75</v>
      </c>
      <c r="W19" s="108">
        <f t="shared" si="7"/>
        <v>1.9000000000000004</v>
      </c>
      <c r="AC19" s="8"/>
      <c r="AF19" s="62">
        <f t="shared" si="10"/>
        <v>-1.1589944498857307E-2</v>
      </c>
      <c r="AG19" s="63">
        <f t="shared" si="11"/>
        <v>9.5717884130981368E-3</v>
      </c>
      <c r="AH19" s="64">
        <f t="shared" si="12"/>
        <v>3.3898305084745672E-2</v>
      </c>
      <c r="AI19" s="64">
        <f t="shared" si="13"/>
        <v>1.5463917525773141E-2</v>
      </c>
      <c r="AJ19" s="65">
        <f t="shared" si="14"/>
        <v>-4.9019607843135971E-3</v>
      </c>
      <c r="AK19" s="66">
        <f t="shared" si="15"/>
        <v>2.4000000000000021E-2</v>
      </c>
      <c r="AL19" s="67">
        <f t="shared" si="16"/>
        <v>5.7251908396946494E-2</v>
      </c>
      <c r="AM19" s="65">
        <f t="shared" si="17"/>
        <v>-6.1349693251534498E-3</v>
      </c>
      <c r="AN19" s="50"/>
      <c r="AQ19" s="108">
        <f>[3]spot_w_average!Q342</f>
        <v>60.432500000000012</v>
      </c>
      <c r="AR19" s="108">
        <f>[3]spot_w_average!R342</f>
        <v>64.150000000000006</v>
      </c>
      <c r="AS19" s="108">
        <f t="shared" si="0"/>
        <v>3.717499999999994</v>
      </c>
      <c r="AT19" s="108">
        <f t="shared" si="1"/>
        <v>9.1712895622895605</v>
      </c>
      <c r="AU19" s="44">
        <f t="shared" si="8"/>
        <v>-5.8481937224450498E-3</v>
      </c>
      <c r="AV19" s="44">
        <f t="shared" si="9"/>
        <v>-3.4176452875639973E-2</v>
      </c>
    </row>
    <row r="20" spans="1:48">
      <c r="A20" s="46">
        <f>'[1]Weekly capesize'!$A802</f>
        <v>42863</v>
      </c>
      <c r="B20" s="1">
        <f>'[1]Weekly capesize'!$B802</f>
        <v>5697</v>
      </c>
      <c r="C20" s="1">
        <f>'[1]Weekly capesize'!$C802</f>
        <v>3734</v>
      </c>
      <c r="D20" s="1">
        <f t="shared" si="2"/>
        <v>1963</v>
      </c>
      <c r="E20" s="124">
        <f>'[1]Baltic Indices'!$D469</f>
        <v>1480</v>
      </c>
      <c r="F20" s="124">
        <f>'[1]Baltic Indices'!$G469</f>
        <v>523</v>
      </c>
      <c r="G20" s="124">
        <f>'[1]Baltic Indices'!$F469</f>
        <v>811</v>
      </c>
      <c r="H20" s="3">
        <f>'[1]Weekly capesize'!$I802</f>
        <v>5.65</v>
      </c>
      <c r="I20" s="3">
        <f>'[1]Weekly capesize'!$L802</f>
        <v>7.55</v>
      </c>
      <c r="J20" s="3">
        <f>'[1]Weekly capesize'!$N802</f>
        <v>9.25</v>
      </c>
      <c r="K20" s="3">
        <f>'[1]Weekly capesize'!$J802</f>
        <v>9.8000000000000007</v>
      </c>
      <c r="L20" s="3">
        <f>'[1]Weekly capesize'!$Y802</f>
        <v>13.6</v>
      </c>
      <c r="M20" s="3">
        <f>'[1]Weekly capesize'!$V802</f>
        <v>6.9</v>
      </c>
      <c r="N20" s="5">
        <f>'[1]Weekly capesize'!$S802</f>
        <v>6</v>
      </c>
      <c r="O20" s="5">
        <f>'[1]Weekly capesize'!$Z802</f>
        <v>13.2</v>
      </c>
      <c r="P20" s="5">
        <f>'[1]Weekly capesize'!$T802</f>
        <v>5.8</v>
      </c>
      <c r="Q20" s="5">
        <f>'[1]Weekly capesize'!$U801</f>
        <v>8.75</v>
      </c>
      <c r="R20" s="7">
        <f>[2]input!$B450</f>
        <v>7.9</v>
      </c>
      <c r="S20" s="123">
        <f t="shared" si="3"/>
        <v>0.5257096946973755</v>
      </c>
      <c r="T20" s="49">
        <f t="shared" si="4"/>
        <v>1963</v>
      </c>
      <c r="U20" s="44">
        <f t="shared" si="5"/>
        <v>0.5257096946973755</v>
      </c>
      <c r="V20" s="157">
        <f t="shared" si="6"/>
        <v>7.5499999999999989</v>
      </c>
      <c r="W20" s="108">
        <f t="shared" si="7"/>
        <v>1.8999999999999995</v>
      </c>
      <c r="AC20" s="8"/>
      <c r="AF20" s="62">
        <f t="shared" si="10"/>
        <v>-5.9124690338563157E-2</v>
      </c>
      <c r="AG20" s="63">
        <f t="shared" si="11"/>
        <v>-6.8363273453093787E-2</v>
      </c>
      <c r="AH20" s="64">
        <f t="shared" si="12"/>
        <v>-7.3770491803278548E-2</v>
      </c>
      <c r="AI20" s="64">
        <f t="shared" si="13"/>
        <v>-6.0913705583756306E-2</v>
      </c>
      <c r="AJ20" s="65">
        <f t="shared" si="14"/>
        <v>-3.4482758620689613E-2</v>
      </c>
      <c r="AK20" s="66">
        <f t="shared" si="15"/>
        <v>-6.25E-2</v>
      </c>
      <c r="AL20" s="67">
        <f t="shared" si="16"/>
        <v>-4.6931407942238268E-2</v>
      </c>
      <c r="AM20" s="65">
        <f t="shared" si="17"/>
        <v>-2.4691358024691246E-2</v>
      </c>
      <c r="AN20" s="50"/>
      <c r="AQ20" s="108">
        <f>[3]spot_w_average!Q343</f>
        <v>54.564999999999998</v>
      </c>
      <c r="AR20" s="108">
        <f>[3]spot_w_average!R343</f>
        <v>58.55</v>
      </c>
      <c r="AS20" s="108">
        <f t="shared" si="0"/>
        <v>3.9849999999999994</v>
      </c>
      <c r="AT20" s="108">
        <f t="shared" si="1"/>
        <v>9.1712895622895605</v>
      </c>
      <c r="AU20" s="44">
        <f t="shared" si="8"/>
        <v>-9.7091796632606808E-2</v>
      </c>
      <c r="AV20" s="44">
        <f t="shared" si="9"/>
        <v>-8.7295401402961881E-2</v>
      </c>
    </row>
    <row r="21" spans="1:48">
      <c r="A21" s="46">
        <f>'[1]Weekly capesize'!$A803</f>
        <v>42870</v>
      </c>
      <c r="B21" s="1">
        <f>'[1]Weekly capesize'!$B803</f>
        <v>6035</v>
      </c>
      <c r="C21" s="1">
        <f>'[1]Weekly capesize'!$C803</f>
        <v>4048</v>
      </c>
      <c r="D21" s="1">
        <f t="shared" si="2"/>
        <v>1987</v>
      </c>
      <c r="E21" s="124">
        <f>'[1]Baltic Indices'!$D470</f>
        <v>1725</v>
      </c>
      <c r="F21" s="124">
        <f>'[1]Baltic Indices'!$G470</f>
        <v>509</v>
      </c>
      <c r="G21" s="124">
        <f>'[1]Baltic Indices'!$F470</f>
        <v>784</v>
      </c>
      <c r="H21" s="3">
        <f>'[1]Weekly capesize'!$I803</f>
        <v>6.1</v>
      </c>
      <c r="I21" s="3">
        <f>'[1]Weekly capesize'!$L803</f>
        <v>7.95</v>
      </c>
      <c r="J21" s="3">
        <f>'[1]Weekly capesize'!$N803</f>
        <v>9.65</v>
      </c>
      <c r="K21" s="3">
        <f>'[1]Weekly capesize'!$J803</f>
        <v>10.65</v>
      </c>
      <c r="L21" s="3">
        <f>'[1]Weekly capesize'!$Y803</f>
        <v>14.8</v>
      </c>
      <c r="M21" s="3">
        <f>'[1]Weekly capesize'!$V803</f>
        <v>6.95</v>
      </c>
      <c r="N21" s="5">
        <f>'[1]Weekly capesize'!$S803</f>
        <v>6.3</v>
      </c>
      <c r="O21" s="5">
        <f>'[1]Weekly capesize'!$Z803</f>
        <v>14.45</v>
      </c>
      <c r="P21" s="5">
        <f>'[1]Weekly capesize'!$T803</f>
        <v>6.1</v>
      </c>
      <c r="Q21" s="5">
        <f>'[1]Weekly capesize'!$U802</f>
        <v>8.3000000000000007</v>
      </c>
      <c r="R21" s="7">
        <f>[2]input!$B451</f>
        <v>8.1</v>
      </c>
      <c r="S21" s="123">
        <f t="shared" si="3"/>
        <v>0.49085968379446643</v>
      </c>
      <c r="T21" s="49">
        <f t="shared" si="4"/>
        <v>1987</v>
      </c>
      <c r="U21" s="44">
        <f t="shared" si="5"/>
        <v>0.49085968379446643</v>
      </c>
      <c r="V21" s="157">
        <f t="shared" si="6"/>
        <v>8.35</v>
      </c>
      <c r="W21" s="108">
        <f t="shared" si="7"/>
        <v>1.8500000000000005</v>
      </c>
      <c r="AC21" s="8"/>
      <c r="AF21" s="62">
        <f t="shared" si="10"/>
        <v>5.9329471651746513E-2</v>
      </c>
      <c r="AG21" s="63">
        <f t="shared" si="11"/>
        <v>8.4092126405998835E-2</v>
      </c>
      <c r="AH21" s="64">
        <f t="shared" si="12"/>
        <v>7.9646017699114946E-2</v>
      </c>
      <c r="AI21" s="64">
        <f t="shared" si="13"/>
        <v>4.3243243243243246E-2</v>
      </c>
      <c r="AJ21" s="65">
        <f t="shared" si="14"/>
        <v>8.6734693877551061E-2</v>
      </c>
      <c r="AK21" s="66">
        <f t="shared" si="15"/>
        <v>5.0000000000000044E-2</v>
      </c>
      <c r="AL21" s="67">
        <f t="shared" si="16"/>
        <v>9.4696969696969724E-2</v>
      </c>
      <c r="AM21" s="65">
        <f t="shared" si="17"/>
        <v>2.5316455696202445E-2</v>
      </c>
      <c r="AN21" s="50"/>
      <c r="AQ21" s="108">
        <f>[3]spot_w_average!Q344</f>
        <v>55.592000000000006</v>
      </c>
      <c r="AR21" s="108">
        <f>[3]spot_w_average!R344</f>
        <v>58.730000000000004</v>
      </c>
      <c r="AS21" s="108">
        <f t="shared" si="0"/>
        <v>3.1379999999999981</v>
      </c>
      <c r="AT21" s="108">
        <f t="shared" si="1"/>
        <v>9.1712895622895605</v>
      </c>
      <c r="AU21" s="44">
        <f t="shared" si="8"/>
        <v>1.8821588930633348E-2</v>
      </c>
      <c r="AV21" s="44">
        <f t="shared" si="9"/>
        <v>3.0742954739539918E-3</v>
      </c>
    </row>
    <row r="22" spans="1:48">
      <c r="A22" s="46">
        <f>'[1]Weekly capesize'!$A804</f>
        <v>42877</v>
      </c>
      <c r="B22" s="1">
        <f>'[1]Weekly capesize'!$B804</f>
        <v>5885</v>
      </c>
      <c r="C22" s="1">
        <f>'[1]Weekly capesize'!$C804</f>
        <v>4048</v>
      </c>
      <c r="D22" s="1">
        <f t="shared" si="2"/>
        <v>1837</v>
      </c>
      <c r="E22" s="124">
        <f>'[1]Baltic Indices'!$D471</f>
        <v>1668</v>
      </c>
      <c r="F22" s="124">
        <f>'[1]Baltic Indices'!$G471</f>
        <v>502</v>
      </c>
      <c r="G22" s="124">
        <f>'[1]Baltic Indices'!$F471</f>
        <v>759</v>
      </c>
      <c r="H22" s="3">
        <f>'[1]Weekly capesize'!$I804</f>
        <v>6.1</v>
      </c>
      <c r="I22" s="3">
        <f>'[1]Weekly capesize'!$L804</f>
        <v>7.8</v>
      </c>
      <c r="J22" s="3">
        <f>'[1]Weekly capesize'!$N804</f>
        <v>9.6</v>
      </c>
      <c r="K22" s="3">
        <f>'[1]Weekly capesize'!$J804</f>
        <v>10.75</v>
      </c>
      <c r="L22" s="3">
        <f>'[1]Weekly capesize'!$Y804</f>
        <v>14.9</v>
      </c>
      <c r="M22" s="3">
        <f>'[1]Weekly capesize'!$V804</f>
        <v>6.45</v>
      </c>
      <c r="N22" s="5">
        <f>'[1]Weekly capesize'!$S804</f>
        <v>6.1</v>
      </c>
      <c r="O22" s="5">
        <f>'[1]Weekly capesize'!$Z804</f>
        <v>14.55</v>
      </c>
      <c r="P22" s="5">
        <f>'[1]Weekly capesize'!$T804</f>
        <v>6</v>
      </c>
      <c r="Q22" s="5">
        <f>'[1]Weekly capesize'!$U803</f>
        <v>8.35</v>
      </c>
      <c r="R22" s="7">
        <f>[2]input!$B452</f>
        <v>7.95</v>
      </c>
      <c r="S22" s="123">
        <f t="shared" si="3"/>
        <v>0.45380434782608697</v>
      </c>
      <c r="T22" s="49">
        <f t="shared" si="4"/>
        <v>1837</v>
      </c>
      <c r="U22" s="44">
        <f t="shared" si="5"/>
        <v>0.45380434782608697</v>
      </c>
      <c r="V22" s="157">
        <f t="shared" si="6"/>
        <v>8.4500000000000011</v>
      </c>
      <c r="W22" s="108">
        <f t="shared" si="7"/>
        <v>1.7000000000000002</v>
      </c>
      <c r="AC22" s="8"/>
      <c r="AF22" s="62">
        <f t="shared" si="10"/>
        <v>-2.4855012427506207E-2</v>
      </c>
      <c r="AG22" s="63">
        <f t="shared" si="11"/>
        <v>0</v>
      </c>
      <c r="AH22" s="64">
        <f t="shared" si="12"/>
        <v>0</v>
      </c>
      <c r="AI22" s="64">
        <f t="shared" si="13"/>
        <v>-5.1813471502590858E-3</v>
      </c>
      <c r="AJ22" s="65">
        <f t="shared" si="14"/>
        <v>9.3896713615022609E-3</v>
      </c>
      <c r="AK22" s="66">
        <f t="shared" si="15"/>
        <v>-3.1746031746031744E-2</v>
      </c>
      <c r="AL22" s="67">
        <f t="shared" si="16"/>
        <v>6.9204152249136008E-3</v>
      </c>
      <c r="AM22" s="65">
        <f t="shared" si="17"/>
        <v>-1.851851851851849E-2</v>
      </c>
      <c r="AN22" s="50"/>
      <c r="AQ22" s="108">
        <f>[3]spot_w_average!Q345</f>
        <v>54.772000000000006</v>
      </c>
      <c r="AR22" s="108">
        <f>[3]spot_w_average!R345</f>
        <v>58.410000000000011</v>
      </c>
      <c r="AS22" s="108">
        <f t="shared" si="0"/>
        <v>3.6380000000000052</v>
      </c>
      <c r="AT22" s="108">
        <f t="shared" si="1"/>
        <v>9.1712895622895605</v>
      </c>
      <c r="AU22" s="44">
        <f t="shared" si="8"/>
        <v>-1.4750323787595332E-2</v>
      </c>
      <c r="AV22" s="44">
        <f t="shared" si="9"/>
        <v>-5.4486633747657942E-3</v>
      </c>
    </row>
    <row r="23" spans="1:48">
      <c r="A23" s="46">
        <f>'[1]Weekly capesize'!$A805</f>
        <v>42884</v>
      </c>
      <c r="B23" s="1">
        <f>'[1]Weekly capesize'!$B805</f>
        <v>5752</v>
      </c>
      <c r="C23" s="1">
        <f>'[1]Weekly capesize'!$C805</f>
        <v>3923</v>
      </c>
      <c r="D23" s="1">
        <f t="shared" si="2"/>
        <v>1829</v>
      </c>
      <c r="E23" s="124">
        <f>'[1]Baltic Indices'!$D472</f>
        <v>1591</v>
      </c>
      <c r="F23" s="124">
        <f>'[1]Baltic Indices'!$G472</f>
        <v>469</v>
      </c>
      <c r="G23" s="124">
        <f>'[1]Baltic Indices'!$F472</f>
        <v>721</v>
      </c>
      <c r="H23" s="3">
        <f>'[1]Weekly capesize'!$I805</f>
        <v>6</v>
      </c>
      <c r="I23" s="3">
        <f>'[1]Weekly capesize'!$L805</f>
        <v>7.7</v>
      </c>
      <c r="J23" s="3">
        <f>'[1]Weekly capesize'!$N805</f>
        <v>8.4</v>
      </c>
      <c r="K23" s="3">
        <f>'[1]Weekly capesize'!$J805</f>
        <v>10.6</v>
      </c>
      <c r="L23" s="3">
        <f>'[1]Weekly capesize'!$Y805</f>
        <v>14.55</v>
      </c>
      <c r="M23" s="3">
        <f>'[1]Weekly capesize'!$V805</f>
        <v>6.45</v>
      </c>
      <c r="N23" s="5">
        <f>'[1]Weekly capesize'!$S805</f>
        <v>6</v>
      </c>
      <c r="O23" s="5">
        <f>'[1]Weekly capesize'!$Z805</f>
        <v>14.2</v>
      </c>
      <c r="P23" s="5">
        <f>'[1]Weekly capesize'!$T805</f>
        <v>5.9</v>
      </c>
      <c r="Q23" s="5">
        <f>'[1]Weekly capesize'!$U804</f>
        <v>7.9</v>
      </c>
      <c r="R23" s="7">
        <f>[2]input!$B453</f>
        <v>7.15</v>
      </c>
      <c r="S23" s="123">
        <f t="shared" si="3"/>
        <v>0.46622482793780268</v>
      </c>
      <c r="T23" s="49">
        <f t="shared" si="4"/>
        <v>1829</v>
      </c>
      <c r="U23" s="44">
        <f t="shared" si="5"/>
        <v>0.46622482793780268</v>
      </c>
      <c r="V23" s="157">
        <f t="shared" si="6"/>
        <v>8.1999999999999993</v>
      </c>
      <c r="W23" s="108">
        <f t="shared" si="7"/>
        <v>1.7000000000000002</v>
      </c>
      <c r="AC23" s="8"/>
      <c r="AF23" s="62">
        <f t="shared" si="10"/>
        <v>-2.2599830076465599E-2</v>
      </c>
      <c r="AG23" s="63">
        <f t="shared" si="11"/>
        <v>-3.0879446640316166E-2</v>
      </c>
      <c r="AH23" s="64">
        <f t="shared" si="12"/>
        <v>-1.6393442622950727E-2</v>
      </c>
      <c r="AI23" s="64">
        <f t="shared" si="13"/>
        <v>-0.12499999999999989</v>
      </c>
      <c r="AJ23" s="65">
        <f t="shared" si="14"/>
        <v>-1.3953488372093092E-2</v>
      </c>
      <c r="AK23" s="66">
        <f t="shared" si="15"/>
        <v>-1.6393442622950727E-2</v>
      </c>
      <c r="AL23" s="67">
        <f t="shared" si="16"/>
        <v>-2.4054982817869552E-2</v>
      </c>
      <c r="AM23" s="65">
        <f t="shared" si="17"/>
        <v>-0.10062893081761004</v>
      </c>
      <c r="AN23" s="50"/>
      <c r="AQ23" s="108">
        <f>[3]spot_w_average!Q346</f>
        <v>51.956000000000003</v>
      </c>
      <c r="AR23" s="108">
        <f>[3]spot_w_average!R346</f>
        <v>56.92</v>
      </c>
      <c r="AS23" s="108">
        <f t="shared" si="0"/>
        <v>4.9639999999999986</v>
      </c>
      <c r="AT23" s="108">
        <f t="shared" si="1"/>
        <v>9.1712895622895605</v>
      </c>
      <c r="AU23" s="44">
        <f t="shared" si="8"/>
        <v>-5.1413130796757467E-2</v>
      </c>
      <c r="AV23" s="44">
        <f t="shared" si="9"/>
        <v>-2.5509330594076562E-2</v>
      </c>
    </row>
    <row r="24" spans="1:48">
      <c r="A24" s="46">
        <f>'[1]Weekly capesize'!$A806</f>
        <v>42891</v>
      </c>
      <c r="B24" s="1">
        <f>'[1]Weekly capesize'!$B806</f>
        <v>5363</v>
      </c>
      <c r="C24" s="1">
        <f>'[1]Weekly capesize'!$C806</f>
        <v>3657</v>
      </c>
      <c r="D24" s="1">
        <f t="shared" si="2"/>
        <v>1706</v>
      </c>
      <c r="E24" s="124">
        <f>'[1]Baltic Indices'!$D473</f>
        <v>1374</v>
      </c>
      <c r="F24" s="124">
        <f>'[1]Baltic Indices'!$G473</f>
        <v>446</v>
      </c>
      <c r="G24" s="124">
        <f>'[1]Baltic Indices'!$F473</f>
        <v>674</v>
      </c>
      <c r="H24" s="3">
        <f>'[1]Weekly capesize'!$I806</f>
        <v>5.6</v>
      </c>
      <c r="I24" s="3">
        <f>'[1]Weekly capesize'!$L806</f>
        <v>7.35</v>
      </c>
      <c r="J24" s="3">
        <f>'[1]Weekly capesize'!$N806</f>
        <v>7.85</v>
      </c>
      <c r="K24" s="3">
        <f>'[1]Weekly capesize'!$J806</f>
        <v>10</v>
      </c>
      <c r="L24" s="3">
        <f>'[1]Weekly capesize'!$Y806</f>
        <v>13.9</v>
      </c>
      <c r="M24" s="3">
        <f>'[1]Weekly capesize'!$V806</f>
        <v>6</v>
      </c>
      <c r="N24" s="5">
        <f>'[1]Weekly capesize'!$S806</f>
        <v>5.55</v>
      </c>
      <c r="O24" s="5">
        <f>'[1]Weekly capesize'!$Z806</f>
        <v>13.55</v>
      </c>
      <c r="P24" s="5">
        <f>'[1]Weekly capesize'!$T806</f>
        <v>5.45</v>
      </c>
      <c r="Q24" s="5">
        <f>'[1]Weekly capesize'!$U805</f>
        <v>7.8</v>
      </c>
      <c r="R24" s="7">
        <f>[2]input!$B454</f>
        <v>6.85</v>
      </c>
      <c r="S24" s="123">
        <f t="shared" si="3"/>
        <v>0.4665025977577249</v>
      </c>
      <c r="T24" s="49">
        <f t="shared" si="4"/>
        <v>1706</v>
      </c>
      <c r="U24" s="44">
        <f t="shared" si="5"/>
        <v>0.4665025977577249</v>
      </c>
      <c r="V24" s="157">
        <f t="shared" si="6"/>
        <v>7.9500000000000011</v>
      </c>
      <c r="W24" s="108">
        <f t="shared" si="7"/>
        <v>1.75</v>
      </c>
      <c r="AC24" s="8"/>
      <c r="AF24" s="62">
        <f t="shared" si="10"/>
        <v>-6.7628650904033361E-2</v>
      </c>
      <c r="AG24" s="63">
        <f t="shared" si="11"/>
        <v>-6.7805251083354556E-2</v>
      </c>
      <c r="AH24" s="64">
        <f t="shared" si="12"/>
        <v>-6.6666666666666763E-2</v>
      </c>
      <c r="AI24" s="64">
        <f t="shared" si="13"/>
        <v>-6.5476190476190577E-2</v>
      </c>
      <c r="AJ24" s="65">
        <f t="shared" si="14"/>
        <v>-5.6603773584905648E-2</v>
      </c>
      <c r="AK24" s="66">
        <f t="shared" si="15"/>
        <v>-7.5000000000000067E-2</v>
      </c>
      <c r="AL24" s="67">
        <f t="shared" si="16"/>
        <v>-4.5774647887323883E-2</v>
      </c>
      <c r="AM24" s="65">
        <f t="shared" si="17"/>
        <v>-4.1958041958042092E-2</v>
      </c>
      <c r="AN24" s="50"/>
      <c r="AQ24" s="108">
        <f>[3]spot_w_average!Q347</f>
        <v>49.526000000000003</v>
      </c>
      <c r="AR24" s="108">
        <f>[3]spot_w_average!R347</f>
        <v>57.470000000000013</v>
      </c>
      <c r="AS24" s="108">
        <f t="shared" si="0"/>
        <v>7.9440000000000097</v>
      </c>
      <c r="AT24" s="108">
        <f t="shared" si="1"/>
        <v>9.1712895622895605</v>
      </c>
      <c r="AU24" s="44">
        <f t="shared" si="8"/>
        <v>-4.6770344137346931E-2</v>
      </c>
      <c r="AV24" s="44">
        <f t="shared" si="9"/>
        <v>9.662684469430971E-3</v>
      </c>
    </row>
    <row r="25" spans="1:48">
      <c r="A25" s="46">
        <f>'[1]Weekly capesize'!$A807</f>
        <v>42898</v>
      </c>
      <c r="B25" s="1">
        <f>'[1]Weekly capesize'!$B807</f>
        <v>5498</v>
      </c>
      <c r="C25" s="1">
        <f>'[1]Weekly capesize'!$C807</f>
        <v>3740</v>
      </c>
      <c r="D25" s="1">
        <f t="shared" si="2"/>
        <v>1758</v>
      </c>
      <c r="E25" s="124">
        <f>'[1]Baltic Indices'!$D474</f>
        <v>1438</v>
      </c>
      <c r="F25" s="124">
        <f>'[1]Baltic Indices'!$G474</f>
        <v>425</v>
      </c>
      <c r="G25" s="124">
        <f>'[1]Baltic Indices'!$F474</f>
        <v>654</v>
      </c>
      <c r="H25" s="3">
        <f>'[1]Weekly capesize'!$I807</f>
        <v>5.9</v>
      </c>
      <c r="I25" s="3">
        <f>'[1]Weekly capesize'!$L807</f>
        <v>7.55</v>
      </c>
      <c r="J25" s="3">
        <f>'[1]Weekly capesize'!$N807</f>
        <v>8.1</v>
      </c>
      <c r="K25" s="3">
        <f>'[1]Weekly capesize'!$J807</f>
        <v>9.9</v>
      </c>
      <c r="L25" s="3">
        <f>'[1]Weekly capesize'!$Y807</f>
        <v>13.55</v>
      </c>
      <c r="M25" s="3">
        <f>'[1]Weekly capesize'!$V807</f>
        <v>6.7</v>
      </c>
      <c r="N25" s="5">
        <f>'[1]Weekly capesize'!$S807</f>
        <v>5.75</v>
      </c>
      <c r="O25" s="5">
        <f>'[1]Weekly capesize'!$Z807</f>
        <v>13.2</v>
      </c>
      <c r="P25" s="5">
        <f>'[1]Weekly capesize'!$T807</f>
        <v>5.55</v>
      </c>
      <c r="Q25" s="5">
        <f>'[1]Weekly capesize'!$U806</f>
        <v>7.3</v>
      </c>
      <c r="R25" s="7">
        <f>[2]input!$B455</f>
        <v>7.6</v>
      </c>
      <c r="S25" s="123">
        <f t="shared" si="3"/>
        <v>0.47005347593582886</v>
      </c>
      <c r="T25" s="49">
        <f t="shared" si="4"/>
        <v>1758</v>
      </c>
      <c r="U25" s="44">
        <f t="shared" si="5"/>
        <v>0.47005347593582886</v>
      </c>
      <c r="V25" s="157">
        <f t="shared" si="6"/>
        <v>7.2999999999999989</v>
      </c>
      <c r="W25" s="108">
        <f t="shared" si="7"/>
        <v>1.6499999999999995</v>
      </c>
      <c r="AC25" s="8"/>
      <c r="AF25" s="62">
        <f t="shared" si="10"/>
        <v>2.5172478090620842E-2</v>
      </c>
      <c r="AG25" s="63">
        <f t="shared" si="11"/>
        <v>2.2696199070276091E-2</v>
      </c>
      <c r="AH25" s="64">
        <f t="shared" si="12"/>
        <v>5.3571428571428603E-2</v>
      </c>
      <c r="AI25" s="64">
        <f t="shared" si="13"/>
        <v>3.1847133757961776E-2</v>
      </c>
      <c r="AJ25" s="65">
        <f t="shared" si="14"/>
        <v>-1.0000000000000009E-2</v>
      </c>
      <c r="AK25" s="66">
        <f t="shared" si="15"/>
        <v>3.6036036036036112E-2</v>
      </c>
      <c r="AL25" s="67">
        <f t="shared" si="16"/>
        <v>-2.583025830258312E-2</v>
      </c>
      <c r="AM25" s="65">
        <f t="shared" si="17"/>
        <v>0.10948905109489049</v>
      </c>
      <c r="AN25" s="50"/>
      <c r="AQ25" s="108">
        <f>[3]spot_w_average!Q348</f>
        <v>49.427999999999997</v>
      </c>
      <c r="AR25" s="108">
        <f>[3]spot_w_average!R348</f>
        <v>57.84</v>
      </c>
      <c r="AS25" s="108">
        <f t="shared" si="0"/>
        <v>8.4120000000000061</v>
      </c>
      <c r="AT25" s="108">
        <f t="shared" si="1"/>
        <v>9.1712895622895605</v>
      </c>
      <c r="AU25" s="44">
        <f t="shared" si="8"/>
        <v>-1.9787586318298356E-3</v>
      </c>
      <c r="AV25" s="44">
        <f t="shared" si="9"/>
        <v>6.4381416391159352E-3</v>
      </c>
    </row>
    <row r="26" spans="1:48">
      <c r="A26" s="46">
        <f>'[1]Weekly capesize'!$A808</f>
        <v>42905</v>
      </c>
      <c r="B26" s="1">
        <f>'[1]Weekly capesize'!$B808</f>
        <v>5229</v>
      </c>
      <c r="C26" s="1">
        <f>'[1]Weekly capesize'!$C808</f>
        <v>3474</v>
      </c>
      <c r="D26" s="1">
        <f t="shared" si="2"/>
        <v>1755</v>
      </c>
      <c r="E26" s="124">
        <f>'[1]Baltic Indices'!$D475</f>
        <v>1213</v>
      </c>
      <c r="F26" s="124">
        <f>'[1]Baltic Indices'!$G475</f>
        <v>435</v>
      </c>
      <c r="G26" s="124">
        <f>'[1]Baltic Indices'!$F475</f>
        <v>701</v>
      </c>
      <c r="H26" s="3">
        <f>'[1]Weekly capesize'!$I808</f>
        <v>5.3</v>
      </c>
      <c r="I26" s="3">
        <f>'[1]Weekly capesize'!$L808</f>
        <v>7.4</v>
      </c>
      <c r="J26" s="3">
        <f>'[1]Weekly capesize'!$N808</f>
        <v>7.9</v>
      </c>
      <c r="K26" s="3">
        <f>'[1]Weekly capesize'!$J808</f>
        <v>9.5</v>
      </c>
      <c r="L26" s="3">
        <f>'[1]Weekly capesize'!$Y808</f>
        <v>13</v>
      </c>
      <c r="M26" s="3">
        <f>'[1]Weekly capesize'!$V808</f>
        <v>6.2</v>
      </c>
      <c r="N26" s="5">
        <f>'[1]Weekly capesize'!$S808</f>
        <v>5.55</v>
      </c>
      <c r="O26" s="5">
        <f>'[1]Weekly capesize'!$Z808</f>
        <v>12.65</v>
      </c>
      <c r="P26" s="5">
        <f>'[1]Weekly capesize'!$T808</f>
        <v>5.4</v>
      </c>
      <c r="Q26" s="5">
        <f>'[1]Weekly capesize'!$U807</f>
        <v>7.55</v>
      </c>
      <c r="R26" s="7">
        <f>[2]input!$B456</f>
        <v>7.8</v>
      </c>
      <c r="S26" s="123">
        <f t="shared" si="3"/>
        <v>0.50518134715025909</v>
      </c>
      <c r="T26" s="49">
        <f t="shared" si="4"/>
        <v>1755</v>
      </c>
      <c r="U26" s="44">
        <f t="shared" si="5"/>
        <v>0.50518134715025909</v>
      </c>
      <c r="V26" s="157">
        <f t="shared" si="6"/>
        <v>7.3500000000000005</v>
      </c>
      <c r="W26" s="108">
        <f t="shared" si="7"/>
        <v>2.1000000000000005</v>
      </c>
      <c r="AC26" s="8"/>
      <c r="AF26" s="62">
        <f t="shared" si="10"/>
        <v>-4.8926882502728253E-2</v>
      </c>
      <c r="AG26" s="63">
        <f t="shared" si="11"/>
        <v>-7.1122994652406457E-2</v>
      </c>
      <c r="AH26" s="64">
        <f t="shared" si="12"/>
        <v>-0.10169491525423735</v>
      </c>
      <c r="AI26" s="64">
        <f t="shared" si="13"/>
        <v>-2.4691358024691246E-2</v>
      </c>
      <c r="AJ26" s="65">
        <f t="shared" si="14"/>
        <v>-4.0404040404040442E-2</v>
      </c>
      <c r="AK26" s="66">
        <f t="shared" si="15"/>
        <v>-3.4782608695652195E-2</v>
      </c>
      <c r="AL26" s="67">
        <f t="shared" si="16"/>
        <v>-4.166666666666663E-2</v>
      </c>
      <c r="AM26" s="65">
        <f t="shared" si="17"/>
        <v>2.6315789473684292E-2</v>
      </c>
      <c r="AN26" s="50"/>
      <c r="AQ26" s="108">
        <f>[3]spot_w_average!Q349</f>
        <v>51.920000000000009</v>
      </c>
      <c r="AR26" s="108">
        <f>[3]spot_w_average!R349</f>
        <v>59.29</v>
      </c>
      <c r="AS26" s="108">
        <f t="shared" si="0"/>
        <v>7.3699999999999903</v>
      </c>
      <c r="AT26" s="108">
        <f t="shared" si="1"/>
        <v>9.1712895622895605</v>
      </c>
      <c r="AU26" s="44">
        <f t="shared" si="8"/>
        <v>5.0416767823905806E-2</v>
      </c>
      <c r="AV26" s="44">
        <f t="shared" si="9"/>
        <v>2.5069156293222594E-2</v>
      </c>
    </row>
    <row r="27" spans="1:48">
      <c r="A27" s="46">
        <f>'[1]Weekly capesize'!$A809</f>
        <v>42912</v>
      </c>
      <c r="B27" s="1">
        <f>'[1]Weekly capesize'!$B809</f>
        <v>4757</v>
      </c>
      <c r="C27" s="1">
        <f>'[1]Weekly capesize'!$C809</f>
        <v>3057</v>
      </c>
      <c r="D27" s="1">
        <f t="shared" si="2"/>
        <v>1700</v>
      </c>
      <c r="E27" s="124">
        <f>'[1]Baltic Indices'!$D476</f>
        <v>987</v>
      </c>
      <c r="F27" s="124">
        <f>'[1]Baltic Indices'!$G476</f>
        <v>451</v>
      </c>
      <c r="G27" s="124">
        <f>'[1]Baltic Indices'!$F476</f>
        <v>744</v>
      </c>
      <c r="H27" s="3">
        <f>'[1]Weekly capesize'!$I809</f>
        <v>4.6500000000000004</v>
      </c>
      <c r="I27" s="3">
        <f>'[1]Weekly capesize'!$L809</f>
        <v>6.9</v>
      </c>
      <c r="J27" s="3">
        <f>'[1]Weekly capesize'!$N809</f>
        <v>7.35</v>
      </c>
      <c r="K27" s="3">
        <f>'[1]Weekly capesize'!$J809</f>
        <v>8.5</v>
      </c>
      <c r="L27" s="3">
        <f>'[1]Weekly capesize'!$Y809</f>
        <v>11.5</v>
      </c>
      <c r="M27" s="3">
        <f>'[1]Weekly capesize'!$V809</f>
        <v>5.95</v>
      </c>
      <c r="N27" s="5">
        <f>'[1]Weekly capesize'!$S809</f>
        <v>5.0999999999999996</v>
      </c>
      <c r="O27" s="5">
        <f>'[1]Weekly capesize'!$Z809</f>
        <v>11.15</v>
      </c>
      <c r="P27" s="5">
        <f>'[1]Weekly capesize'!$T809</f>
        <v>4.9000000000000004</v>
      </c>
      <c r="Q27" s="5">
        <f>'[1]Weekly capesize'!$U808</f>
        <v>7.05</v>
      </c>
      <c r="R27" s="7">
        <f>[2]input!$B457</f>
        <v>8.1</v>
      </c>
      <c r="S27" s="123">
        <f t="shared" si="3"/>
        <v>0.55610075237160617</v>
      </c>
      <c r="T27" s="49">
        <f t="shared" si="4"/>
        <v>1700</v>
      </c>
      <c r="U27" s="44">
        <f t="shared" si="5"/>
        <v>0.55610075237160617</v>
      </c>
      <c r="V27" s="157">
        <f t="shared" si="6"/>
        <v>6.5</v>
      </c>
      <c r="W27" s="108">
        <f t="shared" si="7"/>
        <v>2.25</v>
      </c>
      <c r="AC27" s="8"/>
      <c r="AF27" s="62">
        <f t="shared" si="10"/>
        <v>-9.0265825205584238E-2</v>
      </c>
      <c r="AG27" s="63">
        <f t="shared" si="11"/>
        <v>-0.12003454231433508</v>
      </c>
      <c r="AH27" s="64">
        <f t="shared" si="12"/>
        <v>-0.12264150943396213</v>
      </c>
      <c r="AI27" s="64">
        <f t="shared" si="13"/>
        <v>-6.9620253164557E-2</v>
      </c>
      <c r="AJ27" s="65">
        <f t="shared" si="14"/>
        <v>-0.10526315789473684</v>
      </c>
      <c r="AK27" s="66">
        <f t="shared" si="15"/>
        <v>-8.1081081081081141E-2</v>
      </c>
      <c r="AL27" s="67">
        <f t="shared" si="16"/>
        <v>-0.11857707509881421</v>
      </c>
      <c r="AM27" s="65">
        <f t="shared" si="17"/>
        <v>3.8461538461538547E-2</v>
      </c>
      <c r="AN27" s="50"/>
      <c r="AQ27" s="108">
        <f>[3]spot_w_average!Q350</f>
        <v>57.922499999999999</v>
      </c>
      <c r="AR27" s="108">
        <f>[3]spot_w_average!R350</f>
        <v>67.209999999999994</v>
      </c>
      <c r="AS27" s="108">
        <f t="shared" si="0"/>
        <v>9.2874999999999943</v>
      </c>
      <c r="AT27" s="108">
        <f t="shared" si="1"/>
        <v>9.1712895622895605</v>
      </c>
      <c r="AU27" s="44">
        <f t="shared" si="8"/>
        <v>0.11561055469953763</v>
      </c>
      <c r="AV27" s="44">
        <f t="shared" si="9"/>
        <v>0.13358070500927632</v>
      </c>
    </row>
    <row r="28" spans="1:48">
      <c r="A28" s="46">
        <f>'[1]Weekly capesize'!$A810</f>
        <v>42919</v>
      </c>
      <c r="B28" s="1">
        <f>'[1]Weekly capesize'!$B810</f>
        <v>4899</v>
      </c>
      <c r="C28" s="1">
        <f>'[1]Weekly capesize'!$C810</f>
        <v>3203</v>
      </c>
      <c r="D28" s="1">
        <f t="shared" si="2"/>
        <v>1696</v>
      </c>
      <c r="E28" s="124">
        <f>'[1]Baltic Indices'!$D477</f>
        <v>1086</v>
      </c>
      <c r="F28" s="124">
        <f>'[1]Baltic Indices'!$G477</f>
        <v>467</v>
      </c>
      <c r="G28" s="124">
        <f>'[1]Baltic Indices'!$F477</f>
        <v>754</v>
      </c>
      <c r="H28" s="3">
        <f>'[1]Weekly capesize'!$I810</f>
        <v>5</v>
      </c>
      <c r="I28" s="3">
        <f>'[1]Weekly capesize'!$L810</f>
        <v>7</v>
      </c>
      <c r="J28" s="3">
        <f>'[1]Weekly capesize'!$N810</f>
        <v>7.55</v>
      </c>
      <c r="K28" s="3">
        <f>'[1]Weekly capesize'!$J810</f>
        <v>8.8000000000000007</v>
      </c>
      <c r="L28" s="3">
        <f>'[1]Weekly capesize'!$Y810</f>
        <v>11.85</v>
      </c>
      <c r="M28" s="3">
        <f>'[1]Weekly capesize'!$V810</f>
        <v>6</v>
      </c>
      <c r="N28" s="5">
        <f>'[1]Weekly capesize'!$S810</f>
        <v>5.0999999999999996</v>
      </c>
      <c r="O28" s="5">
        <f>'[1]Weekly capesize'!$Z810</f>
        <v>11.5</v>
      </c>
      <c r="P28" s="5">
        <f>'[1]Weekly capesize'!$T810</f>
        <v>5</v>
      </c>
      <c r="Q28" s="5">
        <f>'[1]Weekly capesize'!$U809</f>
        <v>6.8</v>
      </c>
      <c r="R28" s="7">
        <f>[2]input!$B458</f>
        <v>8.0500000000000007</v>
      </c>
      <c r="S28" s="123">
        <f t="shared" si="3"/>
        <v>0.52950359038401495</v>
      </c>
      <c r="T28" s="49">
        <f t="shared" si="4"/>
        <v>1696</v>
      </c>
      <c r="U28" s="44">
        <f t="shared" si="5"/>
        <v>0.52950359038401495</v>
      </c>
      <c r="V28" s="157">
        <f t="shared" si="6"/>
        <v>6.5</v>
      </c>
      <c r="W28" s="108">
        <f t="shared" si="7"/>
        <v>2</v>
      </c>
      <c r="AF28" s="62">
        <f t="shared" si="10"/>
        <v>2.9850746268656803E-2</v>
      </c>
      <c r="AG28" s="63">
        <f t="shared" si="11"/>
        <v>4.7759241086032134E-2</v>
      </c>
      <c r="AH28" s="64">
        <f t="shared" si="12"/>
        <v>7.5268817204301008E-2</v>
      </c>
      <c r="AI28" s="64">
        <f t="shared" si="13"/>
        <v>2.7210884353741527E-2</v>
      </c>
      <c r="AJ28" s="65">
        <f t="shared" si="14"/>
        <v>3.529411764705892E-2</v>
      </c>
      <c r="AK28" s="66">
        <f t="shared" si="15"/>
        <v>0</v>
      </c>
      <c r="AL28" s="67">
        <f t="shared" si="16"/>
        <v>3.1390134529147851E-2</v>
      </c>
      <c r="AM28" s="65">
        <f t="shared" si="17"/>
        <v>-6.1728395061727559E-3</v>
      </c>
      <c r="AN28" s="50"/>
      <c r="AQ28" s="108">
        <f>[3]spot_w_average!Q351</f>
        <v>58.712000000000003</v>
      </c>
      <c r="AR28" s="108">
        <f>[3]spot_w_average!R351</f>
        <v>68.599999999999994</v>
      </c>
      <c r="AS28" s="108">
        <f t="shared" si="0"/>
        <v>9.887999999999991</v>
      </c>
      <c r="AT28" s="108">
        <f t="shared" si="1"/>
        <v>9.1712895622895605</v>
      </c>
      <c r="AU28" s="44">
        <f t="shared" si="8"/>
        <v>1.3630281842116787E-2</v>
      </c>
      <c r="AV28" s="44">
        <f t="shared" si="9"/>
        <v>2.0681446213361099E-2</v>
      </c>
    </row>
    <row r="29" spans="1:48">
      <c r="A29" s="46">
        <f>'[1]Weekly capesize'!$A811</f>
        <v>42926</v>
      </c>
      <c r="B29" s="18">
        <f>'[1]Weekly capesize'!$B811</f>
        <v>4447</v>
      </c>
      <c r="C29" s="18">
        <f>'[1]Weekly capesize'!$C811</f>
        <v>2874</v>
      </c>
      <c r="D29" s="1">
        <f t="shared" si="2"/>
        <v>1573</v>
      </c>
      <c r="E29" s="124">
        <f>'[1]Baltic Indices'!$D478</f>
        <v>753</v>
      </c>
      <c r="F29" s="124">
        <f>'[1]Baltic Indices'!$G478</f>
        <v>471</v>
      </c>
      <c r="G29" s="124">
        <f>'[1]Baltic Indices'!$F478</f>
        <v>732</v>
      </c>
      <c r="H29" s="3">
        <f>'[1]Weekly capesize'!$I811</f>
        <v>4.4000000000000004</v>
      </c>
      <c r="I29" s="3">
        <f>'[1]Weekly capesize'!$L811</f>
        <v>6.5</v>
      </c>
      <c r="J29" s="3">
        <f>'[1]Weekly capesize'!$N811</f>
        <v>6.85</v>
      </c>
      <c r="K29" s="3">
        <f>'[1]Weekly capesize'!$J811</f>
        <v>8.0500000000000007</v>
      </c>
      <c r="L29" s="3">
        <f>'[1]Weekly capesize'!$Y811</f>
        <v>11.15</v>
      </c>
      <c r="M29" s="3">
        <f>'[1]Weekly capesize'!$V811</f>
        <v>5.45</v>
      </c>
      <c r="N29" s="5">
        <f>'[1]Weekly capesize'!$S811</f>
        <v>4.6500000000000004</v>
      </c>
      <c r="O29" s="5">
        <f>'[1]Weekly capesize'!$Z811</f>
        <v>10.8</v>
      </c>
      <c r="P29" s="5">
        <f>'[1]Weekly capesize'!$T811</f>
        <v>4.3</v>
      </c>
      <c r="Q29" s="5">
        <f>'[1]Weekly capesize'!$U810</f>
        <v>6.85</v>
      </c>
      <c r="R29" s="19">
        <f>[2]input!$B459</f>
        <v>7.9</v>
      </c>
      <c r="S29" s="123">
        <f t="shared" si="3"/>
        <v>0.54732080723729992</v>
      </c>
      <c r="T29" s="49">
        <f t="shared" si="4"/>
        <v>1573</v>
      </c>
      <c r="U29" s="44">
        <f t="shared" si="5"/>
        <v>0.54732080723729992</v>
      </c>
      <c r="V29" s="157">
        <f t="shared" si="6"/>
        <v>6.4</v>
      </c>
      <c r="W29" s="108">
        <f t="shared" si="7"/>
        <v>2.0999999999999996</v>
      </c>
      <c r="AF29" s="62">
        <f t="shared" si="10"/>
        <v>-9.2263727291283959E-2</v>
      </c>
      <c r="AG29" s="63">
        <f t="shared" si="11"/>
        <v>-0.10271620355916333</v>
      </c>
      <c r="AH29" s="64">
        <f t="shared" si="12"/>
        <v>-0.11999999999999988</v>
      </c>
      <c r="AI29" s="64">
        <f t="shared" si="13"/>
        <v>-9.27152317880795E-2</v>
      </c>
      <c r="AJ29" s="65">
        <f t="shared" si="14"/>
        <v>-8.5227272727272707E-2</v>
      </c>
      <c r="AK29" s="66">
        <f t="shared" si="15"/>
        <v>-8.8235294117646967E-2</v>
      </c>
      <c r="AL29" s="67">
        <f t="shared" si="16"/>
        <v>-6.0869565217391286E-2</v>
      </c>
      <c r="AM29" s="65">
        <f t="shared" si="17"/>
        <v>-1.8633540372670843E-2</v>
      </c>
      <c r="AN29" s="50"/>
      <c r="AQ29" s="108">
        <f>[3]spot_w_average!Q352</f>
        <v>59.88</v>
      </c>
      <c r="AR29" s="108">
        <f>[3]spot_w_average!R352</f>
        <v>71.06</v>
      </c>
      <c r="AS29" s="108">
        <f t="shared" si="0"/>
        <v>11.18</v>
      </c>
      <c r="AT29" s="108">
        <f t="shared" si="1"/>
        <v>9.1712895622895605</v>
      </c>
      <c r="AU29" s="44">
        <f t="shared" si="8"/>
        <v>1.989371849025745E-2</v>
      </c>
      <c r="AV29" s="44">
        <f t="shared" si="9"/>
        <v>3.5860058309038045E-2</v>
      </c>
    </row>
    <row r="30" spans="1:48">
      <c r="A30" s="46">
        <f>'[1]Weekly capesize'!$A812</f>
        <v>42933</v>
      </c>
      <c r="B30" s="1">
        <f>'[1]Weekly capesize'!$B812</f>
        <v>4798</v>
      </c>
      <c r="C30" s="1">
        <f>'[1]Weekly capesize'!$C812</f>
        <v>3194</v>
      </c>
      <c r="D30" s="1">
        <f t="shared" si="2"/>
        <v>1604</v>
      </c>
      <c r="E30" s="124">
        <f>'[1]Baltic Indices'!$D479</f>
        <v>933</v>
      </c>
      <c r="F30" s="124">
        <f>'[1]Baltic Indices'!$G479</f>
        <v>486</v>
      </c>
      <c r="G30" s="124">
        <f>'[1]Baltic Indices'!$F479</f>
        <v>769</v>
      </c>
      <c r="H30" s="3">
        <f>'[1]Weekly capesize'!$I812</f>
        <v>5.15</v>
      </c>
      <c r="I30" s="3">
        <f>'[1]Weekly capesize'!$L812</f>
        <v>6.7</v>
      </c>
      <c r="J30" s="3">
        <f>'[1]Weekly capesize'!$N812</f>
        <v>7.15</v>
      </c>
      <c r="K30" s="3">
        <f>'[1]Weekly capesize'!$J812</f>
        <v>8.9</v>
      </c>
      <c r="L30" s="3">
        <f>'[1]Weekly capesize'!$Y812</f>
        <v>12.35</v>
      </c>
      <c r="M30" s="3">
        <f>'[1]Weekly capesize'!$V812</f>
        <v>5.75</v>
      </c>
      <c r="N30" s="5">
        <f>'[1]Weekly capesize'!$S812</f>
        <v>4.8499999999999996</v>
      </c>
      <c r="O30" s="5">
        <f>'[1]Weekly capesize'!$Z812</f>
        <v>12</v>
      </c>
      <c r="P30" s="5">
        <f>'[1]Weekly capesize'!$T812</f>
        <v>4.45</v>
      </c>
      <c r="Q30" s="5">
        <f>'[1]Weekly capesize'!$U811</f>
        <v>6.3</v>
      </c>
      <c r="R30" s="7">
        <f>[2]input!$B460</f>
        <v>8.3000000000000007</v>
      </c>
      <c r="S30" s="123">
        <f t="shared" si="3"/>
        <v>0.50219160926737638</v>
      </c>
      <c r="T30" s="49">
        <f t="shared" si="4"/>
        <v>1604</v>
      </c>
      <c r="U30" s="44">
        <f t="shared" si="5"/>
        <v>0.50219160926737638</v>
      </c>
      <c r="V30" s="157">
        <f t="shared" si="6"/>
        <v>6.85</v>
      </c>
      <c r="W30" s="108">
        <f t="shared" si="7"/>
        <v>1.5499999999999998</v>
      </c>
      <c r="AF30" s="62">
        <f t="shared" si="10"/>
        <v>7.8929615471104109E-2</v>
      </c>
      <c r="AG30" s="63">
        <f t="shared" si="11"/>
        <v>0.1113430758524705</v>
      </c>
      <c r="AH30" s="64">
        <f t="shared" si="12"/>
        <v>0.17045454545454541</v>
      </c>
      <c r="AI30" s="64">
        <f t="shared" si="13"/>
        <v>4.3795620437956373E-2</v>
      </c>
      <c r="AJ30" s="65">
        <f t="shared" si="14"/>
        <v>0.10559006211180111</v>
      </c>
      <c r="AK30" s="66">
        <f t="shared" si="15"/>
        <v>4.3010752688171783E-2</v>
      </c>
      <c r="AL30" s="67">
        <f t="shared" si="16"/>
        <v>0.11111111111111094</v>
      </c>
      <c r="AM30" s="65">
        <f t="shared" si="17"/>
        <v>5.0632911392405111E-2</v>
      </c>
      <c r="AN30" s="50"/>
      <c r="AQ30" s="108">
        <f>[3]spot_w_average!Q353</f>
        <v>62.715999999999994</v>
      </c>
      <c r="AR30" s="108">
        <f>[3]spot_w_average!R353</f>
        <v>72.8</v>
      </c>
      <c r="AS30" s="108">
        <f t="shared" si="0"/>
        <v>10.084000000000003</v>
      </c>
      <c r="AT30" s="108">
        <f t="shared" si="1"/>
        <v>9.1712895622895605</v>
      </c>
      <c r="AU30" s="44">
        <f t="shared" si="8"/>
        <v>4.7361389445557567E-2</v>
      </c>
      <c r="AV30" s="44">
        <f t="shared" si="9"/>
        <v>2.4486349563748844E-2</v>
      </c>
    </row>
    <row r="31" spans="1:48">
      <c r="A31" s="46">
        <f>'[1]Weekly capesize'!$A813</f>
        <v>42940</v>
      </c>
      <c r="B31" s="1">
        <f>'[1]Weekly capesize'!$B813</f>
        <v>5172</v>
      </c>
      <c r="C31" s="1">
        <f>'[1]Weekly capesize'!$C813</f>
        <v>3492</v>
      </c>
      <c r="D31" s="1">
        <f t="shared" si="2"/>
        <v>1680</v>
      </c>
      <c r="E31" s="124">
        <f>'[1]Baltic Indices'!$D480</f>
        <v>1154</v>
      </c>
      <c r="F31" s="124">
        <f>'[1]Baltic Indices'!$G480</f>
        <v>499</v>
      </c>
      <c r="G31" s="124">
        <f>'[1]Baltic Indices'!$F480</f>
        <v>812</v>
      </c>
      <c r="H31" s="3">
        <f>'[1]Weekly capesize'!$I813</f>
        <v>5.5</v>
      </c>
      <c r="I31" s="3">
        <f>'[1]Weekly capesize'!$L813</f>
        <v>7.05</v>
      </c>
      <c r="J31" s="3">
        <f>'[1]Weekly capesize'!$N813</f>
        <v>7.65</v>
      </c>
      <c r="K31" s="3">
        <f>'[1]Weekly capesize'!$J813</f>
        <v>9.5</v>
      </c>
      <c r="L31" s="3">
        <f>'[1]Weekly capesize'!$Y813</f>
        <v>13.35</v>
      </c>
      <c r="M31" s="3">
        <f>'[1]Weekly capesize'!$V813</f>
        <v>5.9</v>
      </c>
      <c r="N31" s="5">
        <f>'[1]Weekly capesize'!$S813</f>
        <v>5.15</v>
      </c>
      <c r="O31" s="5">
        <f>'[1]Weekly capesize'!$Z813</f>
        <v>13</v>
      </c>
      <c r="P31" s="5">
        <f>'[1]Weekly capesize'!$T813</f>
        <v>4.8</v>
      </c>
      <c r="Q31" s="5">
        <f>'[1]Weekly capesize'!$U812</f>
        <v>6.6</v>
      </c>
      <c r="R31" s="7">
        <f>[2]input!$B461</f>
        <v>8.4499999999999993</v>
      </c>
      <c r="S31" s="123">
        <f t="shared" si="3"/>
        <v>0.48109965635738833</v>
      </c>
      <c r="T31" s="49">
        <f t="shared" si="4"/>
        <v>1680</v>
      </c>
      <c r="U31" s="44">
        <f t="shared" si="5"/>
        <v>0.48109965635738833</v>
      </c>
      <c r="V31" s="157">
        <f t="shared" si="6"/>
        <v>7.5</v>
      </c>
      <c r="W31" s="108">
        <f t="shared" si="7"/>
        <v>1.5499999999999998</v>
      </c>
      <c r="AF31" s="62">
        <f t="shared" si="10"/>
        <v>7.7949145477282267E-2</v>
      </c>
      <c r="AG31" s="63">
        <f t="shared" si="11"/>
        <v>9.3299937382592457E-2</v>
      </c>
      <c r="AH31" s="64">
        <f t="shared" si="12"/>
        <v>6.7961165048543659E-2</v>
      </c>
      <c r="AI31" s="64">
        <f t="shared" si="13"/>
        <v>6.9930069930070005E-2</v>
      </c>
      <c r="AJ31" s="65">
        <f t="shared" si="14"/>
        <v>6.7415730337078594E-2</v>
      </c>
      <c r="AK31" s="66">
        <f t="shared" si="15"/>
        <v>6.1855670103093008E-2</v>
      </c>
      <c r="AL31" s="67">
        <f t="shared" si="16"/>
        <v>8.3333333333333259E-2</v>
      </c>
      <c r="AM31" s="65">
        <f t="shared" si="17"/>
        <v>1.8072289156626287E-2</v>
      </c>
      <c r="AN31" s="50"/>
      <c r="AQ31" s="108">
        <f>[3]spot_w_average!Q354</f>
        <v>64.040000000000006</v>
      </c>
      <c r="AR31" s="108">
        <f>[3]spot_w_average!R354</f>
        <v>72.319999999999993</v>
      </c>
      <c r="AS31" s="108">
        <f t="shared" si="0"/>
        <v>8.2799999999999869</v>
      </c>
      <c r="AT31" s="108">
        <f t="shared" si="1"/>
        <v>9.1712895622895605</v>
      </c>
      <c r="AU31" s="44">
        <f t="shared" si="8"/>
        <v>2.1111040244913726E-2</v>
      </c>
      <c r="AV31" s="44">
        <f t="shared" si="9"/>
        <v>-6.593406593406681E-3</v>
      </c>
    </row>
    <row r="32" spans="1:48">
      <c r="A32" s="46">
        <f>'[1]Weekly capesize'!$A814</f>
        <v>42947</v>
      </c>
      <c r="B32" s="1">
        <f>'[1]Weekly capesize'!$B814</f>
        <v>5186</v>
      </c>
      <c r="C32" s="1">
        <f>'[1]Weekly capesize'!$C814</f>
        <v>3503</v>
      </c>
      <c r="D32" s="1">
        <f t="shared" si="2"/>
        <v>1683</v>
      </c>
      <c r="E32" s="124">
        <f>'[1]Baltic Indices'!$D481</f>
        <v>1139</v>
      </c>
      <c r="F32" s="124">
        <f>'[1]Baltic Indices'!$G481</f>
        <v>498</v>
      </c>
      <c r="G32" s="124">
        <f>'[1]Baltic Indices'!$F481</f>
        <v>789</v>
      </c>
      <c r="H32" s="3">
        <f>'[1]Weekly capesize'!$I814</f>
        <v>5.3</v>
      </c>
      <c r="I32" s="3">
        <f>'[1]Weekly capesize'!$L814</f>
        <v>7.05</v>
      </c>
      <c r="J32" s="3">
        <f>'[1]Weekly capesize'!$N814</f>
        <v>7.65</v>
      </c>
      <c r="K32" s="3">
        <f>'[1]Weekly capesize'!$J814</f>
        <v>9.75</v>
      </c>
      <c r="L32" s="3">
        <f>'[1]Weekly capesize'!$Y814</f>
        <v>13.25</v>
      </c>
      <c r="M32" s="3">
        <f>'[1]Weekly capesize'!$V814</f>
        <v>5.75</v>
      </c>
      <c r="N32" s="5">
        <f>'[1]Weekly capesize'!$S814</f>
        <v>5.15</v>
      </c>
      <c r="O32" s="5">
        <f>'[1]Weekly capesize'!$Z814</f>
        <v>12.9</v>
      </c>
      <c r="P32" s="5">
        <f>'[1]Weekly capesize'!$T814</f>
        <v>4.8</v>
      </c>
      <c r="Q32" s="5">
        <f>'[1]Weekly capesize'!$U813</f>
        <v>6.9</v>
      </c>
      <c r="R32" s="7">
        <f>[2]input!$B462</f>
        <v>8.5500000000000007</v>
      </c>
      <c r="S32" s="123">
        <f t="shared" si="3"/>
        <v>0.48044533257208105</v>
      </c>
      <c r="T32" s="49">
        <f t="shared" si="4"/>
        <v>1683</v>
      </c>
      <c r="U32" s="44">
        <f t="shared" si="5"/>
        <v>0.48044533257208105</v>
      </c>
      <c r="V32" s="157">
        <f t="shared" si="6"/>
        <v>7.6000000000000005</v>
      </c>
      <c r="W32" s="108">
        <f t="shared" si="7"/>
        <v>1.75</v>
      </c>
      <c r="AF32" s="68">
        <f t="shared" si="10"/>
        <v>2.7068832173240409E-3</v>
      </c>
      <c r="AG32" s="69">
        <f t="shared" si="11"/>
        <v>3.1500572737686028E-3</v>
      </c>
      <c r="AH32" s="64">
        <f t="shared" si="12"/>
        <v>-3.6363636363636376E-2</v>
      </c>
      <c r="AI32" s="64">
        <f t="shared" si="13"/>
        <v>0</v>
      </c>
      <c r="AJ32" s="65">
        <f t="shared" si="14"/>
        <v>2.6315789473684292E-2</v>
      </c>
      <c r="AK32" s="66">
        <f t="shared" si="15"/>
        <v>0</v>
      </c>
      <c r="AL32" s="67">
        <f t="shared" si="16"/>
        <v>-7.692307692307665E-3</v>
      </c>
      <c r="AM32" s="65">
        <f t="shared" si="17"/>
        <v>1.1834319526627279E-2</v>
      </c>
      <c r="AN32" s="50"/>
      <c r="AQ32" s="108">
        <f>[3]spot_w_average!Q355</f>
        <v>67.022000000000006</v>
      </c>
      <c r="AR32" s="108">
        <f>[3]spot_w_average!R355</f>
        <v>77.12</v>
      </c>
      <c r="AS32" s="108">
        <f t="shared" si="0"/>
        <v>10.097999999999999</v>
      </c>
      <c r="AT32" s="108">
        <f t="shared" si="1"/>
        <v>9.1712895622895605</v>
      </c>
      <c r="AU32" s="44">
        <f t="shared" si="8"/>
        <v>4.6564647095565181E-2</v>
      </c>
      <c r="AV32" s="44">
        <f t="shared" si="9"/>
        <v>6.6371681415929418E-2</v>
      </c>
    </row>
    <row r="33" spans="1:48">
      <c r="A33" s="46">
        <f>'[1]Weekly capesize'!$A815</f>
        <v>42954</v>
      </c>
      <c r="B33" s="1">
        <f>'[1]Weekly capesize'!$B815</f>
        <v>6151</v>
      </c>
      <c r="C33" s="1">
        <f>'[1]Weekly capesize'!$C815</f>
        <v>4046</v>
      </c>
      <c r="D33" s="1">
        <f t="shared" si="2"/>
        <v>2105</v>
      </c>
      <c r="E33" s="124">
        <f>'[1]Baltic Indices'!$D482</f>
        <v>1637</v>
      </c>
      <c r="F33" s="124">
        <f>'[1]Baltic Indices'!$G482</f>
        <v>478</v>
      </c>
      <c r="G33" s="124">
        <f>'[1]Baltic Indices'!$F482</f>
        <v>764</v>
      </c>
      <c r="H33" s="3">
        <f>'[1]Weekly capesize'!$I815</f>
        <v>6.3</v>
      </c>
      <c r="I33" s="3">
        <f>'[1]Weekly capesize'!$L815</f>
        <v>7.7</v>
      </c>
      <c r="J33" s="3">
        <f>'[1]Weekly capesize'!$N815</f>
        <v>8.5500000000000007</v>
      </c>
      <c r="K33" s="3">
        <f>'[1]Weekly capesize'!$J815</f>
        <v>10.6</v>
      </c>
      <c r="L33" s="3">
        <f>'[1]Weekly capesize'!$Y815</f>
        <v>14.35</v>
      </c>
      <c r="M33" s="3">
        <f>'[1]Weekly capesize'!$V815</f>
        <v>7.15</v>
      </c>
      <c r="N33" s="5">
        <f>'[1]Weekly capesize'!$S815</f>
        <v>6.3</v>
      </c>
      <c r="O33" s="5">
        <f>'[1]Weekly capesize'!$Z815</f>
        <v>14</v>
      </c>
      <c r="P33" s="5">
        <f>'[1]Weekly capesize'!$T815</f>
        <v>5.5</v>
      </c>
      <c r="Q33" s="5">
        <f>'[1]Weekly capesize'!$U814</f>
        <v>6.9</v>
      </c>
      <c r="R33" s="7">
        <f>[2]input!$B463</f>
        <v>8.35</v>
      </c>
      <c r="S33" s="123">
        <f t="shared" si="3"/>
        <v>0.52026693030153237</v>
      </c>
      <c r="T33" s="49">
        <f t="shared" si="4"/>
        <v>2105</v>
      </c>
      <c r="U33" s="44">
        <f t="shared" si="5"/>
        <v>0.52026693030153237</v>
      </c>
      <c r="V33" s="157">
        <f t="shared" si="6"/>
        <v>7.7</v>
      </c>
      <c r="W33" s="108">
        <f t="shared" si="7"/>
        <v>1.4000000000000004</v>
      </c>
      <c r="AF33" s="70">
        <f t="shared" si="10"/>
        <v>0.18607790204396446</v>
      </c>
      <c r="AG33" s="71">
        <f t="shared" si="11"/>
        <v>0.15500999143591199</v>
      </c>
      <c r="AH33" s="72">
        <f t="shared" si="12"/>
        <v>0.18867924528301883</v>
      </c>
      <c r="AI33" s="64">
        <f t="shared" si="13"/>
        <v>0.11764705882352944</v>
      </c>
      <c r="AJ33" s="65">
        <f t="shared" si="14"/>
        <v>8.7179487179487092E-2</v>
      </c>
      <c r="AK33" s="66">
        <f t="shared" si="15"/>
        <v>0.22330097087378631</v>
      </c>
      <c r="AL33" s="67">
        <f t="shared" si="16"/>
        <v>8.5271317829457294E-2</v>
      </c>
      <c r="AM33" s="65">
        <f t="shared" si="17"/>
        <v>-2.3391812865497186E-2</v>
      </c>
      <c r="AN33" s="50"/>
      <c r="AQ33" s="108">
        <f>[3]spot_w_average!Q356</f>
        <v>68.974999999999994</v>
      </c>
      <c r="AR33" s="108">
        <f>[3]spot_w_average!R356</f>
        <v>80.05</v>
      </c>
      <c r="AS33" s="108">
        <f t="shared" si="0"/>
        <v>11.075000000000003</v>
      </c>
      <c r="AT33" s="108">
        <f t="shared" si="1"/>
        <v>9.1712895622895605</v>
      </c>
      <c r="AU33" s="44">
        <f t="shared" si="8"/>
        <v>2.9139685476410548E-2</v>
      </c>
      <c r="AV33" s="44">
        <f t="shared" si="9"/>
        <v>3.7992738589211594E-2</v>
      </c>
    </row>
    <row r="34" spans="1:48">
      <c r="A34" s="46">
        <f>'[1]Weekly capesize'!$A816</f>
        <v>42961</v>
      </c>
      <c r="B34" s="1">
        <f>'[1]Weekly capesize'!$B816</f>
        <v>6874</v>
      </c>
      <c r="C34" s="48">
        <f>'[1]Weekly capesize'!$C816</f>
        <v>4457</v>
      </c>
      <c r="D34" s="1">
        <f t="shared" si="2"/>
        <v>2417</v>
      </c>
      <c r="E34" s="124">
        <f>'[1]Baltic Indices'!$D483</f>
        <v>2013</v>
      </c>
      <c r="F34" s="124">
        <f>'[1]Baltic Indices'!$G483</f>
        <v>466</v>
      </c>
      <c r="G34" s="124">
        <f>'[1]Baltic Indices'!$F483</f>
        <v>759</v>
      </c>
      <c r="H34" s="3">
        <f>'[1]Weekly capesize'!$I816</f>
        <v>6.9</v>
      </c>
      <c r="I34" s="3">
        <f>'[1]Weekly capesize'!$L816</f>
        <v>8.65</v>
      </c>
      <c r="J34" s="3">
        <f>'[1]Weekly capesize'!$N816</f>
        <v>9.85</v>
      </c>
      <c r="K34" s="3">
        <f>'[1]Weekly capesize'!$J816</f>
        <v>11.4</v>
      </c>
      <c r="L34" s="3">
        <f>'[1]Weekly capesize'!$Y816</f>
        <v>15.6</v>
      </c>
      <c r="M34" s="3">
        <f>'[1]Weekly capesize'!$V816</f>
        <v>8.4499999999999993</v>
      </c>
      <c r="N34" s="5">
        <f>'[1]Weekly capesize'!$S816</f>
        <v>7.35</v>
      </c>
      <c r="O34" s="5">
        <f>'[1]Weekly capesize'!$Z816</f>
        <v>15.25</v>
      </c>
      <c r="P34" s="5">
        <f>'[1]Weekly capesize'!$T816</f>
        <v>6.35</v>
      </c>
      <c r="Q34" s="5">
        <f>'[1]Weekly capesize'!$U815</f>
        <v>8.3000000000000007</v>
      </c>
      <c r="R34" s="7">
        <f>[2]input!$B464</f>
        <v>8.85</v>
      </c>
      <c r="S34" s="123">
        <f t="shared" si="3"/>
        <v>0.5422930222122504</v>
      </c>
      <c r="T34" s="49">
        <f t="shared" si="4"/>
        <v>2417</v>
      </c>
      <c r="U34" s="44">
        <f t="shared" si="5"/>
        <v>0.5422930222122504</v>
      </c>
      <c r="V34" s="157">
        <f t="shared" si="6"/>
        <v>8.35</v>
      </c>
      <c r="W34" s="108">
        <f t="shared" si="7"/>
        <v>1.75</v>
      </c>
      <c r="AF34" s="62">
        <f t="shared" si="10"/>
        <v>0.11754186311168913</v>
      </c>
      <c r="AG34" s="63">
        <f t="shared" si="11"/>
        <v>0.10158180919426596</v>
      </c>
      <c r="AH34" s="64">
        <f t="shared" si="12"/>
        <v>9.5238095238095344E-2</v>
      </c>
      <c r="AI34" s="64">
        <f t="shared" si="13"/>
        <v>0.15204678362573087</v>
      </c>
      <c r="AJ34" s="65">
        <f t="shared" si="14"/>
        <v>7.547169811320753E-2</v>
      </c>
      <c r="AK34" s="66">
        <f t="shared" si="15"/>
        <v>0.16666666666666674</v>
      </c>
      <c r="AL34" s="67">
        <f t="shared" si="16"/>
        <v>8.9285714285714191E-2</v>
      </c>
      <c r="AM34" s="65">
        <f t="shared" si="17"/>
        <v>5.9880239520958112E-2</v>
      </c>
      <c r="AN34" s="50"/>
      <c r="AQ34" s="108">
        <f>[3]spot_w_average!Q357</f>
        <v>67.49199999999999</v>
      </c>
      <c r="AR34" s="108">
        <f>[3]spot_w_average!R357</f>
        <v>79.37</v>
      </c>
      <c r="AS34" s="108">
        <f t="shared" si="0"/>
        <v>11.878000000000014</v>
      </c>
      <c r="AT34" s="108">
        <f t="shared" si="1"/>
        <v>9.1712895622895605</v>
      </c>
      <c r="AU34" s="44">
        <f t="shared" si="8"/>
        <v>-2.1500543675244677E-2</v>
      </c>
      <c r="AV34" s="44">
        <f t="shared" si="9"/>
        <v>-8.4946908182385039E-3</v>
      </c>
    </row>
    <row r="35" spans="1:48">
      <c r="A35" s="46">
        <f>'[1]Weekly capesize'!$A817</f>
        <v>42968</v>
      </c>
      <c r="B35" s="1">
        <f>'[1]Weekly capesize'!$B817</f>
        <v>7585</v>
      </c>
      <c r="C35" s="1">
        <f>'[1]Weekly capesize'!$C817</f>
        <v>5105</v>
      </c>
      <c r="D35" s="1">
        <f t="shared" si="2"/>
        <v>2480</v>
      </c>
      <c r="E35" s="124">
        <f>'[1]Baltic Indices'!$D484</f>
        <v>2574</v>
      </c>
      <c r="F35" s="124">
        <f>'[1]Baltic Indices'!$G484</f>
        <v>465</v>
      </c>
      <c r="G35" s="124">
        <f>'[1]Baltic Indices'!$F484</f>
        <v>806</v>
      </c>
      <c r="H35" s="3">
        <f>'[1]Weekly capesize'!$I817</f>
        <v>7.45</v>
      </c>
      <c r="I35" s="3">
        <f>'[1]Weekly capesize'!$L817</f>
        <v>9.9499999999999993</v>
      </c>
      <c r="J35" s="3">
        <f>'[1]Weekly capesize'!$N817</f>
        <v>11.15</v>
      </c>
      <c r="K35" s="3">
        <f>'[1]Weekly capesize'!$J817</f>
        <v>13.15</v>
      </c>
      <c r="L35" s="3">
        <f>'[1]Weekly capesize'!$Y817</f>
        <v>17.649999999999999</v>
      </c>
      <c r="M35" s="3">
        <f>'[1]Weekly capesize'!$V817</f>
        <v>8.9</v>
      </c>
      <c r="N35" s="5">
        <f>'[1]Weekly capesize'!$S817</f>
        <v>8.15</v>
      </c>
      <c r="O35" s="5">
        <f>'[1]Weekly capesize'!$Z817</f>
        <v>17.3</v>
      </c>
      <c r="P35" s="5">
        <f>'[1]Weekly capesize'!$T817</f>
        <v>7.5</v>
      </c>
      <c r="Q35" s="5">
        <f>'[1]Weekly capesize'!$U816</f>
        <v>9.65</v>
      </c>
      <c r="R35" s="7">
        <f>[2]input!$B465</f>
        <v>9.1999999999999993</v>
      </c>
      <c r="S35" s="123">
        <f t="shared" si="3"/>
        <v>0.48579823702252695</v>
      </c>
      <c r="T35" s="49">
        <f t="shared" si="4"/>
        <v>2480</v>
      </c>
      <c r="U35" s="44">
        <f t="shared" si="5"/>
        <v>0.48579823702252695</v>
      </c>
      <c r="V35" s="157">
        <f t="shared" si="6"/>
        <v>9.8500000000000014</v>
      </c>
      <c r="W35" s="108">
        <f t="shared" si="7"/>
        <v>2.4999999999999991</v>
      </c>
      <c r="AF35" s="62">
        <f t="shared" si="10"/>
        <v>0.10343322665114929</v>
      </c>
      <c r="AG35" s="73">
        <f t="shared" si="11"/>
        <v>0.14538927529728518</v>
      </c>
      <c r="AH35" s="64">
        <f t="shared" si="12"/>
        <v>7.9710144927536142E-2</v>
      </c>
      <c r="AI35" s="64">
        <f t="shared" si="13"/>
        <v>0.13197969543147225</v>
      </c>
      <c r="AJ35" s="65">
        <f t="shared" si="14"/>
        <v>0.15350877192982448</v>
      </c>
      <c r="AK35" s="66">
        <f t="shared" si="15"/>
        <v>0.10884353741496611</v>
      </c>
      <c r="AL35" s="67">
        <f t="shared" si="16"/>
        <v>0.13442622950819683</v>
      </c>
      <c r="AM35" s="65">
        <f t="shared" si="17"/>
        <v>3.9548022598870025E-2</v>
      </c>
      <c r="AN35" s="50"/>
      <c r="AQ35" s="108">
        <f>[3]spot_w_average!Q358</f>
        <v>71.337999999999994</v>
      </c>
      <c r="AR35" s="108">
        <f>[3]spot_w_average!R358</f>
        <v>83.759999999999991</v>
      </c>
      <c r="AS35" s="108">
        <f t="shared" si="0"/>
        <v>12.421999999999997</v>
      </c>
      <c r="AT35" s="108">
        <f t="shared" si="1"/>
        <v>9.1712895622895605</v>
      </c>
      <c r="AU35" s="44">
        <f t="shared" si="8"/>
        <v>5.6984531500029689E-2</v>
      </c>
      <c r="AV35" s="44">
        <f t="shared" si="9"/>
        <v>5.5310570744613763E-2</v>
      </c>
    </row>
    <row r="36" spans="1:48">
      <c r="A36" s="46">
        <f>'[1]Weekly capesize'!$A818</f>
        <v>42976</v>
      </c>
      <c r="B36" s="1">
        <f>'[1]Weekly capesize'!$B818</f>
        <v>7324</v>
      </c>
      <c r="C36" s="1">
        <f>'[1]Weekly capesize'!$C818</f>
        <v>4917</v>
      </c>
      <c r="D36" s="1">
        <f t="shared" si="2"/>
        <v>2407</v>
      </c>
      <c r="E36" s="124">
        <f>'[1]Baltic Indices'!$D485</f>
        <v>2406</v>
      </c>
      <c r="F36" s="124">
        <f>'[1]Baltic Indices'!$G485</f>
        <v>474</v>
      </c>
      <c r="G36" s="124">
        <f>'[1]Baltic Indices'!$F485</f>
        <v>845</v>
      </c>
      <c r="H36" s="3">
        <f>'[1]Weekly capesize'!$I818</f>
        <v>7.25</v>
      </c>
      <c r="I36" s="3">
        <f>'[1]Weekly capesize'!$L818</f>
        <v>9.75</v>
      </c>
      <c r="J36" s="3">
        <f>'[1]Weekly capesize'!$N818</f>
        <v>10.95</v>
      </c>
      <c r="K36" s="3">
        <f>'[1]Weekly capesize'!$J818</f>
        <v>12.5</v>
      </c>
      <c r="L36" s="3">
        <f>'[1]Weekly capesize'!$Y818</f>
        <v>17.3</v>
      </c>
      <c r="M36" s="3">
        <f>'[1]Weekly capesize'!$V818</f>
        <v>8.6999999999999993</v>
      </c>
      <c r="N36" s="5">
        <f>'[1]Weekly capesize'!$S818</f>
        <v>7.8</v>
      </c>
      <c r="O36" s="5">
        <f>'[1]Weekly capesize'!$Z818</f>
        <v>16.95</v>
      </c>
      <c r="P36" s="5">
        <f>'[1]Weekly capesize'!$T818</f>
        <v>7.35</v>
      </c>
      <c r="Q36" s="5">
        <f>'[1]Weekly capesize'!$U817</f>
        <v>10.25</v>
      </c>
      <c r="R36" s="7">
        <f>[2]input!$B466</f>
        <v>9.3000000000000007</v>
      </c>
      <c r="S36" s="123">
        <f t="shared" si="3"/>
        <v>0.48952613382143584</v>
      </c>
      <c r="T36" s="49">
        <f t="shared" si="4"/>
        <v>2407</v>
      </c>
      <c r="U36" s="44">
        <f t="shared" si="5"/>
        <v>0.48952613382143584</v>
      </c>
      <c r="V36" s="157">
        <f t="shared" si="6"/>
        <v>9.6999999999999993</v>
      </c>
      <c r="W36" s="108">
        <f t="shared" si="7"/>
        <v>2.5</v>
      </c>
      <c r="AF36" s="62">
        <f t="shared" si="10"/>
        <v>-3.4410019775873435E-2</v>
      </c>
      <c r="AG36" s="63">
        <f t="shared" si="11"/>
        <v>-3.6826640548481837E-2</v>
      </c>
      <c r="AH36" s="64">
        <f t="shared" si="12"/>
        <v>-2.684563758389269E-2</v>
      </c>
      <c r="AI36" s="64">
        <f t="shared" si="13"/>
        <v>-1.7937219730941756E-2</v>
      </c>
      <c r="AJ36" s="65">
        <f t="shared" si="14"/>
        <v>-4.9429657794676785E-2</v>
      </c>
      <c r="AK36" s="66">
        <f t="shared" si="15"/>
        <v>-4.2944785276073705E-2</v>
      </c>
      <c r="AL36" s="67">
        <f t="shared" si="16"/>
        <v>-2.0231213872832443E-2</v>
      </c>
      <c r="AM36" s="65">
        <f t="shared" si="17"/>
        <v>1.0869565217391353E-2</v>
      </c>
      <c r="AN36" s="50"/>
      <c r="AQ36" s="108">
        <f>[3]spot_w_average!Q359</f>
        <v>69.924999999999997</v>
      </c>
      <c r="AR36" s="108">
        <f>[3]spot_w_average!R359</f>
        <v>83.25</v>
      </c>
      <c r="AS36" s="108">
        <f t="shared" si="0"/>
        <v>13.325000000000003</v>
      </c>
      <c r="AT36" s="108">
        <f t="shared" si="1"/>
        <v>9.1712895622895605</v>
      </c>
      <c r="AU36" s="44">
        <f t="shared" si="8"/>
        <v>-1.980711542235547E-2</v>
      </c>
      <c r="AV36" s="44">
        <f t="shared" si="9"/>
        <v>-6.088825214899618E-3</v>
      </c>
    </row>
    <row r="37" spans="1:48">
      <c r="A37" s="46">
        <f>'[1]Weekly capesize'!$A819</f>
        <v>42982</v>
      </c>
      <c r="B37" s="1">
        <f>'[1]Weekly capesize'!$B819</f>
        <v>6998</v>
      </c>
      <c r="C37" s="1">
        <f>'[1]Weekly capesize'!$C819</f>
        <v>4800</v>
      </c>
      <c r="D37" s="1">
        <f t="shared" si="2"/>
        <v>2198</v>
      </c>
      <c r="E37" s="124">
        <f>'[1]Baltic Indices'!$D486</f>
        <v>2264</v>
      </c>
      <c r="F37" s="124">
        <f>'[1]Baltic Indices'!$G486</f>
        <v>486</v>
      </c>
      <c r="G37" s="124">
        <f>'[1]Baltic Indices'!$F486</f>
        <v>856</v>
      </c>
      <c r="H37" s="3">
        <f>'[1]Weekly capesize'!$I819</f>
        <v>7.2</v>
      </c>
      <c r="I37" s="3">
        <f>'[1]Weekly capesize'!$L819</f>
        <v>9.5</v>
      </c>
      <c r="J37" s="3">
        <f>'[1]Weekly capesize'!$N819</f>
        <v>10.75</v>
      </c>
      <c r="K37" s="3">
        <f>'[1]Weekly capesize'!$J819</f>
        <v>12.15</v>
      </c>
      <c r="L37" s="3">
        <f>'[1]Weekly capesize'!$Y819</f>
        <v>16.5</v>
      </c>
      <c r="M37" s="3">
        <f>'[1]Weekly capesize'!$V819</f>
        <v>8.3000000000000007</v>
      </c>
      <c r="N37" s="5">
        <f>'[1]Weekly capesize'!$S819</f>
        <v>7.5</v>
      </c>
      <c r="O37" s="5">
        <f>'[1]Weekly capesize'!$Z819</f>
        <v>16.149999999999999</v>
      </c>
      <c r="P37" s="5">
        <f>'[1]Weekly capesize'!$T819</f>
        <v>7.15</v>
      </c>
      <c r="Q37" s="5">
        <f>'[1]Weekly capesize'!$U818</f>
        <v>10</v>
      </c>
      <c r="R37" s="7">
        <f>[2]input!$B467</f>
        <v>9.25</v>
      </c>
      <c r="S37" s="123">
        <f t="shared" si="3"/>
        <v>0.45791666666666669</v>
      </c>
      <c r="T37" s="49">
        <f t="shared" si="4"/>
        <v>2198</v>
      </c>
      <c r="U37" s="44">
        <f t="shared" si="5"/>
        <v>0.45791666666666669</v>
      </c>
      <c r="V37" s="157">
        <f t="shared" si="6"/>
        <v>8.9499999999999993</v>
      </c>
      <c r="W37" s="108">
        <f t="shared" si="7"/>
        <v>2.2999999999999998</v>
      </c>
      <c r="AF37" s="62">
        <f t="shared" si="10"/>
        <v>-4.451119606772258E-2</v>
      </c>
      <c r="AG37" s="63">
        <f t="shared" si="11"/>
        <v>-2.3794996949359382E-2</v>
      </c>
      <c r="AH37" s="64">
        <f t="shared" si="12"/>
        <v>-6.8965517241379448E-3</v>
      </c>
      <c r="AI37" s="64">
        <f t="shared" si="13"/>
        <v>-1.826484018264829E-2</v>
      </c>
      <c r="AJ37" s="65">
        <f t="shared" si="14"/>
        <v>-2.8000000000000025E-2</v>
      </c>
      <c r="AK37" s="66">
        <f t="shared" si="15"/>
        <v>-3.8461538461538436E-2</v>
      </c>
      <c r="AL37" s="67">
        <f t="shared" si="16"/>
        <v>-4.71976401179941E-2</v>
      </c>
      <c r="AM37" s="65">
        <f t="shared" si="17"/>
        <v>-5.3763440860216116E-3</v>
      </c>
      <c r="AN37" s="50"/>
      <c r="AQ37" s="108">
        <f>[3]spot_w_average!Q360</f>
        <v>68.658000000000001</v>
      </c>
      <c r="AR37" s="108">
        <f>[3]spot_w_average!R360</f>
        <v>83.670000000000016</v>
      </c>
      <c r="AS37" s="108">
        <f t="shared" si="0"/>
        <v>15.012000000000015</v>
      </c>
      <c r="AT37" s="108">
        <f t="shared" si="1"/>
        <v>9.1712895622895605</v>
      </c>
      <c r="AU37" s="44">
        <f t="shared" si="8"/>
        <v>-1.8119413657490147E-2</v>
      </c>
      <c r="AV37" s="44">
        <f t="shared" si="9"/>
        <v>5.0450450450452156E-3</v>
      </c>
    </row>
    <row r="38" spans="1:48">
      <c r="A38" s="46">
        <f>'[1]Weekly capesize'!$A820</f>
        <v>42989</v>
      </c>
      <c r="B38" s="1">
        <f>'[1]Weekly capesize'!$B820</f>
        <v>7734</v>
      </c>
      <c r="C38" s="1">
        <f>'[1]Weekly capesize'!$C820</f>
        <v>5381</v>
      </c>
      <c r="D38" s="1">
        <f t="shared" si="2"/>
        <v>2353</v>
      </c>
      <c r="E38" s="124">
        <f>'[1]Baltic Indices'!$D487</f>
        <v>2767</v>
      </c>
      <c r="F38" s="124">
        <f>'[1]Baltic Indices'!$G487</f>
        <v>504</v>
      </c>
      <c r="G38" s="124">
        <f>'[1]Baltic Indices'!$F487</f>
        <v>888</v>
      </c>
      <c r="H38" s="3">
        <f>'[1]Weekly capesize'!$I820</f>
        <v>7.95</v>
      </c>
      <c r="I38" s="3">
        <f>'[1]Weekly capesize'!$L820</f>
        <v>10.65</v>
      </c>
      <c r="J38" s="3">
        <f>'[1]Weekly capesize'!$N820</f>
        <v>11.95</v>
      </c>
      <c r="K38" s="3">
        <f>'[1]Weekly capesize'!$J820</f>
        <v>13.35</v>
      </c>
      <c r="L38" s="3">
        <f>'[1]Weekly capesize'!$Y820</f>
        <v>17.5</v>
      </c>
      <c r="M38" s="3">
        <f>'[1]Weekly capesize'!$V820</f>
        <v>9.6</v>
      </c>
      <c r="N38" s="5">
        <f>'[1]Weekly capesize'!$S820</f>
        <v>8.6</v>
      </c>
      <c r="O38" s="5">
        <f>'[1]Weekly capesize'!$Z820</f>
        <v>17.149999999999999</v>
      </c>
      <c r="P38" s="5">
        <f>'[1]Weekly capesize'!$T820</f>
        <v>8</v>
      </c>
      <c r="Q38" s="5">
        <f>'[1]Weekly capesize'!$U819</f>
        <v>9.65</v>
      </c>
      <c r="R38" s="7">
        <f>[2]input!$B468</f>
        <v>9.85</v>
      </c>
      <c r="S38" s="123">
        <f t="shared" si="3"/>
        <v>0.4372793161122468</v>
      </c>
      <c r="T38" s="49">
        <f t="shared" si="4"/>
        <v>2353</v>
      </c>
      <c r="U38" s="44">
        <f t="shared" si="5"/>
        <v>0.4372793161122468</v>
      </c>
      <c r="V38" s="157">
        <f t="shared" si="6"/>
        <v>9.1999999999999993</v>
      </c>
      <c r="W38" s="108">
        <f t="shared" si="7"/>
        <v>2.7</v>
      </c>
      <c r="AF38" s="62">
        <f t="shared" si="10"/>
        <v>0.10517290654472711</v>
      </c>
      <c r="AG38" s="101">
        <f t="shared" si="11"/>
        <v>0.12104166666666671</v>
      </c>
      <c r="AH38" s="78">
        <f t="shared" si="12"/>
        <v>0.10416666666666674</v>
      </c>
      <c r="AI38" s="78">
        <f t="shared" si="13"/>
        <v>0.11162790697674407</v>
      </c>
      <c r="AJ38" s="79">
        <f t="shared" si="14"/>
        <v>9.8765432098765427E-2</v>
      </c>
      <c r="AK38" s="80">
        <f t="shared" si="15"/>
        <v>0.14666666666666672</v>
      </c>
      <c r="AL38" s="81">
        <f t="shared" si="16"/>
        <v>6.1919504643962897E-2</v>
      </c>
      <c r="AM38" s="79">
        <f t="shared" si="17"/>
        <v>6.4864864864864868E-2</v>
      </c>
      <c r="AN38" s="50"/>
      <c r="AQ38" s="108">
        <f>[3]spot_w_average!Q361</f>
        <v>66.557999999999993</v>
      </c>
      <c r="AR38" s="108">
        <f>[3]spot_w_average!R361</f>
        <v>81.41</v>
      </c>
      <c r="AS38" s="108">
        <f t="shared" si="0"/>
        <v>14.852000000000004</v>
      </c>
      <c r="AT38" s="108">
        <f t="shared" si="1"/>
        <v>9.1712895622895605</v>
      </c>
      <c r="AU38" s="44">
        <f t="shared" si="8"/>
        <v>-3.0586384689329837E-2</v>
      </c>
      <c r="AV38" s="44">
        <f t="shared" si="9"/>
        <v>-2.701087606071495E-2</v>
      </c>
    </row>
    <row r="39" spans="1:48">
      <c r="A39" s="46">
        <f>'[1]Weekly capesize'!$A821</f>
        <v>42996</v>
      </c>
      <c r="B39" s="1">
        <f>'[1]Weekly capesize'!$B821</f>
        <v>7588</v>
      </c>
      <c r="C39" s="1">
        <f>'[1]Weekly capesize'!$C821</f>
        <v>5379</v>
      </c>
      <c r="D39" s="1">
        <f t="shared" si="2"/>
        <v>2209</v>
      </c>
      <c r="E39" s="124">
        <f>'[1]Baltic Indices'!$D488</f>
        <v>2685</v>
      </c>
      <c r="F39" s="124">
        <f>'[1]Baltic Indices'!$G488</f>
        <v>536</v>
      </c>
      <c r="G39" s="124">
        <f>'[1]Baltic Indices'!$F488</f>
        <v>977</v>
      </c>
      <c r="H39" s="3">
        <f>'[1]Weekly capesize'!$I821</f>
        <v>8.15</v>
      </c>
      <c r="I39" s="3">
        <f>'[1]Weekly capesize'!$L821</f>
        <v>10.6</v>
      </c>
      <c r="J39" s="3">
        <f>'[1]Weekly capesize'!$N821</f>
        <v>11.9</v>
      </c>
      <c r="K39" s="3">
        <f>'[1]Weekly capesize'!$J821</f>
        <v>13.15</v>
      </c>
      <c r="L39" s="3">
        <f>'[1]Weekly capesize'!$Y821</f>
        <v>17.55</v>
      </c>
      <c r="M39" s="3">
        <f>'[1]Weekly capesize'!$V821</f>
        <v>9.35</v>
      </c>
      <c r="N39" s="5">
        <f>'[1]Weekly capesize'!$S821</f>
        <v>8.35</v>
      </c>
      <c r="O39" s="5">
        <f>'[1]Weekly capesize'!$Z821</f>
        <v>17.2</v>
      </c>
      <c r="P39" s="5">
        <f>'[1]Weekly capesize'!$T821</f>
        <v>7.95</v>
      </c>
      <c r="Q39" s="5">
        <f>'[1]Weekly capesize'!$U820</f>
        <v>10.85</v>
      </c>
      <c r="R39" s="7">
        <f>[2]input!$B469</f>
        <v>11.4</v>
      </c>
      <c r="S39" s="123">
        <f t="shared" si="3"/>
        <v>0.4106711284625395</v>
      </c>
      <c r="T39" s="49">
        <f t="shared" si="4"/>
        <v>2209</v>
      </c>
      <c r="U39" s="44">
        <f t="shared" si="5"/>
        <v>0.4106711284625395</v>
      </c>
      <c r="V39" s="157">
        <f t="shared" si="6"/>
        <v>9.0499999999999989</v>
      </c>
      <c r="W39" s="108">
        <f t="shared" si="7"/>
        <v>2.4499999999999993</v>
      </c>
      <c r="AF39" s="62">
        <f t="shared" si="10"/>
        <v>-1.8877682958365671E-2</v>
      </c>
      <c r="AG39" s="73">
        <f t="shared" si="11"/>
        <v>-3.7167812674221423E-4</v>
      </c>
      <c r="AH39" s="78">
        <f t="shared" si="12"/>
        <v>2.515723270440251E-2</v>
      </c>
      <c r="AI39" s="78">
        <f t="shared" si="13"/>
        <v>-4.1841004184099972E-3</v>
      </c>
      <c r="AJ39" s="79">
        <f t="shared" si="14"/>
        <v>-1.4981273408239626E-2</v>
      </c>
      <c r="AK39" s="80">
        <f t="shared" si="15"/>
        <v>-2.9069767441860517E-2</v>
      </c>
      <c r="AL39" s="81">
        <f t="shared" si="16"/>
        <v>2.9154518950438302E-3</v>
      </c>
      <c r="AM39" s="79">
        <f t="shared" si="17"/>
        <v>0.1573604060913707</v>
      </c>
      <c r="AN39" s="50"/>
      <c r="AQ39" s="108">
        <f>[3]spot_w_average!Q362</f>
        <v>58.911666666666676</v>
      </c>
      <c r="AR39" s="108">
        <f>[3]spot_w_average!R362</f>
        <v>74.639999999999986</v>
      </c>
      <c r="AS39" s="108">
        <f t="shared" si="0"/>
        <v>15.72833333333331</v>
      </c>
      <c r="AT39" s="108">
        <f t="shared" si="1"/>
        <v>9.1712895622895605</v>
      </c>
      <c r="AU39" s="44">
        <f t="shared" si="8"/>
        <v>-0.11488225808067121</v>
      </c>
      <c r="AV39" s="44">
        <f t="shared" si="9"/>
        <v>-8.3159317037219127E-2</v>
      </c>
    </row>
    <row r="40" spans="1:48">
      <c r="A40" s="46">
        <f>'[1]Weekly capesize'!$A822</f>
        <v>43003</v>
      </c>
      <c r="B40" s="1">
        <f>'[1]Weekly capesize'!$B822</f>
        <v>8408</v>
      </c>
      <c r="C40" s="1">
        <f>'[1]Weekly capesize'!$C822</f>
        <v>5948</v>
      </c>
      <c r="D40" s="1">
        <f t="shared" si="2"/>
        <v>2460</v>
      </c>
      <c r="E40" s="124">
        <f>'[1]Baltic Indices'!$D489</f>
        <v>3147</v>
      </c>
      <c r="F40" s="124">
        <f>'[1]Baltic Indices'!$G489</f>
        <v>596</v>
      </c>
      <c r="G40" s="124">
        <f>'[1]Baltic Indices'!$F489</f>
        <v>1061</v>
      </c>
      <c r="H40" s="3">
        <f>'[1]Weekly capesize'!$I822</f>
        <v>8.25</v>
      </c>
      <c r="I40" s="3">
        <f>'[1]Weekly capesize'!$L822</f>
        <v>11.95</v>
      </c>
      <c r="J40" s="3">
        <f>'[1]Weekly capesize'!$N822</f>
        <v>15.5</v>
      </c>
      <c r="K40" s="3">
        <f>'[1]Weekly capesize'!$J822</f>
        <v>14.45</v>
      </c>
      <c r="L40" s="3">
        <f>'[1]Weekly capesize'!$Y822</f>
        <v>19.7</v>
      </c>
      <c r="M40" s="3">
        <f>'[1]Weekly capesize'!$V822</f>
        <v>10</v>
      </c>
      <c r="N40" s="5">
        <f>'[1]Weekly capesize'!$S822</f>
        <v>9.5500000000000007</v>
      </c>
      <c r="O40" s="5">
        <f>'[1]Weekly capesize'!$Z822</f>
        <v>19.350000000000001</v>
      </c>
      <c r="P40" s="5">
        <f>'[1]Weekly capesize'!$T822</f>
        <v>8.9</v>
      </c>
      <c r="Q40" s="5">
        <f>'[1]Weekly capesize'!$U821</f>
        <v>10.6</v>
      </c>
      <c r="R40" s="7">
        <f>[2]input!$B470</f>
        <v>10.5</v>
      </c>
      <c r="S40" s="123">
        <f t="shared" si="3"/>
        <v>0.41358439811701414</v>
      </c>
      <c r="T40" s="49">
        <f t="shared" si="4"/>
        <v>2460</v>
      </c>
      <c r="U40" s="44">
        <f t="shared" si="5"/>
        <v>0.41358439811701414</v>
      </c>
      <c r="V40" s="157">
        <f t="shared" si="6"/>
        <v>11.100000000000001</v>
      </c>
      <c r="W40" s="108">
        <f t="shared" si="7"/>
        <v>3.6999999999999993</v>
      </c>
      <c r="AF40" s="62">
        <f t="shared" si="10"/>
        <v>0.10806536636794939</v>
      </c>
      <c r="AG40" s="101">
        <f t="shared" si="11"/>
        <v>0.10578174381855354</v>
      </c>
      <c r="AH40" s="78">
        <f t="shared" si="12"/>
        <v>1.2269938650306678E-2</v>
      </c>
      <c r="AI40" s="78">
        <f t="shared" si="13"/>
        <v>0.30252100840336138</v>
      </c>
      <c r="AJ40" s="79">
        <f t="shared" si="14"/>
        <v>9.8859315589353569E-2</v>
      </c>
      <c r="AK40" s="80">
        <f t="shared" si="15"/>
        <v>0.14371257485029965</v>
      </c>
      <c r="AL40" s="81">
        <f t="shared" si="16"/>
        <v>0.12500000000000022</v>
      </c>
      <c r="AM40" s="79">
        <f t="shared" si="17"/>
        <v>-7.8947368421052655E-2</v>
      </c>
      <c r="AN40" s="50"/>
      <c r="AQ40" s="108">
        <f>[3]spot_w_average!Q363</f>
        <v>55.97</v>
      </c>
      <c r="AR40" s="108">
        <f>[3]spot_w_average!R363</f>
        <v>68.330000000000013</v>
      </c>
      <c r="AS40" s="108">
        <f t="shared" si="0"/>
        <v>12.360000000000014</v>
      </c>
      <c r="AT40" s="108">
        <f t="shared" si="1"/>
        <v>9.1712895622895605</v>
      </c>
      <c r="AU40" s="44">
        <f t="shared" si="8"/>
        <v>-4.9933516281438495E-2</v>
      </c>
      <c r="AV40" s="44">
        <f t="shared" si="9"/>
        <v>-8.4539121114683535E-2</v>
      </c>
    </row>
    <row r="41" spans="1:48">
      <c r="A41" s="46">
        <f>'[1]Weekly capesize'!$A823</f>
        <v>43010</v>
      </c>
      <c r="B41" s="1">
        <f>'[1]Weekly capesize'!$B823</f>
        <v>7716</v>
      </c>
      <c r="C41" s="1">
        <f>'[1]Weekly capesize'!$C823</f>
        <v>5343</v>
      </c>
      <c r="D41" s="1">
        <f t="shared" si="2"/>
        <v>2373</v>
      </c>
      <c r="E41" s="124">
        <f>'[1]Baltic Indices'!$D490</f>
        <v>2738</v>
      </c>
      <c r="F41" s="124">
        <f>'[1]Baltic Indices'!$G490</f>
        <v>616</v>
      </c>
      <c r="G41" s="124">
        <f>'[1]Baltic Indices'!$F490</f>
        <v>1021</v>
      </c>
      <c r="H41" s="3">
        <f>'[1]Weekly capesize'!$I823</f>
        <v>7.45</v>
      </c>
      <c r="I41" s="3">
        <f>'[1]Weekly capesize'!$L823</f>
        <v>11.45</v>
      </c>
      <c r="J41" s="3">
        <f>'[1]Weekly capesize'!$N823</f>
        <v>12.75</v>
      </c>
      <c r="K41" s="3">
        <f>'[1]Weekly capesize'!$J823</f>
        <v>13.5</v>
      </c>
      <c r="L41" s="3">
        <f>'[1]Weekly capesize'!$Y823</f>
        <v>18.600000000000001</v>
      </c>
      <c r="M41" s="3">
        <f>'[1]Weekly capesize'!$V823</f>
        <v>9.0500000000000007</v>
      </c>
      <c r="N41" s="5">
        <f>'[1]Weekly capesize'!$S823</f>
        <v>8.9499999999999993</v>
      </c>
      <c r="O41" s="5">
        <f>'[1]Weekly capesize'!$Z823</f>
        <v>18.25</v>
      </c>
      <c r="P41" s="5">
        <f>'[1]Weekly capesize'!$T823</f>
        <v>8.4499999999999993</v>
      </c>
      <c r="Q41" s="5">
        <f>'[1]Weekly capesize'!$U822</f>
        <v>11.35</v>
      </c>
      <c r="R41" s="7">
        <f>[2]input!$B471</f>
        <v>9.6999999999999993</v>
      </c>
      <c r="S41" s="123">
        <f t="shared" si="3"/>
        <v>0.44413250982594049</v>
      </c>
      <c r="T41" s="49">
        <f t="shared" si="4"/>
        <v>2373</v>
      </c>
      <c r="U41" s="44">
        <f t="shared" si="5"/>
        <v>0.44413250982594049</v>
      </c>
      <c r="V41" s="157">
        <f t="shared" si="6"/>
        <v>10.8</v>
      </c>
      <c r="W41" s="108">
        <f t="shared" si="7"/>
        <v>3.9999999999999991</v>
      </c>
      <c r="AF41" s="62">
        <f t="shared" si="10"/>
        <v>-8.2302568981922009E-2</v>
      </c>
      <c r="AG41" s="101">
        <f t="shared" si="11"/>
        <v>-0.10171486213853398</v>
      </c>
      <c r="AH41" s="78">
        <f t="shared" si="12"/>
        <v>-9.6969696969696928E-2</v>
      </c>
      <c r="AI41" s="78">
        <f t="shared" si="13"/>
        <v>-0.17741935483870963</v>
      </c>
      <c r="AJ41" s="79">
        <f t="shared" si="14"/>
        <v>-6.5743944636678209E-2</v>
      </c>
      <c r="AK41" s="80">
        <f t="shared" si="15"/>
        <v>-6.282722513089023E-2</v>
      </c>
      <c r="AL41" s="81">
        <f t="shared" si="16"/>
        <v>-5.6847545219638307E-2</v>
      </c>
      <c r="AM41" s="79">
        <f t="shared" si="17"/>
        <v>-7.6190476190476253E-2</v>
      </c>
      <c r="AN41" s="50"/>
      <c r="AQ41" s="108">
        <f>[3]spot_w_average!Q364</f>
        <v>53.873999999999988</v>
      </c>
      <c r="AR41" s="108">
        <f>[3]spot_w_average!R364</f>
        <v>67.75</v>
      </c>
      <c r="AS41" s="108">
        <f t="shared" si="0"/>
        <v>13.876000000000012</v>
      </c>
      <c r="AT41" s="108">
        <f t="shared" si="1"/>
        <v>9.1712895622895605</v>
      </c>
      <c r="AU41" s="44">
        <f t="shared" si="8"/>
        <v>-3.7448633196355385E-2</v>
      </c>
      <c r="AV41" s="44">
        <f t="shared" si="9"/>
        <v>-8.4882189375092842E-3</v>
      </c>
    </row>
    <row r="42" spans="1:48">
      <c r="A42" s="46">
        <f>'[1]Weekly capesize'!$A824</f>
        <v>43017</v>
      </c>
      <c r="B42" s="1">
        <f>'[1]Weekly capesize'!$B824</f>
        <v>8060</v>
      </c>
      <c r="C42" s="1">
        <f>'[1]Weekly capesize'!$C824</f>
        <v>5703</v>
      </c>
      <c r="D42" s="1">
        <f t="shared" si="2"/>
        <v>2357</v>
      </c>
      <c r="E42" s="124">
        <f>'[1]Baltic Indices'!$D491</f>
        <v>2929</v>
      </c>
      <c r="F42" s="124">
        <f>'[1]Baltic Indices'!$G491</f>
        <v>610</v>
      </c>
      <c r="G42" s="124">
        <f>'[1]Baltic Indices'!$F491</f>
        <v>971</v>
      </c>
      <c r="H42" s="3">
        <f>'[1]Weekly capesize'!$I824</f>
        <v>8.1</v>
      </c>
      <c r="I42" s="3">
        <f>'[1]Weekly capesize'!$L824</f>
        <v>12.55</v>
      </c>
      <c r="J42" s="3">
        <f>'[1]Weekly capesize'!$N824</f>
        <v>14.1</v>
      </c>
      <c r="K42" s="3">
        <f>'[1]Weekly capesize'!$J824</f>
        <v>13.95</v>
      </c>
      <c r="L42" s="3">
        <f>'[1]Weekly capesize'!$Y824</f>
        <v>18.899999999999999</v>
      </c>
      <c r="M42" s="3">
        <f>'[1]Weekly capesize'!$V824</f>
        <v>9.8000000000000007</v>
      </c>
      <c r="N42" s="5">
        <f>'[1]Weekly capesize'!$S824</f>
        <v>9.3000000000000007</v>
      </c>
      <c r="O42" s="5">
        <f>'[1]Weekly capesize'!$Z824</f>
        <v>18.55</v>
      </c>
      <c r="P42" s="5">
        <f>'[1]Weekly capesize'!$T824</f>
        <v>8.65</v>
      </c>
      <c r="Q42" s="5">
        <f>'[1]Weekly capesize'!$U823</f>
        <v>10.199999999999999</v>
      </c>
      <c r="R42" s="7">
        <f>[2]input!$B472</f>
        <v>10.35</v>
      </c>
      <c r="S42" s="123">
        <f t="shared" si="3"/>
        <v>0.41329125021918289</v>
      </c>
      <c r="T42" s="49">
        <f t="shared" si="4"/>
        <v>2357</v>
      </c>
      <c r="U42" s="44">
        <f t="shared" si="5"/>
        <v>0.41329125021918289</v>
      </c>
      <c r="V42" s="157">
        <f t="shared" si="6"/>
        <v>10.450000000000001</v>
      </c>
      <c r="W42" s="108">
        <f t="shared" si="7"/>
        <v>4.4500000000000011</v>
      </c>
      <c r="AF42" s="62">
        <f>B42/B41-1</f>
        <v>4.4582685329186189E-2</v>
      </c>
      <c r="AG42" s="63">
        <f>C42/C41-1</f>
        <v>6.7377877596855651E-2</v>
      </c>
      <c r="AH42" s="64">
        <f>H42/H41-1</f>
        <v>8.7248322147650992E-2</v>
      </c>
      <c r="AI42" s="64">
        <f>J42/J41-1</f>
        <v>0.10588235294117654</v>
      </c>
      <c r="AJ42" s="65">
        <f>K42/K41-1</f>
        <v>3.3333333333333215E-2</v>
      </c>
      <c r="AK42" s="66">
        <f>N42/N41-1</f>
        <v>3.9106145251396773E-2</v>
      </c>
      <c r="AL42" s="67">
        <f>O42/O41-1</f>
        <v>1.6438356164383494E-2</v>
      </c>
      <c r="AM42" s="65">
        <f>R42/R41-1</f>
        <v>6.7010309278350499E-2</v>
      </c>
      <c r="AN42" s="50"/>
      <c r="AQ42" s="108">
        <f>[3]spot_w_average!Q365</f>
        <v>52.990000000000009</v>
      </c>
      <c r="AR42" s="108">
        <f>[3]spot_w_average!R365</f>
        <v>66.809999999999988</v>
      </c>
      <c r="AS42" s="108">
        <f t="shared" si="0"/>
        <v>13.819999999999979</v>
      </c>
      <c r="AT42" s="108">
        <f t="shared" si="1"/>
        <v>9.1712895622895605</v>
      </c>
      <c r="AU42" s="44">
        <f t="shared" si="8"/>
        <v>-1.6408657237256929E-2</v>
      </c>
      <c r="AV42" s="44">
        <f t="shared" si="9"/>
        <v>-1.3874538745387577E-2</v>
      </c>
    </row>
    <row r="43" spans="1:48">
      <c r="A43" s="46">
        <f>'[1]Weekly capesize'!$A825</f>
        <v>43024</v>
      </c>
      <c r="B43" s="48">
        <f>'[1]Weekly capesize'!$B825</f>
        <v>7893</v>
      </c>
      <c r="C43" s="1">
        <f>'[1]Weekly capesize'!$C825</f>
        <v>5696</v>
      </c>
      <c r="D43" s="1">
        <f t="shared" si="2"/>
        <v>2197</v>
      </c>
      <c r="E43" s="124">
        <f>'[1]Baltic Indices'!$D492</f>
        <v>2871</v>
      </c>
      <c r="F43" s="124">
        <f>'[1]Baltic Indices'!$G492</f>
        <v>649</v>
      </c>
      <c r="G43" s="124">
        <f>'[1]Baltic Indices'!$F492</f>
        <v>1069</v>
      </c>
      <c r="H43" s="3">
        <f>'[1]Weekly capesize'!$I825</f>
        <v>8.1999999999999993</v>
      </c>
      <c r="I43" s="3">
        <f>'[1]Weekly capesize'!$L825</f>
        <v>12.75</v>
      </c>
      <c r="J43" s="3">
        <f>'[1]Weekly capesize'!$N825</f>
        <v>14.25</v>
      </c>
      <c r="K43" s="3">
        <f>'[1]Weekly capesize'!$J825</f>
        <v>13.6</v>
      </c>
      <c r="L43" s="3">
        <f>'[1]Weekly capesize'!$Y825</f>
        <v>17.8</v>
      </c>
      <c r="M43" s="3">
        <f>'[1]Weekly capesize'!$V825</f>
        <v>9.9</v>
      </c>
      <c r="N43" s="5">
        <f>'[1]Weekly capesize'!$S825</f>
        <v>9.4</v>
      </c>
      <c r="O43" s="5">
        <f>'[1]Weekly capesize'!$Z825</f>
        <v>17.45</v>
      </c>
      <c r="P43" s="5">
        <f>'[1]Weekly capesize'!$T825</f>
        <v>8.75</v>
      </c>
      <c r="Q43" s="5">
        <f>'[1]Weekly capesize'!$U824</f>
        <v>10.95</v>
      </c>
      <c r="R43" s="7">
        <f>[2]input!$B473</f>
        <v>10.9</v>
      </c>
      <c r="S43" s="123">
        <f t="shared" si="3"/>
        <v>0.38570926966292135</v>
      </c>
      <c r="T43" s="49">
        <f t="shared" si="4"/>
        <v>2197</v>
      </c>
      <c r="U43" s="44">
        <f t="shared" si="5"/>
        <v>0.38570926966292135</v>
      </c>
      <c r="V43" s="157">
        <f t="shared" si="6"/>
        <v>9.25</v>
      </c>
      <c r="W43" s="108">
        <f t="shared" si="7"/>
        <v>4.5500000000000007</v>
      </c>
      <c r="AF43" s="62">
        <f t="shared" ref="AF43" si="18">B43/B42-1</f>
        <v>-2.0719602977667506E-2</v>
      </c>
      <c r="AG43" s="69">
        <f t="shared" ref="AG43" si="19">C43/C42-1</f>
        <v>-1.2274241627213689E-3</v>
      </c>
      <c r="AH43" s="76">
        <f t="shared" ref="AH43" si="20">H43/H42-1</f>
        <v>1.2345679012345734E-2</v>
      </c>
      <c r="AI43" s="64">
        <f t="shared" ref="AI43" si="21">J43/J42-1</f>
        <v>1.0638297872340496E-2</v>
      </c>
      <c r="AJ43" s="65">
        <f>K43/K42-1</f>
        <v>-2.508960573476704E-2</v>
      </c>
      <c r="AK43" s="66">
        <f t="shared" ref="AK43" si="22">N43/N42-1</f>
        <v>1.0752688172043001E-2</v>
      </c>
      <c r="AL43" s="67">
        <f t="shared" ref="AL43" si="23">O43/O42-1</f>
        <v>-5.9299191374663107E-2</v>
      </c>
      <c r="AM43" s="65">
        <f t="shared" ref="AM43" si="24">R43/R42-1</f>
        <v>5.3140096618357502E-2</v>
      </c>
      <c r="AN43" s="50"/>
      <c r="AQ43" s="108">
        <f>[3]spot_w_average!Q366</f>
        <v>54.15</v>
      </c>
      <c r="AR43" s="108">
        <f>[3]spot_w_average!R366</f>
        <v>67.674999999999997</v>
      </c>
      <c r="AS43" s="108">
        <f t="shared" si="0"/>
        <v>13.524999999999999</v>
      </c>
      <c r="AT43" s="108">
        <f t="shared" si="1"/>
        <v>9.1712895622895605</v>
      </c>
      <c r="AU43" s="44">
        <f t="shared" si="8"/>
        <v>2.1890922815625435E-2</v>
      </c>
      <c r="AV43" s="44">
        <f t="shared" si="9"/>
        <v>1.2947163598263867E-2</v>
      </c>
    </row>
    <row r="44" spans="1:48">
      <c r="A44" s="46">
        <f>'[1]Weekly capesize'!$A826</f>
        <v>43031</v>
      </c>
      <c r="B44" s="1">
        <f>'[1]Weekly capesize'!$B826</f>
        <v>8345</v>
      </c>
      <c r="C44" s="1">
        <f>'[1]Weekly capesize'!$C826</f>
        <v>5729</v>
      </c>
      <c r="D44" s="1">
        <f t="shared" si="2"/>
        <v>2616</v>
      </c>
      <c r="E44" s="124">
        <f>'[1]Baltic Indices'!$D493</f>
        <v>3145</v>
      </c>
      <c r="F44" s="124">
        <f>'[1]Baltic Indices'!$G493</f>
        <v>679</v>
      </c>
      <c r="G44" s="124">
        <f>'[1]Baltic Indices'!$F493</f>
        <v>1126</v>
      </c>
      <c r="H44" s="3">
        <f>'[1]Weekly capesize'!$I826</f>
        <v>8.1</v>
      </c>
      <c r="I44" s="3">
        <f>'[1]Weekly capesize'!$L826</f>
        <v>12.9</v>
      </c>
      <c r="J44" s="3">
        <f>'[1]Weekly capesize'!$N826</f>
        <v>13.85</v>
      </c>
      <c r="K44" s="3">
        <f>'[1]Weekly capesize'!$J826</f>
        <v>13.85</v>
      </c>
      <c r="L44" s="3">
        <f>'[1]Weekly capesize'!$Y826</f>
        <v>18.3</v>
      </c>
      <c r="M44" s="3">
        <f>'[1]Weekly capesize'!$V826</f>
        <v>10.45</v>
      </c>
      <c r="N44" s="5">
        <f>'[1]Weekly capesize'!$S826</f>
        <v>10</v>
      </c>
      <c r="O44" s="5">
        <f>'[1]Weekly capesize'!$Z826</f>
        <v>17.95</v>
      </c>
      <c r="P44" s="5">
        <f>'[1]Weekly capesize'!$T826</f>
        <v>9.1999999999999993</v>
      </c>
      <c r="Q44" s="5">
        <f>'[1]Weekly capesize'!$U825</f>
        <v>11.1</v>
      </c>
      <c r="R44" s="7">
        <f>[2]input!$B474</f>
        <v>10.9</v>
      </c>
      <c r="S44" s="123">
        <f t="shared" si="3"/>
        <v>0.45662419270378773</v>
      </c>
      <c r="T44" s="49">
        <f t="shared" si="4"/>
        <v>2616</v>
      </c>
      <c r="U44" s="44">
        <f t="shared" si="5"/>
        <v>0.45662419270378773</v>
      </c>
      <c r="V44" s="157">
        <f t="shared" si="6"/>
        <v>9.85</v>
      </c>
      <c r="W44" s="108">
        <f t="shared" si="7"/>
        <v>4.8000000000000007</v>
      </c>
      <c r="AF44" s="62">
        <f t="shared" ref="AF44" si="25">B44/B43-1</f>
        <v>5.7265931838337725E-2</v>
      </c>
      <c r="AG44" s="69">
        <f t="shared" ref="AG44" si="26">C44/C43-1</f>
        <v>5.7935393258425893E-3</v>
      </c>
      <c r="AH44" s="76">
        <f>H44/H43-1</f>
        <v>-1.2195121951219523E-2</v>
      </c>
      <c r="AI44" s="64">
        <f t="shared" ref="AI44" si="27">J44/J43-1</f>
        <v>-2.8070175438596467E-2</v>
      </c>
      <c r="AJ44" s="65">
        <f>K44/K43-1</f>
        <v>1.8382352941176405E-2</v>
      </c>
      <c r="AK44" s="66">
        <f t="shared" ref="AK44" si="28">N44/N43-1</f>
        <v>6.3829787234042534E-2</v>
      </c>
      <c r="AL44" s="67">
        <f t="shared" ref="AL44" si="29">O44/O43-1</f>
        <v>2.8653295128939771E-2</v>
      </c>
      <c r="AM44" s="65">
        <f t="shared" ref="AM44" si="30">R44/R43-1</f>
        <v>0</v>
      </c>
      <c r="AN44" s="50"/>
      <c r="AQ44" s="108">
        <f>[3]spot_w_average!Q367</f>
        <v>53.491999999999997</v>
      </c>
      <c r="AR44" s="108">
        <f>[3]spot_w_average!R367</f>
        <v>65.09</v>
      </c>
      <c r="AS44" s="108">
        <f t="shared" si="0"/>
        <v>11.598000000000006</v>
      </c>
      <c r="AT44" s="108">
        <f t="shared" si="1"/>
        <v>9.1712895622895605</v>
      </c>
      <c r="AU44" s="44">
        <f t="shared" si="8"/>
        <v>-1.2151431209602936E-2</v>
      </c>
      <c r="AV44" s="44">
        <f t="shared" si="9"/>
        <v>-3.8197266346508996E-2</v>
      </c>
    </row>
    <row r="45" spans="1:48">
      <c r="A45" s="46">
        <f>'[1]Weekly capesize'!$A827</f>
        <v>43038</v>
      </c>
      <c r="B45" s="1">
        <f>'[1]Weekly capesize'!$B827</f>
        <v>8452</v>
      </c>
      <c r="C45" s="1">
        <f>'[1]Weekly capesize'!$C827</f>
        <v>5903</v>
      </c>
      <c r="D45" s="1">
        <f t="shared" si="2"/>
        <v>2549</v>
      </c>
      <c r="E45" s="124">
        <f>'[1]Baltic Indices'!$D494</f>
        <v>3220</v>
      </c>
      <c r="F45" s="124">
        <f>'[1]Baltic Indices'!$G494</f>
        <v>687</v>
      </c>
      <c r="G45" s="124">
        <f>'[1]Baltic Indices'!$F494</f>
        <v>1100</v>
      </c>
      <c r="H45" s="3">
        <f>'[1]Weekly capesize'!$I827</f>
        <v>8.15</v>
      </c>
      <c r="I45" s="3">
        <f>'[1]Weekly capesize'!$L827</f>
        <v>13.1</v>
      </c>
      <c r="J45" s="3">
        <f>'[1]Weekly capesize'!$N827</f>
        <v>14.55</v>
      </c>
      <c r="K45" s="3">
        <f>'[1]Weekly capesize'!$J827</f>
        <v>14.15</v>
      </c>
      <c r="L45" s="3">
        <f>'[1]Weekly capesize'!$Y827</f>
        <v>18.25</v>
      </c>
      <c r="M45" s="3">
        <f>'[1]Weekly capesize'!$V827</f>
        <v>10.9</v>
      </c>
      <c r="N45" s="5">
        <f>'[1]Weekly capesize'!$S827</f>
        <v>10.4</v>
      </c>
      <c r="O45" s="5">
        <f>'[1]Weekly capesize'!$Z827</f>
        <v>17.899999999999999</v>
      </c>
      <c r="P45" s="5">
        <f>'[1]Weekly capesize'!$T827</f>
        <v>9.65</v>
      </c>
      <c r="Q45" s="5">
        <f>'[1]Weekly capesize'!$U826</f>
        <v>11.6</v>
      </c>
      <c r="R45" s="7">
        <f>[2]input!$B475</f>
        <v>9.6999999999999993</v>
      </c>
      <c r="S45" s="123">
        <f t="shared" si="3"/>
        <v>0.4318143316957479</v>
      </c>
      <c r="T45" s="49">
        <f t="shared" si="4"/>
        <v>2549</v>
      </c>
      <c r="U45" s="44">
        <f t="shared" si="5"/>
        <v>0.4318143316957479</v>
      </c>
      <c r="V45" s="157">
        <f t="shared" si="6"/>
        <v>9.7499999999999982</v>
      </c>
      <c r="W45" s="108">
        <f t="shared" si="7"/>
        <v>4.9499999999999993</v>
      </c>
      <c r="AF45" s="62">
        <f t="shared" ref="AF45:AF47" si="31">B45/B44-1</f>
        <v>1.2822049131216318E-2</v>
      </c>
      <c r="AG45" s="69">
        <f t="shared" ref="AG45:AG47" si="32">C45/C44-1</f>
        <v>3.0371792633967498E-2</v>
      </c>
      <c r="AH45" s="76">
        <f t="shared" ref="AH45:AH47" si="33">H45/H44-1</f>
        <v>6.1728395061728669E-3</v>
      </c>
      <c r="AI45" s="64">
        <f t="shared" ref="AI45:AI47" si="34">J45/J44-1</f>
        <v>5.0541516245487417E-2</v>
      </c>
      <c r="AJ45" s="65">
        <f t="shared" ref="AJ45:AJ47" si="35">K45/K44-1</f>
        <v>2.1660649819494671E-2</v>
      </c>
      <c r="AK45" s="66">
        <f t="shared" ref="AK45:AK47" si="36">N45/N44-1</f>
        <v>4.0000000000000036E-2</v>
      </c>
      <c r="AL45" s="67">
        <f t="shared" ref="AL45:AL47" si="37">O45/O44-1</f>
        <v>-2.7855153203343308E-3</v>
      </c>
      <c r="AM45" s="74">
        <f t="shared" ref="AM45:AM47" si="38">R45/R44-1</f>
        <v>-0.11009174311926617</v>
      </c>
      <c r="AN45" s="50"/>
      <c r="AQ45" s="108">
        <f>[3]spot_w_average!Q368</f>
        <v>51.508000000000003</v>
      </c>
      <c r="AR45" s="108">
        <f>[3]spot_w_average!R368</f>
        <v>62.140000000000008</v>
      </c>
      <c r="AS45" s="108">
        <f t="shared" si="0"/>
        <v>10.632000000000005</v>
      </c>
      <c r="AT45" s="108">
        <f t="shared" si="1"/>
        <v>9.1712895622895605</v>
      </c>
      <c r="AU45" s="44">
        <f t="shared" si="8"/>
        <v>-3.7089658266656556E-2</v>
      </c>
      <c r="AV45" s="44">
        <f t="shared" si="9"/>
        <v>-4.532186203717925E-2</v>
      </c>
    </row>
    <row r="46" spans="1:48">
      <c r="A46" s="46">
        <f>'[1]Weekly capesize'!$A828</f>
        <v>43045</v>
      </c>
      <c r="B46" s="1">
        <f>'[1]Weekly capesize'!$B828</f>
        <v>8277</v>
      </c>
      <c r="C46" s="1">
        <f>'[1]Weekly capesize'!$C828</f>
        <v>5674</v>
      </c>
      <c r="D46" s="1">
        <f t="shared" si="2"/>
        <v>2603</v>
      </c>
      <c r="E46" s="124">
        <f>'[1]Baltic Indices'!$D495</f>
        <v>3036</v>
      </c>
      <c r="F46" s="124">
        <f>'[1]Baltic Indices'!$G495</f>
        <v>664</v>
      </c>
      <c r="G46" s="124">
        <f>'[1]Baltic Indices'!$F495</f>
        <v>1014</v>
      </c>
      <c r="H46" s="3">
        <f>'[1]Weekly capesize'!$I828</f>
        <v>7.75</v>
      </c>
      <c r="I46" s="3">
        <f>'[1]Weekly capesize'!$L828</f>
        <v>12.85</v>
      </c>
      <c r="J46" s="3">
        <f>'[1]Weekly capesize'!$N828</f>
        <v>14.2</v>
      </c>
      <c r="K46" s="3">
        <f>'[1]Weekly capesize'!$J828</f>
        <v>13.7</v>
      </c>
      <c r="L46" s="3">
        <f>'[1]Weekly capesize'!$Y828</f>
        <v>18.05</v>
      </c>
      <c r="M46" s="3">
        <f>'[1]Weekly capesize'!$V828</f>
        <v>10.6</v>
      </c>
      <c r="N46" s="5">
        <f>'[1]Weekly capesize'!$S828</f>
        <v>10.25</v>
      </c>
      <c r="O46" s="5">
        <f>'[1]Weekly capesize'!$Z828</f>
        <v>17.7</v>
      </c>
      <c r="P46" s="5">
        <f>'[1]Weekly capesize'!$T828</f>
        <v>9.5</v>
      </c>
      <c r="Q46" s="5">
        <f>'[1]Weekly capesize'!$U827</f>
        <v>11.85</v>
      </c>
      <c r="R46" s="7">
        <f>[2]input!$B476</f>
        <v>9.5500000000000007</v>
      </c>
      <c r="S46" s="123">
        <f t="shared" si="3"/>
        <v>0.45875925273175888</v>
      </c>
      <c r="T46" s="49">
        <f t="shared" si="4"/>
        <v>2603</v>
      </c>
      <c r="U46" s="44">
        <f t="shared" si="5"/>
        <v>0.45875925273175888</v>
      </c>
      <c r="V46" s="157">
        <f t="shared" si="6"/>
        <v>9.9499999999999993</v>
      </c>
      <c r="W46" s="108">
        <f t="shared" si="7"/>
        <v>5.0999999999999996</v>
      </c>
      <c r="AF46" s="62">
        <f t="shared" si="31"/>
        <v>-2.0705158542356883E-2</v>
      </c>
      <c r="AG46" s="69">
        <f t="shared" si="32"/>
        <v>-3.879383364390987E-2</v>
      </c>
      <c r="AH46" s="76">
        <f t="shared" si="33"/>
        <v>-4.9079754601227044E-2</v>
      </c>
      <c r="AI46" s="64">
        <f t="shared" si="34"/>
        <v>-2.4054982817869552E-2</v>
      </c>
      <c r="AJ46" s="65">
        <f t="shared" si="35"/>
        <v>-3.1802120141342871E-2</v>
      </c>
      <c r="AK46" s="66">
        <f t="shared" si="36"/>
        <v>-1.4423076923076983E-2</v>
      </c>
      <c r="AL46" s="67">
        <f t="shared" si="37"/>
        <v>-1.1173184357541888E-2</v>
      </c>
      <c r="AM46" s="65">
        <f t="shared" si="38"/>
        <v>-1.546391752577303E-2</v>
      </c>
      <c r="AN46" s="50"/>
      <c r="AQ46" s="108">
        <f>[3]spot_w_average!Q369</f>
        <v>54.44</v>
      </c>
      <c r="AR46" s="108">
        <f>[3]spot_w_average!R369</f>
        <v>65.02</v>
      </c>
      <c r="AS46" s="108">
        <f t="shared" si="0"/>
        <v>10.579999999999998</v>
      </c>
      <c r="AT46" s="108">
        <f t="shared" si="1"/>
        <v>9.1712895622895605</v>
      </c>
      <c r="AU46" s="44">
        <f t="shared" si="8"/>
        <v>5.692319639667609E-2</v>
      </c>
      <c r="AV46" s="44">
        <f t="shared" si="9"/>
        <v>4.6346958480849576E-2</v>
      </c>
    </row>
    <row r="47" spans="1:48">
      <c r="A47" s="46">
        <f>'[1]Weekly capesize'!$A829</f>
        <v>43052</v>
      </c>
      <c r="B47" s="1">
        <f>'[1]Weekly capesize'!$B829</f>
        <v>8894</v>
      </c>
      <c r="C47" s="1">
        <f>'[1]Weekly capesize'!$C829</f>
        <v>6066</v>
      </c>
      <c r="D47" s="1">
        <f t="shared" si="2"/>
        <v>2828</v>
      </c>
      <c r="E47" s="124">
        <f>'[1]Baltic Indices'!$D496</f>
        <v>3360</v>
      </c>
      <c r="F47" s="124">
        <f>'[1]Baltic Indices'!$G496</f>
        <v>644</v>
      </c>
      <c r="G47" s="124">
        <f>'[1]Baltic Indices'!$F496</f>
        <v>912</v>
      </c>
      <c r="H47" s="3">
        <f>'[1]Weekly capesize'!$I829</f>
        <v>8.1999999999999993</v>
      </c>
      <c r="I47" s="3">
        <f>'[1]Weekly capesize'!$L829</f>
        <v>13.7</v>
      </c>
      <c r="J47" s="3">
        <f>'[1]Weekly capesize'!$N829</f>
        <v>15.4</v>
      </c>
      <c r="K47" s="3">
        <f>'[1]Weekly capesize'!$J829</f>
        <v>14.45</v>
      </c>
      <c r="L47" s="3">
        <f>'[1]Weekly capesize'!$Y829</f>
        <v>19.45</v>
      </c>
      <c r="M47" s="3">
        <f>'[1]Weekly capesize'!$V829</f>
        <v>11.35</v>
      </c>
      <c r="N47" s="5">
        <f>'[1]Weekly capesize'!$S829</f>
        <v>11.35</v>
      </c>
      <c r="O47" s="5">
        <f>'[1]Weekly capesize'!$Z829</f>
        <v>19.100000000000001</v>
      </c>
      <c r="P47" s="5">
        <f>'[1]Weekly capesize'!$T829</f>
        <v>10.35</v>
      </c>
      <c r="Q47" s="5">
        <f>'[1]Weekly capesize'!$U828</f>
        <v>11.55</v>
      </c>
      <c r="R47" s="7">
        <f>[2]input!$B477</f>
        <v>9.4499999999999993</v>
      </c>
      <c r="S47" s="123">
        <f t="shared" si="3"/>
        <v>0.4662050774810419</v>
      </c>
      <c r="T47" s="49">
        <f t="shared" si="4"/>
        <v>2828</v>
      </c>
      <c r="U47" s="44">
        <f t="shared" si="5"/>
        <v>0.4662050774810419</v>
      </c>
      <c r="V47" s="157">
        <f t="shared" si="6"/>
        <v>10.900000000000002</v>
      </c>
      <c r="W47" s="108">
        <f t="shared" si="7"/>
        <v>5.5</v>
      </c>
      <c r="AF47" s="62">
        <f t="shared" si="31"/>
        <v>7.4543916878095917E-2</v>
      </c>
      <c r="AG47" s="69">
        <f t="shared" si="32"/>
        <v>6.9087063799788462E-2</v>
      </c>
      <c r="AH47" s="76">
        <f t="shared" si="33"/>
        <v>5.8064516129032073E-2</v>
      </c>
      <c r="AI47" s="64">
        <f t="shared" si="34"/>
        <v>8.4507042253521236E-2</v>
      </c>
      <c r="AJ47" s="65">
        <f t="shared" si="35"/>
        <v>5.4744525547445244E-2</v>
      </c>
      <c r="AK47" s="66">
        <f t="shared" si="36"/>
        <v>0.10731707317073158</v>
      </c>
      <c r="AL47" s="67">
        <f t="shared" si="37"/>
        <v>7.9096045197740272E-2</v>
      </c>
      <c r="AM47" s="65">
        <f t="shared" si="38"/>
        <v>-1.0471204188481797E-2</v>
      </c>
      <c r="AN47" s="50"/>
      <c r="AQ47" s="108">
        <f>[3]spot_w_average!Q370</f>
        <v>54.325999999999993</v>
      </c>
      <c r="AR47" s="108">
        <f>[3]spot_w_average!R370</f>
        <v>61.6</v>
      </c>
      <c r="AS47" s="108">
        <f t="shared" si="0"/>
        <v>7.274000000000008</v>
      </c>
      <c r="AT47" s="108">
        <f t="shared" si="1"/>
        <v>9.1712895622895605</v>
      </c>
      <c r="AU47" s="44">
        <f t="shared" si="8"/>
        <v>-2.0940484937547188E-3</v>
      </c>
      <c r="AV47" s="44">
        <f t="shared" si="9"/>
        <v>-5.2599200246078004E-2</v>
      </c>
    </row>
    <row r="48" spans="1:48">
      <c r="A48" s="46">
        <f>'[1]Weekly capesize'!$A830</f>
        <v>43059</v>
      </c>
      <c r="B48" s="1">
        <f>'[1]Weekly capesize'!$B830</f>
        <v>8596</v>
      </c>
      <c r="C48" s="1">
        <f>'[1]Weekly capesize'!$C830</f>
        <v>5830</v>
      </c>
      <c r="D48" s="1">
        <f t="shared" si="2"/>
        <v>2766</v>
      </c>
      <c r="E48" s="124">
        <f>'[1]Baltic Indices'!$D497</f>
        <v>3153</v>
      </c>
      <c r="F48" s="124">
        <f>'[1]Baltic Indices'!$G497</f>
        <v>630</v>
      </c>
      <c r="G48" s="124">
        <f>'[1]Baltic Indices'!$F497</f>
        <v>845</v>
      </c>
      <c r="H48" s="3">
        <f>'[1]Weekly capesize'!$I830</f>
        <v>7.95</v>
      </c>
      <c r="I48" s="3">
        <f>'[1]Weekly capesize'!$L830</f>
        <v>13.55</v>
      </c>
      <c r="J48" s="3">
        <f>'[1]Weekly capesize'!$N830</f>
        <v>15.25</v>
      </c>
      <c r="K48" s="3">
        <f>'[1]Weekly capesize'!$J830</f>
        <v>13.7</v>
      </c>
      <c r="L48" s="3">
        <f>'[1]Weekly capesize'!$Y830</f>
        <v>18.600000000000001</v>
      </c>
      <c r="M48" s="3">
        <f>'[1]Weekly capesize'!$V830</f>
        <v>11.05</v>
      </c>
      <c r="N48" s="5">
        <f>'[1]Weekly capesize'!$S830</f>
        <v>11.2</v>
      </c>
      <c r="O48" s="5">
        <f>'[1]Weekly capesize'!$Z830</f>
        <v>18.25</v>
      </c>
      <c r="P48" s="5">
        <f>'[1]Weekly capesize'!$T830</f>
        <v>10.25</v>
      </c>
      <c r="Q48" s="5">
        <f>'[1]Weekly capesize'!$U829</f>
        <v>12.25</v>
      </c>
      <c r="R48" s="7">
        <f>[2]input!$B478</f>
        <v>8.75</v>
      </c>
      <c r="S48" s="123">
        <f t="shared" si="3"/>
        <v>0.47444253859348201</v>
      </c>
      <c r="T48" s="49">
        <f t="shared" si="4"/>
        <v>2766</v>
      </c>
      <c r="U48" s="44">
        <f t="shared" si="5"/>
        <v>0.47444253859348201</v>
      </c>
      <c r="V48" s="157">
        <f t="shared" si="6"/>
        <v>10.3</v>
      </c>
      <c r="W48" s="108">
        <f t="shared" si="7"/>
        <v>5.6000000000000005</v>
      </c>
      <c r="AF48" s="62">
        <f t="shared" ref="AF48" si="39">B48/B47-1</f>
        <v>-3.3505734202833426E-2</v>
      </c>
      <c r="AG48" s="69">
        <f t="shared" ref="AG48" si="40">C48/C47-1</f>
        <v>-3.8905374216946953E-2</v>
      </c>
      <c r="AH48" s="76">
        <f t="shared" ref="AH48" si="41">H48/H47-1</f>
        <v>-3.0487804878048697E-2</v>
      </c>
      <c r="AI48" s="64">
        <f t="shared" ref="AI48" si="42">J48/J47-1</f>
        <v>-9.7402597402597157E-3</v>
      </c>
      <c r="AJ48" s="65">
        <f t="shared" ref="AJ48" si="43">K48/K47-1</f>
        <v>-5.1903114186851229E-2</v>
      </c>
      <c r="AK48" s="66">
        <f t="shared" ref="AK48" si="44">N48/N47-1</f>
        <v>-1.3215859030836996E-2</v>
      </c>
      <c r="AL48" s="67">
        <f t="shared" ref="AL48" si="45">O48/O47-1</f>
        <v>-4.450261780104714E-2</v>
      </c>
      <c r="AM48" s="65">
        <f t="shared" ref="AM48" si="46">R48/R47-1</f>
        <v>-7.4074074074073959E-2</v>
      </c>
      <c r="AN48" s="50"/>
      <c r="AQ48" s="108">
        <f>[3]spot_w_average!Q371</f>
        <v>56.304000000000002</v>
      </c>
      <c r="AR48" s="108">
        <f>[3]spot_w_average!R371</f>
        <v>64.81</v>
      </c>
      <c r="AS48" s="108">
        <f t="shared" si="0"/>
        <v>8.5060000000000002</v>
      </c>
      <c r="AT48" s="108">
        <f t="shared" si="1"/>
        <v>9.1712895622895605</v>
      </c>
      <c r="AU48" s="44">
        <f t="shared" si="8"/>
        <v>3.6409822184589435E-2</v>
      </c>
      <c r="AV48" s="44">
        <f t="shared" si="9"/>
        <v>5.2110389610389607E-2</v>
      </c>
    </row>
    <row r="49" spans="1:48">
      <c r="A49" s="46">
        <f>'[1]Weekly capesize'!$A831</f>
        <v>43066</v>
      </c>
      <c r="B49" s="1">
        <f>'[1]Weekly capesize'!$B831</f>
        <v>8967</v>
      </c>
      <c r="C49" s="1">
        <f>'[1]Weekly capesize'!$C831</f>
        <v>6209</v>
      </c>
      <c r="D49" s="1">
        <f t="shared" si="2"/>
        <v>2758</v>
      </c>
      <c r="E49" s="124">
        <f>'[1]Baltic Indices'!$D498</f>
        <v>3453</v>
      </c>
      <c r="F49" s="124">
        <f>'[1]Baltic Indices'!$G498</f>
        <v>620</v>
      </c>
      <c r="G49" s="124">
        <f>'[1]Baltic Indices'!$F498</f>
        <v>914</v>
      </c>
      <c r="H49" s="3">
        <f>'[1]Weekly capesize'!$I831</f>
        <v>9.0500000000000007</v>
      </c>
      <c r="I49" s="3">
        <f>'[1]Weekly capesize'!$L831</f>
        <v>14.15</v>
      </c>
      <c r="J49" s="3">
        <f>'[1]Weekly capesize'!$N831</f>
        <v>15.85</v>
      </c>
      <c r="K49" s="3">
        <f>'[1]Weekly capesize'!$J831</f>
        <v>14.2</v>
      </c>
      <c r="L49" s="3">
        <f>'[1]Weekly capesize'!$Y831</f>
        <v>19.2</v>
      </c>
      <c r="M49" s="3">
        <f>'[1]Weekly capesize'!$V831</f>
        <v>11.6</v>
      </c>
      <c r="N49" s="5">
        <f>'[1]Weekly capesize'!$S831</f>
        <v>11.7</v>
      </c>
      <c r="O49" s="5">
        <f>'[1]Weekly capesize'!$Z831</f>
        <v>18.850000000000001</v>
      </c>
      <c r="P49" s="5">
        <f>'[1]Weekly capesize'!$T831</f>
        <v>10.8</v>
      </c>
      <c r="Q49" s="5">
        <f>'[1]Weekly capesize'!$U830</f>
        <v>11.95</v>
      </c>
      <c r="R49" s="7">
        <f>[2]input!$B479</f>
        <v>9.6</v>
      </c>
      <c r="S49" s="123">
        <f t="shared" si="3"/>
        <v>0.44419391206313413</v>
      </c>
      <c r="T49" s="49">
        <f t="shared" si="4"/>
        <v>2758</v>
      </c>
      <c r="U49" s="44">
        <f t="shared" si="5"/>
        <v>0.44419391206313413</v>
      </c>
      <c r="V49" s="157">
        <f t="shared" si="6"/>
        <v>9.8000000000000007</v>
      </c>
      <c r="W49" s="108">
        <f t="shared" si="7"/>
        <v>5.0999999999999996</v>
      </c>
      <c r="AF49" s="62">
        <f t="shared" ref="AF49" si="47">B49/B48-1</f>
        <v>4.3159609120521081E-2</v>
      </c>
      <c r="AG49" s="69">
        <f t="shared" ref="AG49" si="48">C49/C48-1</f>
        <v>6.5008576329331103E-2</v>
      </c>
      <c r="AH49" s="77">
        <f t="shared" ref="AH49" si="49">H49/H48-1</f>
        <v>0.13836477987421381</v>
      </c>
      <c r="AI49" s="78">
        <f t="shared" ref="AI49" si="50">J49/J48-1</f>
        <v>3.9344262295081922E-2</v>
      </c>
      <c r="AJ49" s="79">
        <f t="shared" ref="AJ49" si="51">K49/K48-1</f>
        <v>3.649635036496357E-2</v>
      </c>
      <c r="AK49" s="80">
        <f t="shared" ref="AK49" si="52">N49/N48-1</f>
        <v>4.4642857142857206E-2</v>
      </c>
      <c r="AL49" s="81">
        <f t="shared" ref="AL49" si="53">O49/O48-1</f>
        <v>3.287671232876721E-2</v>
      </c>
      <c r="AM49" s="79">
        <f t="shared" ref="AM49" si="54">R49/R48-1</f>
        <v>9.7142857142857197E-2</v>
      </c>
      <c r="AN49" s="50"/>
      <c r="AQ49" s="108">
        <f>[3]spot_w_average!Q372</f>
        <v>58.387999999999998</v>
      </c>
      <c r="AR49" s="108">
        <f>[3]spot_w_average!R372</f>
        <v>65.47</v>
      </c>
      <c r="AS49" s="108">
        <f t="shared" si="0"/>
        <v>7.0820000000000007</v>
      </c>
      <c r="AT49" s="108">
        <f t="shared" si="1"/>
        <v>9.1712895622895605</v>
      </c>
      <c r="AU49" s="44">
        <f t="shared" si="8"/>
        <v>3.7013356067064462E-2</v>
      </c>
      <c r="AV49" s="44">
        <f t="shared" si="9"/>
        <v>1.0183613639870304E-2</v>
      </c>
    </row>
    <row r="50" spans="1:48">
      <c r="A50" s="46">
        <f>'[1]Weekly capesize'!$A832</f>
        <v>43073</v>
      </c>
      <c r="B50" s="1">
        <f>'[1]Weekly capesize'!$B832</f>
        <v>10020</v>
      </c>
      <c r="C50" s="1">
        <f>'[1]Weekly capesize'!$C832</f>
        <v>6907</v>
      </c>
      <c r="D50" s="1">
        <f t="shared" si="2"/>
        <v>3113</v>
      </c>
      <c r="E50" s="124">
        <f>'[1]Baltic Indices'!$D499</f>
        <v>4025</v>
      </c>
      <c r="F50" s="124">
        <f>'[1]Baltic Indices'!$G499</f>
        <v>626</v>
      </c>
      <c r="G50" s="124">
        <f>'[1]Baltic Indices'!$F499</f>
        <v>944</v>
      </c>
      <c r="H50" s="3">
        <f>'[1]Weekly capesize'!$I832</f>
        <v>9.85</v>
      </c>
      <c r="I50" s="3">
        <f>'[1]Weekly capesize'!$L832</f>
        <v>15.65</v>
      </c>
      <c r="J50" s="3">
        <f>'[1]Weekly capesize'!$N832</f>
        <v>17.149999999999999</v>
      </c>
      <c r="K50" s="3">
        <f>'[1]Weekly capesize'!$J832</f>
        <v>15.6</v>
      </c>
      <c r="L50" s="3">
        <f>'[1]Weekly capesize'!$Y832</f>
        <v>21.25</v>
      </c>
      <c r="M50" s="3">
        <f>'[1]Weekly capesize'!$V832</f>
        <v>13.1</v>
      </c>
      <c r="N50" s="5">
        <f>'[1]Weekly capesize'!$S832</f>
        <v>13</v>
      </c>
      <c r="O50" s="5">
        <f>'[1]Weekly capesize'!$Z832</f>
        <v>20.9</v>
      </c>
      <c r="P50" s="5">
        <f>'[1]Weekly capesize'!$T832</f>
        <v>11.95</v>
      </c>
      <c r="Q50" s="5">
        <f>'[1]Weekly capesize'!$U831</f>
        <v>12.45</v>
      </c>
      <c r="R50" s="7">
        <f>[2]input!$B480</f>
        <v>9.15</v>
      </c>
      <c r="S50" s="123">
        <f t="shared" si="3"/>
        <v>0.45070218618792529</v>
      </c>
      <c r="T50" s="49">
        <f t="shared" si="4"/>
        <v>3113</v>
      </c>
      <c r="U50" s="44">
        <f t="shared" si="5"/>
        <v>0.45070218618792529</v>
      </c>
      <c r="V50" s="157">
        <f t="shared" si="6"/>
        <v>11.049999999999999</v>
      </c>
      <c r="W50" s="108">
        <f t="shared" si="7"/>
        <v>5.8000000000000007</v>
      </c>
      <c r="AF50" s="62">
        <f t="shared" ref="AF50" si="55">B50/B49-1</f>
        <v>0.11743057878889251</v>
      </c>
      <c r="AG50" s="69">
        <f t="shared" ref="AG50" si="56">C50/C49-1</f>
        <v>0.11241745852794338</v>
      </c>
      <c r="AH50" s="77">
        <f t="shared" ref="AH50" si="57">H50/H49-1</f>
        <v>8.8397790055248393E-2</v>
      </c>
      <c r="AI50" s="78">
        <f t="shared" ref="AI50" si="58">J50/J49-1</f>
        <v>8.2018927444794887E-2</v>
      </c>
      <c r="AJ50" s="79">
        <f t="shared" ref="AJ50" si="59">K50/K49-1</f>
        <v>9.8591549295774739E-2</v>
      </c>
      <c r="AK50" s="80">
        <f t="shared" ref="AK50" si="60">N50/N49-1</f>
        <v>0.11111111111111116</v>
      </c>
      <c r="AL50" s="81">
        <f t="shared" ref="AL50" si="61">O50/O49-1</f>
        <v>0.10875331564986723</v>
      </c>
      <c r="AM50" s="79">
        <f t="shared" ref="AM50" si="62">R50/R49-1</f>
        <v>-4.6874999999999889E-2</v>
      </c>
      <c r="AN50" s="50"/>
      <c r="AQ50" s="108">
        <f>[3]spot_w_average!Q373</f>
        <v>60.122000000000007</v>
      </c>
      <c r="AR50" s="108">
        <f>[3]spot_w_average!R373</f>
        <v>66.460000000000008</v>
      </c>
      <c r="AS50" s="108">
        <f t="shared" si="0"/>
        <v>6.338000000000001</v>
      </c>
      <c r="AT50" s="108">
        <f t="shared" si="1"/>
        <v>9.1712895622895605</v>
      </c>
      <c r="AU50" s="44">
        <f t="shared" si="8"/>
        <v>2.9697883126670099E-2</v>
      </c>
      <c r="AV50" s="44">
        <f t="shared" si="9"/>
        <v>1.5121429662440899E-2</v>
      </c>
    </row>
    <row r="51" spans="1:48">
      <c r="A51" s="46">
        <f>'[1]Weekly capesize'!$A833</f>
        <v>43080</v>
      </c>
      <c r="B51" s="1">
        <f>'[1]Weekly capesize'!$B833</f>
        <v>10579</v>
      </c>
      <c r="C51" s="1">
        <f>'[1]Weekly capesize'!$C833</f>
        <v>6996</v>
      </c>
      <c r="D51" s="1">
        <f t="shared" si="2"/>
        <v>3583</v>
      </c>
      <c r="E51" s="124">
        <f>'[1]Baltic Indices'!$D500</f>
        <v>4193</v>
      </c>
      <c r="F51" s="124">
        <f>'[1]Baltic Indices'!$G500</f>
        <v>631</v>
      </c>
      <c r="G51" s="124">
        <f>'[1]Baltic Indices'!$F500</f>
        <v>943</v>
      </c>
      <c r="H51" s="3">
        <f>'[1]Weekly capesize'!$I833</f>
        <v>9.65</v>
      </c>
      <c r="I51" s="3">
        <f>'[1]Weekly capesize'!$L833</f>
        <v>16.100000000000001</v>
      </c>
      <c r="J51" s="3">
        <f>'[1]Weekly capesize'!$N833</f>
        <v>17.55</v>
      </c>
      <c r="K51" s="3">
        <f>'[1]Weekly capesize'!$J833</f>
        <v>15.9</v>
      </c>
      <c r="L51" s="3">
        <f>'[1]Weekly capesize'!$Y833</f>
        <v>21.4</v>
      </c>
      <c r="M51" s="3">
        <f>'[1]Weekly capesize'!$V833</f>
        <v>14.2</v>
      </c>
      <c r="N51" s="5">
        <f>'[1]Weekly capesize'!$S833</f>
        <v>13.65</v>
      </c>
      <c r="O51" s="5">
        <f>'[1]Weekly capesize'!$Z833</f>
        <v>21.05</v>
      </c>
      <c r="P51" s="5">
        <f>'[1]Weekly capesize'!$T833</f>
        <v>12.3</v>
      </c>
      <c r="Q51" s="5">
        <f>'[1]Weekly capesize'!$U832</f>
        <v>13.95</v>
      </c>
      <c r="R51" s="7">
        <f>[2]input!$B481</f>
        <v>9.1999999999999993</v>
      </c>
      <c r="S51" s="123">
        <f t="shared" si="3"/>
        <v>0.5121497998856489</v>
      </c>
      <c r="T51" s="49">
        <f t="shared" si="4"/>
        <v>3583</v>
      </c>
      <c r="U51" s="44">
        <f t="shared" si="5"/>
        <v>0.5121497998856489</v>
      </c>
      <c r="V51" s="157">
        <f t="shared" si="6"/>
        <v>11.4</v>
      </c>
      <c r="W51" s="108">
        <f t="shared" si="7"/>
        <v>6.4500000000000011</v>
      </c>
      <c r="AF51" s="62">
        <f t="shared" ref="AF51" si="63">B51/B50-1</f>
        <v>5.5788423153692701E-2</v>
      </c>
      <c r="AG51" s="69">
        <f t="shared" ref="AG51" si="64">C51/C50-1</f>
        <v>1.2885478500072489E-2</v>
      </c>
      <c r="AH51" s="77">
        <f t="shared" ref="AH51" si="65">H51/H50-1</f>
        <v>-2.0304568527918732E-2</v>
      </c>
      <c r="AI51" s="78">
        <f t="shared" ref="AI51" si="66">J51/J50-1</f>
        <v>2.3323615160349975E-2</v>
      </c>
      <c r="AJ51" s="79">
        <f t="shared" ref="AJ51" si="67">K51/K50-1</f>
        <v>1.9230769230769384E-2</v>
      </c>
      <c r="AK51" s="80">
        <f t="shared" ref="AK51" si="68">N51/N50-1</f>
        <v>5.0000000000000044E-2</v>
      </c>
      <c r="AL51" s="81">
        <f t="shared" ref="AL51" si="69">O51/O50-1</f>
        <v>7.1770334928231705E-3</v>
      </c>
      <c r="AM51" s="79">
        <f t="shared" ref="AM51" si="70">R51/R50-1</f>
        <v>5.4644808743167239E-3</v>
      </c>
      <c r="AN51" s="50"/>
      <c r="AQ51" s="108">
        <f>[3]spot_w_average!Q374</f>
        <v>60.61</v>
      </c>
      <c r="AR51" s="108">
        <f>[3]spot_w_average!R374</f>
        <v>65.59</v>
      </c>
      <c r="AS51" s="108">
        <f t="shared" si="0"/>
        <v>4.980000000000004</v>
      </c>
      <c r="AT51" s="108">
        <f t="shared" si="1"/>
        <v>9.1712895622895605</v>
      </c>
      <c r="AU51" s="44">
        <f t="shared" si="8"/>
        <v>8.1168291141344717E-3</v>
      </c>
      <c r="AV51" s="44">
        <f t="shared" si="9"/>
        <v>-1.3090580800481533E-2</v>
      </c>
    </row>
    <row r="52" spans="1:48">
      <c r="A52" s="46">
        <f>'[1]Weekly capesize'!$A834</f>
        <v>43087</v>
      </c>
      <c r="B52" s="48">
        <f>'[1]Weekly capesize'!$B834</f>
        <v>9373</v>
      </c>
      <c r="C52" s="1">
        <f>'[1]Weekly capesize'!$C834</f>
        <v>6687</v>
      </c>
      <c r="D52" s="1">
        <f t="shared" si="2"/>
        <v>2686</v>
      </c>
      <c r="E52" s="124">
        <f>'[1]Baltic Indices'!$D501</f>
        <v>3777</v>
      </c>
      <c r="F52" s="124">
        <f>'[1]Baltic Indices'!$G501</f>
        <v>636</v>
      </c>
      <c r="G52" s="124">
        <f>'[1]Baltic Indices'!$F501</f>
        <v>942</v>
      </c>
      <c r="H52" s="3">
        <f>'[1]Weekly capesize'!$I834</f>
        <v>9.8000000000000007</v>
      </c>
      <c r="I52" s="3">
        <f>'[1]Weekly capesize'!$L834</f>
        <v>15.6</v>
      </c>
      <c r="J52" s="3">
        <f>'[1]Weekly capesize'!$N834</f>
        <v>16.899999999999999</v>
      </c>
      <c r="K52" s="3">
        <f>'[1]Weekly capesize'!$J834</f>
        <v>15.05</v>
      </c>
      <c r="L52" s="3">
        <f>'[1]Weekly capesize'!$Y834</f>
        <v>19.75</v>
      </c>
      <c r="M52" s="3">
        <f>'[1]Weekly capesize'!$V834</f>
        <v>12.95</v>
      </c>
      <c r="N52" s="5">
        <f>'[1]Weekly capesize'!$S834</f>
        <v>11.8</v>
      </c>
      <c r="O52" s="5">
        <f>'[1]Weekly capesize'!$Z834</f>
        <v>19.399999999999999</v>
      </c>
      <c r="P52" s="5">
        <f>'[1]Weekly capesize'!$T834</f>
        <v>11.75</v>
      </c>
      <c r="Q52" s="5">
        <f>'[1]Weekly capesize'!$U833</f>
        <v>14.75</v>
      </c>
      <c r="R52" s="7">
        <f>[2]input!$B482</f>
        <v>9.4</v>
      </c>
      <c r="S52" s="123">
        <f t="shared" si="3"/>
        <v>0.40167489158067893</v>
      </c>
      <c r="T52" s="49">
        <f t="shared" si="4"/>
        <v>2686</v>
      </c>
      <c r="U52" s="44">
        <f t="shared" si="5"/>
        <v>0.40167489158067893</v>
      </c>
      <c r="V52" s="157">
        <f t="shared" si="6"/>
        <v>9.5999999999999979</v>
      </c>
      <c r="W52" s="108">
        <f t="shared" si="7"/>
        <v>5.7999999999999989</v>
      </c>
      <c r="AF52" s="62">
        <f t="shared" ref="AF52" si="71">B52/B51-1</f>
        <v>-0.11399943283864256</v>
      </c>
      <c r="AG52" s="69">
        <f t="shared" ref="AG52" si="72">C52/C51-1</f>
        <v>-4.4168096054888473E-2</v>
      </c>
      <c r="AH52" s="77">
        <f t="shared" ref="AH52" si="73">H52/H51-1</f>
        <v>1.5544041450777257E-2</v>
      </c>
      <c r="AI52" s="78">
        <f t="shared" ref="AI52" si="74">J52/J51-1</f>
        <v>-3.7037037037037202E-2</v>
      </c>
      <c r="AJ52" s="79">
        <f t="shared" ref="AJ52" si="75">K52/K51-1</f>
        <v>-5.3459119496855334E-2</v>
      </c>
      <c r="AK52" s="80">
        <f t="shared" ref="AK52" si="76">N52/N51-1</f>
        <v>-0.13553113553113549</v>
      </c>
      <c r="AL52" s="81">
        <f t="shared" ref="AL52" si="77">O52/O51-1</f>
        <v>-7.838479809976262E-2</v>
      </c>
      <c r="AM52" s="79">
        <f t="shared" ref="AM52" si="78">R52/R51-1</f>
        <v>2.1739130434782705E-2</v>
      </c>
      <c r="AN52" s="50"/>
      <c r="AQ52" s="108">
        <f>[3]spot_w_average!Q375</f>
        <v>65.570000000000007</v>
      </c>
      <c r="AR52" s="108">
        <f>[3]spot_w_average!R375</f>
        <v>69.460000000000008</v>
      </c>
      <c r="AS52" s="108">
        <f t="shared" si="0"/>
        <v>3.8900000000000006</v>
      </c>
      <c r="AT52" s="108">
        <f t="shared" si="1"/>
        <v>9.1712895622895605</v>
      </c>
      <c r="AU52" s="44">
        <f t="shared" si="8"/>
        <v>8.1834680745751731E-2</v>
      </c>
      <c r="AV52" s="44">
        <f t="shared" si="9"/>
        <v>5.9002896783046266E-2</v>
      </c>
    </row>
    <row r="53" spans="1:48">
      <c r="A53" s="46">
        <f>'[1]Weekly capesize'!$A835</f>
        <v>43094</v>
      </c>
      <c r="B53" s="1">
        <f>'[1]Weekly capesize'!$B835</f>
        <v>8236</v>
      </c>
      <c r="C53" s="48">
        <f>'[1]Weekly capesize'!$C835</f>
        <v>5938</v>
      </c>
      <c r="D53" s="1">
        <f t="shared" si="2"/>
        <v>2298</v>
      </c>
      <c r="E53" s="124">
        <f>'[1]Baltic Indices'!$D502</f>
        <v>2830</v>
      </c>
      <c r="F53" s="124">
        <f>'[1]Baltic Indices'!$G502</f>
        <v>625</v>
      </c>
      <c r="G53" s="124">
        <f>'[1]Baltic Indices'!$F502</f>
        <v>914</v>
      </c>
      <c r="H53" s="3">
        <f>'[1]Weekly capesize'!$I835</f>
        <v>8.4499999999999993</v>
      </c>
      <c r="I53" s="3">
        <f>'[1]Weekly capesize'!$L835</f>
        <v>14.5</v>
      </c>
      <c r="J53" s="3">
        <f>'[1]Weekly capesize'!$N835</f>
        <v>15.75</v>
      </c>
      <c r="K53" s="3">
        <f>'[1]Weekly capesize'!$J835</f>
        <v>13.75</v>
      </c>
      <c r="L53" s="3">
        <f>'[1]Weekly capesize'!$Y835</f>
        <v>17.600000000000001</v>
      </c>
      <c r="M53" s="3">
        <f>'[1]Weekly capesize'!$V835</f>
        <v>10.95</v>
      </c>
      <c r="N53" s="5">
        <f>'[1]Weekly capesize'!$S835</f>
        <v>10.75</v>
      </c>
      <c r="O53" s="5">
        <f>'[1]Weekly capesize'!$Z835</f>
        <v>17.25</v>
      </c>
      <c r="P53" s="5">
        <f>'[1]Weekly capesize'!$T835</f>
        <v>10.8</v>
      </c>
      <c r="Q53" s="5">
        <f>'[1]Weekly capesize'!$U834</f>
        <v>12.45</v>
      </c>
      <c r="R53" s="7">
        <f>[2]input!$B483</f>
        <v>9.6</v>
      </c>
      <c r="S53" s="123">
        <f t="shared" si="3"/>
        <v>0.38699898955877399</v>
      </c>
      <c r="T53" s="49">
        <f t="shared" si="4"/>
        <v>2298</v>
      </c>
      <c r="U53" s="44">
        <f t="shared" si="5"/>
        <v>0.38699898955877399</v>
      </c>
      <c r="V53" s="157">
        <f t="shared" si="6"/>
        <v>8.8000000000000007</v>
      </c>
      <c r="W53" s="108">
        <f t="shared" si="7"/>
        <v>6.0500000000000007</v>
      </c>
      <c r="AF53" s="62">
        <f t="shared" ref="AF53:AF55" si="79">B53/B52-1</f>
        <v>-0.12130587858743203</v>
      </c>
      <c r="AG53" s="69">
        <f t="shared" ref="AG53:AG55" si="80">C53/C52-1</f>
        <v>-0.11200837445790335</v>
      </c>
      <c r="AH53" s="77">
        <f t="shared" ref="AH53:AH55" si="81">H53/H52-1</f>
        <v>-0.13775510204081642</v>
      </c>
      <c r="AI53" s="78">
        <f t="shared" ref="AI53:AI55" si="82">J53/J52-1</f>
        <v>-6.8047337278106412E-2</v>
      </c>
      <c r="AJ53" s="79">
        <f t="shared" ref="AJ53:AJ54" si="83">K53/K52-1</f>
        <v>-8.637873754152825E-2</v>
      </c>
      <c r="AK53" s="80">
        <f t="shared" ref="AK53:AK55" si="84">N53/N52-1</f>
        <v>-8.8983050847457723E-2</v>
      </c>
      <c r="AL53" s="81">
        <f t="shared" ref="AL53:AL55" si="85">O53/O52-1</f>
        <v>-0.11082474226804118</v>
      </c>
      <c r="AM53" s="79">
        <f t="shared" ref="AM53:AM55" si="86">R53/R52-1</f>
        <v>2.1276595744680771E-2</v>
      </c>
      <c r="AN53" s="50"/>
      <c r="AQ53" s="108">
        <f>[3]spot_w_average!Q376</f>
        <v>65.032499999999999</v>
      </c>
      <c r="AR53" s="108">
        <f>[3]spot_w_average!R376</f>
        <v>71.425000000000011</v>
      </c>
      <c r="AS53" s="108">
        <f t="shared" si="0"/>
        <v>6.3925000000000125</v>
      </c>
      <c r="AT53" s="108">
        <f t="shared" si="1"/>
        <v>9.1712895622895605</v>
      </c>
      <c r="AU53" s="44">
        <f t="shared" si="8"/>
        <v>-8.1973463474150909E-3</v>
      </c>
      <c r="AV53" s="44">
        <f t="shared" si="9"/>
        <v>2.8289663115462105E-2</v>
      </c>
    </row>
    <row r="54" spans="1:48">
      <c r="A54" s="46">
        <f>'[1]Weekly capesize'!$A836</f>
        <v>43108</v>
      </c>
      <c r="B54" s="1">
        <f>'[1]Weekly capesize'!$B836</f>
        <v>8574</v>
      </c>
      <c r="C54" s="1">
        <f>'[1]Weekly capesize'!$C836</f>
        <v>5379</v>
      </c>
      <c r="D54" s="1">
        <f t="shared" si="2"/>
        <v>3195</v>
      </c>
      <c r="E54" s="124">
        <f>'[1]Baltic Indices'!$D503</f>
        <v>2830</v>
      </c>
      <c r="F54" s="124">
        <f>'[1]Baltic Indices'!$G503</f>
        <v>612</v>
      </c>
      <c r="G54" s="124">
        <f>'[1]Baltic Indices'!$F503</f>
        <v>901</v>
      </c>
      <c r="H54" s="3">
        <f>'[1]Weekly capesize'!$I836</f>
        <v>6.9</v>
      </c>
      <c r="I54" s="3">
        <f>'[1]Weekly capesize'!$L836</f>
        <v>14.1</v>
      </c>
      <c r="J54" s="3">
        <f>'[1]Weekly capesize'!$N836</f>
        <v>15.25</v>
      </c>
      <c r="K54" s="3">
        <f>'[1]Weekly capesize'!$J836</f>
        <v>13.3</v>
      </c>
      <c r="L54" s="3">
        <f>'[1]Weekly capesize'!$Y836</f>
        <v>17.7</v>
      </c>
      <c r="M54" s="3">
        <f>'[1]Weekly capesize'!$V836</f>
        <v>11.75</v>
      </c>
      <c r="N54" s="5">
        <f>'[1]Weekly capesize'!$S836</f>
        <v>10.6</v>
      </c>
      <c r="O54" s="5">
        <f>'[1]Weekly capesize'!$Z836</f>
        <v>17.350000000000001</v>
      </c>
      <c r="P54" s="5">
        <f>'[1]Weekly capesize'!$T836</f>
        <v>10.4</v>
      </c>
      <c r="Q54" s="5">
        <f>'[1]Weekly capesize'!$U835</f>
        <v>10.55</v>
      </c>
      <c r="R54" s="7">
        <f>[2]input!$B484</f>
        <v>9.35</v>
      </c>
      <c r="S54" s="123">
        <f t="shared" si="3"/>
        <v>0.59397657557166761</v>
      </c>
      <c r="T54" s="49">
        <f t="shared" si="4"/>
        <v>3195</v>
      </c>
      <c r="U54" s="44">
        <f t="shared" si="5"/>
        <v>0.59397657557166761</v>
      </c>
      <c r="V54" s="157">
        <f t="shared" si="6"/>
        <v>10.450000000000001</v>
      </c>
      <c r="W54" s="108">
        <f t="shared" si="7"/>
        <v>7.1999999999999993</v>
      </c>
      <c r="AF54" s="62">
        <f t="shared" si="79"/>
        <v>4.1039339485186899E-2</v>
      </c>
      <c r="AG54" s="69">
        <f t="shared" si="80"/>
        <v>-9.4139440889188242E-2</v>
      </c>
      <c r="AH54" s="77">
        <f t="shared" si="81"/>
        <v>-0.18343195266272183</v>
      </c>
      <c r="AI54" s="78">
        <f t="shared" si="82"/>
        <v>-3.1746031746031744E-2</v>
      </c>
      <c r="AJ54" s="79">
        <f t="shared" si="83"/>
        <v>-3.2727272727272716E-2</v>
      </c>
      <c r="AK54" s="80">
        <f t="shared" si="84"/>
        <v>-1.3953488372093092E-2</v>
      </c>
      <c r="AL54" s="81">
        <f t="shared" si="85"/>
        <v>5.7971014492754769E-3</v>
      </c>
      <c r="AM54" s="79">
        <f t="shared" si="86"/>
        <v>-2.604166666666663E-2</v>
      </c>
      <c r="AN54" s="50"/>
      <c r="AQ54" s="108">
        <f>[3]spot_w_average!Q377</f>
        <v>68.855000000000004</v>
      </c>
      <c r="AR54" s="108">
        <f>[3]spot_w_average!R377</f>
        <v>73.77000000000001</v>
      </c>
      <c r="AS54" s="108">
        <f t="shared" si="0"/>
        <v>4.9150000000000063</v>
      </c>
      <c r="AT54" s="108">
        <f t="shared" si="1"/>
        <v>9.1712895622895605</v>
      </c>
      <c r="AU54" s="44">
        <f t="shared" si="8"/>
        <v>5.8778303156114431E-2</v>
      </c>
      <c r="AV54" s="44">
        <f t="shared" si="9"/>
        <v>3.2831641582079074E-2</v>
      </c>
    </row>
    <row r="55" spans="1:48">
      <c r="A55" s="46">
        <f>'[1]Weekly capesize'!$A837</f>
        <v>43115</v>
      </c>
      <c r="B55" s="1">
        <f>'[1]Weekly capesize'!$B837</f>
        <v>7973</v>
      </c>
      <c r="C55" s="1">
        <f>'[1]Weekly capesize'!$C837</f>
        <v>4783</v>
      </c>
      <c r="D55" s="1">
        <f t="shared" si="2"/>
        <v>3190</v>
      </c>
      <c r="E55" s="124">
        <f>'[1]Baltic Indices'!$D504</f>
        <v>2791</v>
      </c>
      <c r="F55" s="124">
        <f>'[1]Baltic Indices'!$G504</f>
        <v>600</v>
      </c>
      <c r="G55" s="124">
        <f>'[1]Baltic Indices'!$F504</f>
        <v>884</v>
      </c>
      <c r="H55" s="3">
        <f>'[1]Weekly capesize'!$I837</f>
        <v>6.05</v>
      </c>
      <c r="I55" s="3">
        <f>'[1]Weekly capesize'!$L837</f>
        <v>13.2</v>
      </c>
      <c r="J55" s="3">
        <f>'[1]Weekly capesize'!$N837</f>
        <v>14.5</v>
      </c>
      <c r="K55" s="3">
        <f>'[1]Weekly capesize'!$J837</f>
        <v>12</v>
      </c>
      <c r="L55" s="3">
        <f>'[1]Weekly capesize'!$Y837</f>
        <v>16.3</v>
      </c>
      <c r="M55" s="3">
        <f>'[1]Weekly capesize'!$V837</f>
        <v>11</v>
      </c>
      <c r="N55" s="5">
        <f>'[1]Weekly capesize'!$S837</f>
        <v>9.9499999999999993</v>
      </c>
      <c r="O55" s="5">
        <f>'[1]Weekly capesize'!$Z837</f>
        <v>15.95</v>
      </c>
      <c r="P55" s="5">
        <f>'[1]Weekly capesize'!$T837</f>
        <v>9.5500000000000007</v>
      </c>
      <c r="Q55" s="5">
        <f>'[1]Weekly capesize'!$U836</f>
        <v>11.4</v>
      </c>
      <c r="R55" s="7">
        <f>[2]input!$B485</f>
        <v>9.6</v>
      </c>
      <c r="S55" s="123">
        <f t="shared" si="3"/>
        <v>0.66694543173740328</v>
      </c>
      <c r="T55" s="49">
        <f t="shared" si="4"/>
        <v>3190</v>
      </c>
      <c r="U55" s="44">
        <f t="shared" si="5"/>
        <v>0.66694543173740328</v>
      </c>
      <c r="V55" s="157">
        <f t="shared" si="6"/>
        <v>9.8999999999999986</v>
      </c>
      <c r="W55" s="108">
        <f t="shared" si="7"/>
        <v>7.1499999999999995</v>
      </c>
      <c r="AF55" s="62">
        <f t="shared" si="79"/>
        <v>-7.0095637975274072E-2</v>
      </c>
      <c r="AG55" s="69">
        <f t="shared" si="80"/>
        <v>-0.11080126417549729</v>
      </c>
      <c r="AH55" s="77">
        <f t="shared" si="81"/>
        <v>-0.12318840579710155</v>
      </c>
      <c r="AI55" s="78">
        <f t="shared" si="82"/>
        <v>-4.9180327868852514E-2</v>
      </c>
      <c r="AJ55" s="79">
        <f t="shared" ref="AJ55:AJ60" si="87">K55/K54-1</f>
        <v>-9.7744360902255689E-2</v>
      </c>
      <c r="AK55" s="80">
        <f t="shared" si="84"/>
        <v>-6.1320754716981174E-2</v>
      </c>
      <c r="AL55" s="81">
        <f t="shared" si="85"/>
        <v>-8.0691642651296913E-2</v>
      </c>
      <c r="AM55" s="79">
        <f t="shared" si="86"/>
        <v>2.673796791443861E-2</v>
      </c>
      <c r="AN55" s="50"/>
      <c r="AQ55" s="108">
        <f>[3]spot_w_average!Q378</f>
        <v>72.28</v>
      </c>
      <c r="AR55" s="108">
        <f>[3]spot_w_average!R378</f>
        <v>77.683333333333323</v>
      </c>
      <c r="AS55" s="108">
        <f t="shared" si="0"/>
        <v>5.4033333333333218</v>
      </c>
      <c r="AT55" s="108">
        <f t="shared" si="1"/>
        <v>9.1712895622895605</v>
      </c>
      <c r="AU55" s="44">
        <f t="shared" si="8"/>
        <v>4.9742211894560961E-2</v>
      </c>
      <c r="AV55" s="44">
        <f t="shared" si="9"/>
        <v>5.3047761059147547E-2</v>
      </c>
    </row>
    <row r="56" spans="1:48">
      <c r="A56" s="46">
        <f>'[1]Weekly capesize'!$A838</f>
        <v>43122</v>
      </c>
      <c r="B56" s="1">
        <f>'[1]Weekly capesize'!$B838</f>
        <v>6697</v>
      </c>
      <c r="C56" s="1">
        <f>'[1]Weekly capesize'!$C838</f>
        <v>3955</v>
      </c>
      <c r="D56" s="1">
        <f t="shared" si="2"/>
        <v>2742</v>
      </c>
      <c r="E56" s="124">
        <f>'[1]Baltic Indices'!$D505</f>
        <v>2296</v>
      </c>
      <c r="F56" s="124">
        <f>'[1]Baltic Indices'!$G505</f>
        <v>587</v>
      </c>
      <c r="G56" s="124">
        <f>'[1]Baltic Indices'!$F505</f>
        <v>907</v>
      </c>
      <c r="H56" s="3">
        <f>'[1]Weekly capesize'!$I838</f>
        <v>5.65</v>
      </c>
      <c r="I56" s="3">
        <f>'[1]Weekly capesize'!$L838</f>
        <v>11.6</v>
      </c>
      <c r="J56" s="3">
        <f>'[1]Weekly capesize'!$N838</f>
        <v>9.9499999999999993</v>
      </c>
      <c r="K56" s="3">
        <f>'[1]Weekly capesize'!$J838</f>
        <v>10.6</v>
      </c>
      <c r="L56" s="3">
        <f>'[1]Weekly capesize'!$Y838</f>
        <v>14.4</v>
      </c>
      <c r="M56" s="3">
        <f>'[1]Weekly capesize'!$V838</f>
        <v>8.6999999999999993</v>
      </c>
      <c r="N56" s="5">
        <f>'[1]Weekly capesize'!$S838</f>
        <v>8</v>
      </c>
      <c r="O56" s="5">
        <f>'[1]Weekly capesize'!$Z838</f>
        <v>14.05</v>
      </c>
      <c r="P56" s="5">
        <f>'[1]Weekly capesize'!$T838</f>
        <v>7.9</v>
      </c>
      <c r="Q56" s="5">
        <f>'[1]Weekly capesize'!$U837</f>
        <v>10.65</v>
      </c>
      <c r="R56" s="7">
        <f>[2]input!$B486</f>
        <v>9.75</v>
      </c>
      <c r="S56" s="123">
        <f t="shared" si="3"/>
        <v>0.69329962073324902</v>
      </c>
      <c r="T56" s="49">
        <f t="shared" ref="T56" si="88">B56-C56</f>
        <v>2742</v>
      </c>
      <c r="U56" s="44">
        <f t="shared" ref="U56" si="89">T56/C56</f>
        <v>0.69329962073324902</v>
      </c>
      <c r="V56" s="157">
        <f t="shared" si="6"/>
        <v>8.4</v>
      </c>
      <c r="W56" s="108">
        <f t="shared" si="7"/>
        <v>5.9499999999999993</v>
      </c>
      <c r="AF56" s="62">
        <f t="shared" ref="AF56:AF61" si="90">B56/B55-1</f>
        <v>-0.16004013545716789</v>
      </c>
      <c r="AG56" s="98">
        <f t="shared" ref="AG56" si="91">C56/C55-1</f>
        <v>-0.17311310892745135</v>
      </c>
      <c r="AH56" s="77">
        <f t="shared" ref="AH56" si="92">H56/H55-1</f>
        <v>-6.6115702479338734E-2</v>
      </c>
      <c r="AI56" s="78">
        <f t="shared" ref="AI56" si="93">J56/J55-1</f>
        <v>-0.31379310344827593</v>
      </c>
      <c r="AJ56" s="74">
        <f t="shared" si="87"/>
        <v>-0.1166666666666667</v>
      </c>
      <c r="AK56" s="80">
        <f t="shared" ref="AK56" si="94">N56/N55-1</f>
        <v>-0.1959798994974874</v>
      </c>
      <c r="AL56" s="75">
        <f t="shared" ref="AL56" si="95">O56/O55-1</f>
        <v>-0.11912225705329149</v>
      </c>
      <c r="AM56" s="79">
        <f t="shared" ref="AM56" si="96">R56/R55-1</f>
        <v>1.5625E-2</v>
      </c>
      <c r="AN56" s="50"/>
      <c r="AQ56" s="108">
        <f>[3]spot_w_average!Q379</f>
        <v>70.036000000000001</v>
      </c>
      <c r="AR56" s="108">
        <f>[3]spot_w_average!R379</f>
        <v>76.710000000000008</v>
      </c>
      <c r="AS56" s="108">
        <f t="shared" si="0"/>
        <v>6.6740000000000066</v>
      </c>
      <c r="AT56" s="108">
        <f t="shared" si="1"/>
        <v>9.1712895622895605</v>
      </c>
      <c r="AU56" s="44">
        <f t="shared" si="8"/>
        <v>-3.104593248478138E-2</v>
      </c>
      <c r="AV56" s="44">
        <f t="shared" si="9"/>
        <v>-1.2529500107272828E-2</v>
      </c>
    </row>
    <row r="57" spans="1:48">
      <c r="A57" s="46">
        <f>'[1]Weekly capesize'!$A839</f>
        <v>43129</v>
      </c>
      <c r="B57" s="1">
        <f>'[1]Weekly capesize'!$B839</f>
        <v>6825</v>
      </c>
      <c r="C57" s="1">
        <f>'[1]Weekly capesize'!$C839</f>
        <v>4387</v>
      </c>
      <c r="D57" s="1">
        <f t="shared" si="2"/>
        <v>2438</v>
      </c>
      <c r="E57" s="124">
        <f>'[1]Baltic Indices'!$D506</f>
        <v>1493</v>
      </c>
      <c r="F57" s="124">
        <f>'[1]Baltic Indices'!$G506</f>
        <v>584</v>
      </c>
      <c r="G57" s="124">
        <f>'[1]Baltic Indices'!$F506</f>
        <v>911</v>
      </c>
      <c r="H57" s="3">
        <f>'[1]Weekly capesize'!$I839</f>
        <v>6.95</v>
      </c>
      <c r="I57" s="3">
        <f>'[1]Weekly capesize'!$L839</f>
        <v>11.7</v>
      </c>
      <c r="J57" s="3">
        <f>'[1]Weekly capesize'!$N839</f>
        <v>10.15</v>
      </c>
      <c r="K57" s="3">
        <f>'[1]Weekly capesize'!$J839</f>
        <v>11.35</v>
      </c>
      <c r="L57" s="3">
        <f>'[1]Weekly capesize'!$Y839</f>
        <v>15.3</v>
      </c>
      <c r="M57" s="3">
        <f>'[1]Weekly capesize'!$V839</f>
        <v>8.9</v>
      </c>
      <c r="N57" s="5">
        <f>'[1]Weekly capesize'!$S839</f>
        <v>8.15</v>
      </c>
      <c r="O57" s="5">
        <f>'[1]Weekly capesize'!$Z839</f>
        <v>14.95</v>
      </c>
      <c r="P57" s="5">
        <f>'[1]Weekly capesize'!$T839</f>
        <v>7.95</v>
      </c>
      <c r="Q57" s="5">
        <f>'[1]Weekly capesize'!$U838</f>
        <v>8.4499999999999993</v>
      </c>
      <c r="R57" s="7">
        <f>[2]input!$B487</f>
        <v>9.9499999999999993</v>
      </c>
      <c r="S57" s="123">
        <f t="shared" si="3"/>
        <v>0.55573284704809667</v>
      </c>
      <c r="T57" s="49">
        <f t="shared" ref="T57" si="97">B57-C57</f>
        <v>2438</v>
      </c>
      <c r="U57" s="44">
        <f t="shared" ref="U57" si="98">T57/C57</f>
        <v>0.55573284704809667</v>
      </c>
      <c r="V57" s="157">
        <f t="shared" si="6"/>
        <v>7.9999999999999991</v>
      </c>
      <c r="W57" s="108">
        <f t="shared" si="7"/>
        <v>4.7499999999999991</v>
      </c>
      <c r="AF57" s="62">
        <f t="shared" si="90"/>
        <v>1.9113035687621238E-2</v>
      </c>
      <c r="AG57" s="82">
        <f t="shared" ref="AG57" si="99">C57/C56-1</f>
        <v>0.10922882427307212</v>
      </c>
      <c r="AH57" s="77">
        <f t="shared" ref="AH57" si="100">H57/H56-1</f>
        <v>0.23008849557522115</v>
      </c>
      <c r="AI57" s="78">
        <f t="shared" ref="AI57" si="101">J57/J56-1</f>
        <v>2.0100502512562901E-2</v>
      </c>
      <c r="AJ57" s="79">
        <f t="shared" si="87"/>
        <v>7.0754716981132004E-2</v>
      </c>
      <c r="AK57" s="80">
        <f t="shared" ref="AK57" si="102">N57/N56-1</f>
        <v>1.8750000000000044E-2</v>
      </c>
      <c r="AL57" s="81">
        <f t="shared" ref="AL57" si="103">O57/O56-1</f>
        <v>6.4056939501779153E-2</v>
      </c>
      <c r="AM57" s="79">
        <f t="shared" ref="AM57" si="104">R57/R56-1</f>
        <v>2.051282051282044E-2</v>
      </c>
      <c r="AQ57" s="108">
        <f>[3]spot_w_average!Q380</f>
        <v>68.024000000000001</v>
      </c>
      <c r="AR57" s="108">
        <f>[3]spot_w_average!R380</f>
        <v>75.47</v>
      </c>
      <c r="AS57" s="108">
        <f t="shared" si="0"/>
        <v>7.445999999999998</v>
      </c>
      <c r="AT57" s="108">
        <f t="shared" si="1"/>
        <v>9.1712895622895605</v>
      </c>
      <c r="AU57" s="44">
        <f t="shared" si="8"/>
        <v>-2.8728082700325563E-2</v>
      </c>
      <c r="AV57" s="44">
        <f t="shared" si="9"/>
        <v>-1.6164776430713235E-2</v>
      </c>
    </row>
    <row r="58" spans="1:48">
      <c r="A58" s="46">
        <f>'[1]Weekly capesize'!$A840</f>
        <v>43136</v>
      </c>
      <c r="B58" s="1">
        <f>'[1]Weekly capesize'!$B840</f>
        <v>6338</v>
      </c>
      <c r="C58" s="1">
        <f>'[1]Weekly capesize'!$C840</f>
        <v>4072</v>
      </c>
      <c r="D58" s="1">
        <f t="shared" si="2"/>
        <v>2266</v>
      </c>
      <c r="E58" s="124">
        <f>'[1]Baltic Indices'!$D507</f>
        <v>1772</v>
      </c>
      <c r="F58" s="124">
        <f>'[1]Baltic Indices'!$G507</f>
        <v>577</v>
      </c>
      <c r="G58" s="124">
        <f>'[1]Baltic Indices'!$F507</f>
        <v>900</v>
      </c>
      <c r="H58" s="3">
        <f>'[1]Weekly capesize'!$I840</f>
        <v>6.25</v>
      </c>
      <c r="I58" s="3">
        <f>'[1]Weekly capesize'!$L840</f>
        <v>11.05</v>
      </c>
      <c r="J58" s="3">
        <f>'[1]Weekly capesize'!$N840</f>
        <v>9.5</v>
      </c>
      <c r="K58" s="3">
        <f>'[1]Weekly capesize'!$J840</f>
        <v>11</v>
      </c>
      <c r="L58" s="3">
        <f>'[1]Weekly capesize'!$Y840</f>
        <v>15.15</v>
      </c>
      <c r="M58" s="3">
        <f>'[1]Weekly capesize'!$V840</f>
        <v>7.8</v>
      </c>
      <c r="N58" s="5">
        <f>'[1]Weekly capesize'!$S840</f>
        <v>7.45</v>
      </c>
      <c r="O58" s="5">
        <f>'[1]Weekly capesize'!$Z840</f>
        <v>14.8</v>
      </c>
      <c r="P58" s="5">
        <f>'[1]Weekly capesize'!$T840</f>
        <v>7.3</v>
      </c>
      <c r="Q58" s="5">
        <f>'[1]Weekly capesize'!$U839</f>
        <v>8.65</v>
      </c>
      <c r="R58" s="7">
        <f>[2]input!$B488</f>
        <v>10</v>
      </c>
      <c r="S58" s="123">
        <f t="shared" si="3"/>
        <v>0.55648330058939099</v>
      </c>
      <c r="T58" s="49">
        <f t="shared" ref="T58" si="105">B58-C58</f>
        <v>2266</v>
      </c>
      <c r="U58" s="44">
        <f t="shared" ref="U58" si="106">T58/C58</f>
        <v>0.55648330058939099</v>
      </c>
      <c r="V58" s="157">
        <f t="shared" si="6"/>
        <v>8.5500000000000007</v>
      </c>
      <c r="W58" s="108">
        <f t="shared" si="7"/>
        <v>4.8000000000000007</v>
      </c>
      <c r="Y58" s="84"/>
      <c r="Z58" s="84"/>
      <c r="AA58" s="84"/>
      <c r="AB58" s="84"/>
      <c r="AC58" s="84"/>
      <c r="AD58" s="84"/>
      <c r="AF58" s="62">
        <f t="shared" si="90"/>
        <v>-7.1355311355311368E-2</v>
      </c>
      <c r="AG58" s="82">
        <f t="shared" ref="AG58" si="107">C58/C57-1</f>
        <v>-7.1803054479142925E-2</v>
      </c>
      <c r="AH58" s="99">
        <f t="shared" ref="AH58" si="108">H58/H57-1</f>
        <v>-0.10071942446043169</v>
      </c>
      <c r="AI58" s="78">
        <f t="shared" ref="AI58" si="109">J58/J57-1</f>
        <v>-6.4039408866995107E-2</v>
      </c>
      <c r="AJ58" s="79">
        <f t="shared" si="87"/>
        <v>-3.0837004405286361E-2</v>
      </c>
      <c r="AK58" s="80">
        <f t="shared" ref="AK58" si="110">N58/N57-1</f>
        <v>-8.5889570552147299E-2</v>
      </c>
      <c r="AL58" s="81">
        <f t="shared" ref="AL58" si="111">O58/O57-1</f>
        <v>-1.0033444816053394E-2</v>
      </c>
      <c r="AM58" s="79">
        <f t="shared" ref="AM58:AM63" si="112">R58/R57-1</f>
        <v>5.0251256281408363E-3</v>
      </c>
      <c r="AQ58" s="108">
        <f>[3]spot_w_average!Q381</f>
        <v>67.248000000000005</v>
      </c>
      <c r="AR58" s="108">
        <f>[3]spot_w_average!R381</f>
        <v>74.260000000000005</v>
      </c>
      <c r="AS58" s="108">
        <f t="shared" si="0"/>
        <v>7.0120000000000005</v>
      </c>
      <c r="AT58" s="108">
        <f t="shared" si="1"/>
        <v>9.1712895622895605</v>
      </c>
      <c r="AU58" s="44">
        <f t="shared" si="8"/>
        <v>-1.1407738445254556E-2</v>
      </c>
      <c r="AV58" s="44">
        <f t="shared" si="9"/>
        <v>-1.6032860739366606E-2</v>
      </c>
    </row>
    <row r="59" spans="1:48">
      <c r="A59" s="46">
        <f>'[1]Weekly capesize'!$A841</f>
        <v>43143</v>
      </c>
      <c r="B59" s="1">
        <f>'[1]Weekly capesize'!$B841</f>
        <v>7164</v>
      </c>
      <c r="C59" s="1">
        <f>'[1]Weekly capesize'!$C841</f>
        <v>4674</v>
      </c>
      <c r="D59" s="1">
        <f t="shared" si="2"/>
        <v>2490</v>
      </c>
      <c r="E59" s="124">
        <f>'[1]Baltic Indices'!$D508</f>
        <v>1470</v>
      </c>
      <c r="F59" s="124">
        <f>'[1]Baltic Indices'!$G508</f>
        <v>547</v>
      </c>
      <c r="G59" s="124">
        <f>'[1]Baltic Indices'!$F508</f>
        <v>872</v>
      </c>
      <c r="H59" s="3">
        <f>'[1]Weekly capesize'!$I841</f>
        <v>6.8</v>
      </c>
      <c r="I59" s="3">
        <f>'[1]Weekly capesize'!$L841</f>
        <v>11.75</v>
      </c>
      <c r="J59" s="3">
        <f>'[1]Weekly capesize'!$N841</f>
        <v>10.65</v>
      </c>
      <c r="K59" s="3">
        <f>'[1]Weekly capesize'!$J841</f>
        <v>13.2</v>
      </c>
      <c r="L59" s="3">
        <f>'[1]Weekly capesize'!$Y841</f>
        <v>17.2</v>
      </c>
      <c r="M59" s="3">
        <f>'[1]Weekly capesize'!$V841</f>
        <v>8.8000000000000007</v>
      </c>
      <c r="N59" s="5">
        <f>'[1]Weekly capesize'!$S841</f>
        <v>8.1999999999999993</v>
      </c>
      <c r="O59" s="5">
        <f>'[1]Weekly capesize'!$Z841</f>
        <v>16.850000000000001</v>
      </c>
      <c r="P59" s="5">
        <f>'[1]Weekly capesize'!$T841</f>
        <v>7.85</v>
      </c>
      <c r="Q59" s="5">
        <f>'[1]Weekly capesize'!$U840</f>
        <v>8.1</v>
      </c>
      <c r="R59" s="7">
        <f>[2]input!$B489</f>
        <v>9.4499999999999993</v>
      </c>
      <c r="S59" s="123">
        <f t="shared" si="3"/>
        <v>0.53273427471116819</v>
      </c>
      <c r="T59" s="49">
        <f t="shared" ref="T59" si="113">B59-C59</f>
        <v>2490</v>
      </c>
      <c r="U59" s="44">
        <f t="shared" ref="U59" si="114">T59/C59</f>
        <v>0.53273427471116819</v>
      </c>
      <c r="V59" s="157">
        <f t="shared" si="6"/>
        <v>10.050000000000001</v>
      </c>
      <c r="W59" s="108">
        <f t="shared" si="7"/>
        <v>4.95</v>
      </c>
      <c r="AF59" s="83">
        <f t="shared" si="90"/>
        <v>0.1303250236667719</v>
      </c>
      <c r="AG59" s="65">
        <f t="shared" ref="AG59" si="115">C59/C58-1</f>
        <v>0.14783889980353626</v>
      </c>
      <c r="AH59" s="77">
        <f t="shared" ref="AH59" si="116">H59/H58-1</f>
        <v>8.8000000000000078E-2</v>
      </c>
      <c r="AI59" s="72">
        <f t="shared" ref="AI59" si="117">J59/J58-1</f>
        <v>0.1210526315789473</v>
      </c>
      <c r="AJ59" s="79">
        <f t="shared" si="87"/>
        <v>0.19999999999999996</v>
      </c>
      <c r="AK59" s="78">
        <f t="shared" ref="AK59" si="118">N59/N58-1</f>
        <v>0.10067114093959728</v>
      </c>
      <c r="AL59" s="79">
        <f t="shared" ref="AL59" si="119">O59/O58-1</f>
        <v>0.1385135135135136</v>
      </c>
      <c r="AM59" s="79">
        <f t="shared" si="112"/>
        <v>-5.5000000000000049E-2</v>
      </c>
      <c r="AQ59" s="108">
        <f>[3]spot_w_average!Q382</f>
        <v>69.72</v>
      </c>
      <c r="AR59" s="108">
        <f>[3]spot_w_average!R382</f>
        <v>75.889999999999986</v>
      </c>
      <c r="AS59" s="108">
        <f t="shared" si="0"/>
        <v>6.1699999999999875</v>
      </c>
      <c r="AT59" s="108">
        <f t="shared" si="1"/>
        <v>9.1712895622895605</v>
      </c>
      <c r="AU59" s="44">
        <f t="shared" si="8"/>
        <v>3.6759457530335382E-2</v>
      </c>
      <c r="AV59" s="44">
        <f t="shared" si="9"/>
        <v>2.1949905736600828E-2</v>
      </c>
    </row>
    <row r="60" spans="1:48">
      <c r="A60" s="46">
        <f>'[1]Weekly capesize'!$A842</f>
        <v>43150</v>
      </c>
      <c r="B60" s="1">
        <f>'[1]Weekly capesize'!$B842</f>
        <v>6691</v>
      </c>
      <c r="C60" s="1">
        <f>'[1]Weekly capesize'!$C842</f>
        <v>4374</v>
      </c>
      <c r="D60" s="1">
        <f t="shared" si="2"/>
        <v>2317</v>
      </c>
      <c r="E60" s="124">
        <f>'[1]Baltic Indices'!$D509</f>
        <v>1790</v>
      </c>
      <c r="F60" s="124">
        <f>'[1]Baltic Indices'!$G509</f>
        <v>526</v>
      </c>
      <c r="G60" s="124">
        <f>'[1]Baltic Indices'!$F509</f>
        <v>825</v>
      </c>
      <c r="H60" s="3">
        <f>'[1]Weekly capesize'!$I842</f>
        <v>6.4</v>
      </c>
      <c r="I60" s="3">
        <f>'[1]Weekly capesize'!$L842</f>
        <v>11.1</v>
      </c>
      <c r="J60" s="3">
        <f>'[1]Weekly capesize'!$N842</f>
        <v>10</v>
      </c>
      <c r="K60" s="3">
        <f>'[1]Weekly capesize'!$J842</f>
        <v>12.5</v>
      </c>
      <c r="L60" s="3">
        <f>'[1]Weekly capesize'!$Y842</f>
        <v>16.55</v>
      </c>
      <c r="M60" s="3">
        <f>'[1]Weekly capesize'!$V842</f>
        <v>8</v>
      </c>
      <c r="N60" s="5">
        <f>'[1]Weekly capesize'!$S842</f>
        <v>7.5</v>
      </c>
      <c r="O60" s="5">
        <f>'[1]Weekly capesize'!$Z842</f>
        <v>16.2</v>
      </c>
      <c r="P60" s="5">
        <f>'[1]Weekly capesize'!$T842</f>
        <v>7.4</v>
      </c>
      <c r="Q60" s="5">
        <f>'[1]Weekly capesize'!$U841</f>
        <v>9.1</v>
      </c>
      <c r="R60" s="7">
        <f>[2]input!$B490</f>
        <v>9.3000000000000007</v>
      </c>
      <c r="S60" s="123">
        <f t="shared" si="3"/>
        <v>0.52972107910379518</v>
      </c>
      <c r="T60" s="49">
        <f t="shared" ref="T60" si="120">B60-C60</f>
        <v>2317</v>
      </c>
      <c r="U60" s="44">
        <f t="shared" ref="U60" si="121">T60/C60</f>
        <v>0.52972107910379518</v>
      </c>
      <c r="V60" s="157">
        <f t="shared" si="6"/>
        <v>9.7999999999999989</v>
      </c>
      <c r="W60" s="108">
        <f t="shared" si="7"/>
        <v>4.6999999999999993</v>
      </c>
      <c r="AF60" s="83">
        <f t="shared" si="90"/>
        <v>-6.6024567280848712E-2</v>
      </c>
      <c r="AG60" s="65">
        <f t="shared" ref="AG60" si="122">C60/C59-1</f>
        <v>-6.4184852374839507E-2</v>
      </c>
      <c r="AH60" s="77">
        <f t="shared" ref="AH60" si="123">H60/H59-1</f>
        <v>-5.8823529411764608E-2</v>
      </c>
      <c r="AI60" s="78">
        <f t="shared" ref="AI60" si="124">J60/J59-1</f>
        <v>-6.1032863849765251E-2</v>
      </c>
      <c r="AJ60" s="79">
        <f t="shared" si="87"/>
        <v>-5.3030303030302983E-2</v>
      </c>
      <c r="AK60" s="78">
        <f t="shared" ref="AK60" si="125">N60/N59-1</f>
        <v>-8.536585365853655E-2</v>
      </c>
      <c r="AL60" s="79">
        <f t="shared" ref="AL60" si="126">O60/O59-1</f>
        <v>-3.8575667655786461E-2</v>
      </c>
      <c r="AM60" s="79">
        <f t="shared" si="112"/>
        <v>-1.5873015873015706E-2</v>
      </c>
      <c r="AQ60" s="108">
        <f>[3]spot_w_average!Q383</f>
        <v>71.373999999999995</v>
      </c>
      <c r="AR60" s="108">
        <f>[3]spot_w_average!R383</f>
        <v>77.349999999999994</v>
      </c>
      <c r="AS60" s="108">
        <f t="shared" si="0"/>
        <v>5.9759999999999991</v>
      </c>
      <c r="AT60" s="108">
        <f t="shared" si="1"/>
        <v>9.1712895622895605</v>
      </c>
      <c r="AU60" s="44">
        <f t="shared" si="8"/>
        <v>2.3723465289730239E-2</v>
      </c>
      <c r="AV60" s="44">
        <f t="shared" si="9"/>
        <v>1.9238371326920634E-2</v>
      </c>
    </row>
    <row r="61" spans="1:48">
      <c r="A61" s="46">
        <f>'[1]Weekly capesize'!$A843</f>
        <v>43157</v>
      </c>
      <c r="B61" s="1">
        <f>'[1]Weekly capesize'!$B843</f>
        <v>6818</v>
      </c>
      <c r="C61" s="1">
        <f>'[1]Weekly capesize'!$C843</f>
        <v>4652</v>
      </c>
      <c r="D61" s="1">
        <f t="shared" si="2"/>
        <v>2166</v>
      </c>
      <c r="E61" s="124">
        <f>'[1]Baltic Indices'!$D510</f>
        <v>1608</v>
      </c>
      <c r="F61" s="124">
        <f>'[1]Baltic Indices'!$G510</f>
        <v>515</v>
      </c>
      <c r="G61" s="124">
        <f>'[1]Baltic Indices'!$F510</f>
        <v>837</v>
      </c>
      <c r="H61" s="3">
        <f>'[1]Weekly capesize'!$I843</f>
        <v>7.15</v>
      </c>
      <c r="I61" s="3">
        <f>'[1]Weekly capesize'!$L843</f>
        <v>11.75</v>
      </c>
      <c r="J61" s="3">
        <f>'[1]Weekly capesize'!$N843</f>
        <v>10.050000000000001</v>
      </c>
      <c r="K61" s="3">
        <f>'[1]Weekly capesize'!$J843</f>
        <v>12.75</v>
      </c>
      <c r="L61" s="3">
        <f>'[1]Weekly capesize'!$Y843</f>
        <v>17.05</v>
      </c>
      <c r="M61" s="3">
        <f>'[1]Weekly capesize'!$V843</f>
        <v>8</v>
      </c>
      <c r="N61" s="5">
        <f>'[1]Weekly capesize'!$S843</f>
        <v>7.45</v>
      </c>
      <c r="O61" s="5">
        <f>'[1]Weekly capesize'!$Z843</f>
        <v>16.7</v>
      </c>
      <c r="P61" s="5">
        <f>'[1]Weekly capesize'!$T843</f>
        <v>7.45</v>
      </c>
      <c r="Q61" s="5">
        <f>'[1]Weekly capesize'!$U842</f>
        <v>8.3000000000000007</v>
      </c>
      <c r="R61" s="7">
        <f>[2]input!$B491</f>
        <v>10.4</v>
      </c>
      <c r="S61" s="123">
        <f t="shared" si="3"/>
        <v>0.46560619088564059</v>
      </c>
      <c r="T61" s="49">
        <f t="shared" ref="T61" si="127">B61-C61</f>
        <v>2166</v>
      </c>
      <c r="U61" s="44">
        <f t="shared" ref="U61" si="128">T61/C61</f>
        <v>0.46560619088564059</v>
      </c>
      <c r="V61" s="157">
        <f t="shared" si="6"/>
        <v>9.5499999999999989</v>
      </c>
      <c r="W61" s="108">
        <f t="shared" si="7"/>
        <v>4.5999999999999996</v>
      </c>
      <c r="Y61" s="44"/>
      <c r="Z61" s="44"/>
      <c r="AA61" s="44"/>
      <c r="AB61" s="44"/>
      <c r="AC61" s="44"/>
      <c r="AD61" s="44"/>
      <c r="AF61" s="86">
        <f t="shared" si="90"/>
        <v>1.8980720370647131E-2</v>
      </c>
      <c r="AG61" s="87">
        <f t="shared" ref="AG61" si="129">C61/C60-1</f>
        <v>6.3557384545038786E-2</v>
      </c>
      <c r="AH61" s="88">
        <f t="shared" ref="AH61" si="130">H61/H60-1</f>
        <v>0.1171875</v>
      </c>
      <c r="AI61" s="78">
        <f t="shared" ref="AI61" si="131">J61/J60-1</f>
        <v>5.0000000000001155E-3</v>
      </c>
      <c r="AJ61" s="79">
        <f t="shared" ref="AJ61" si="132">K61/K60-1</f>
        <v>2.0000000000000018E-2</v>
      </c>
      <c r="AK61" s="78">
        <f t="shared" ref="AK61" si="133">N61/N60-1</f>
        <v>-6.6666666666665986E-3</v>
      </c>
      <c r="AL61" s="79">
        <f t="shared" ref="AL61" si="134">O61/O60-1</f>
        <v>3.0864197530864113E-2</v>
      </c>
      <c r="AM61" s="89">
        <f t="shared" si="112"/>
        <v>0.11827956989247301</v>
      </c>
      <c r="AQ61" s="108">
        <f>[3]spot_w_average!Q384</f>
        <v>71.311999999999998</v>
      </c>
      <c r="AR61" s="108">
        <f>[3]spot_w_average!R384</f>
        <v>77.899999999999991</v>
      </c>
      <c r="AS61" s="108">
        <f t="shared" si="0"/>
        <v>6.5879999999999939</v>
      </c>
      <c r="AT61" s="108">
        <f t="shared" si="1"/>
        <v>9.1712895622895605</v>
      </c>
      <c r="AU61" s="44">
        <f t="shared" si="8"/>
        <v>-8.6866365903548459E-4</v>
      </c>
      <c r="AV61" s="44">
        <f t="shared" si="9"/>
        <v>7.1105365223012029E-3</v>
      </c>
    </row>
    <row r="62" spans="1:48">
      <c r="A62" s="46">
        <f>'[1]Weekly capesize'!$A844</f>
        <v>43164</v>
      </c>
      <c r="B62" s="1">
        <f>'[1]Weekly capesize'!$B844</f>
        <v>6511</v>
      </c>
      <c r="C62" s="1">
        <f>'[1]Weekly capesize'!$C844</f>
        <v>4432</v>
      </c>
      <c r="D62" s="1">
        <f t="shared" si="2"/>
        <v>2079</v>
      </c>
      <c r="E62" s="124">
        <f>'[1]Baltic Indices'!$D511</f>
        <v>1722</v>
      </c>
      <c r="F62" s="124">
        <f>'[1]Baltic Indices'!$G511</f>
        <v>534</v>
      </c>
      <c r="G62" s="124">
        <f>'[1]Baltic Indices'!$F511</f>
        <v>892</v>
      </c>
      <c r="H62" s="3">
        <f>'[1]Weekly capesize'!$I844</f>
        <v>6.55</v>
      </c>
      <c r="I62" s="3">
        <f>'[1]Weekly capesize'!$L844</f>
        <v>11.25</v>
      </c>
      <c r="J62" s="3">
        <f>'[1]Weekly capesize'!$N844</f>
        <v>9.65</v>
      </c>
      <c r="K62" s="3">
        <f>'[1]Weekly capesize'!$J844</f>
        <v>12.4</v>
      </c>
      <c r="L62" s="3">
        <f>'[1]Weekly capesize'!$Y844</f>
        <v>16.45</v>
      </c>
      <c r="M62" s="3">
        <f>'[1]Weekly capesize'!$V844</f>
        <v>7.7</v>
      </c>
      <c r="N62" s="5">
        <f>'[1]Weekly capesize'!$S844</f>
        <v>7.05</v>
      </c>
      <c r="O62" s="5">
        <f>'[1]Weekly capesize'!$Z844</f>
        <v>16.100000000000001</v>
      </c>
      <c r="P62" s="5">
        <f>'[1]Weekly capesize'!$T844</f>
        <v>7</v>
      </c>
      <c r="Q62" s="5">
        <f>'[1]Weekly capesize'!$U843</f>
        <v>8.35</v>
      </c>
      <c r="R62" s="7">
        <f>[2]input!$B492</f>
        <v>10.85</v>
      </c>
      <c r="S62" s="123">
        <f t="shared" si="3"/>
        <v>0.46908844765342961</v>
      </c>
      <c r="T62" s="49">
        <f t="shared" ref="T62" si="135">B62-C62</f>
        <v>2079</v>
      </c>
      <c r="U62" s="44">
        <f t="shared" ref="U62" si="136">T62/C62</f>
        <v>0.46908844765342961</v>
      </c>
      <c r="V62" s="157">
        <f t="shared" si="6"/>
        <v>9.5500000000000007</v>
      </c>
      <c r="W62" s="108">
        <f t="shared" si="7"/>
        <v>4.7</v>
      </c>
      <c r="Y62" s="44"/>
      <c r="Z62" s="44"/>
      <c r="AA62" s="44"/>
      <c r="AB62" s="44"/>
      <c r="AC62" s="44"/>
      <c r="AD62" s="44"/>
      <c r="AF62" s="86">
        <f t="shared" ref="AF62" si="137">B62/B61-1</f>
        <v>-4.5027867409797584E-2</v>
      </c>
      <c r="AG62" s="87">
        <f t="shared" ref="AG62" si="138">C62/C61-1</f>
        <v>-4.7291487532244214E-2</v>
      </c>
      <c r="AH62" s="88">
        <f t="shared" ref="AH62" si="139">H62/H61-1</f>
        <v>-8.3916083916083961E-2</v>
      </c>
      <c r="AI62" s="78">
        <f t="shared" ref="AI62" si="140">J62/J61-1</f>
        <v>-3.9800995024875663E-2</v>
      </c>
      <c r="AJ62" s="79">
        <f t="shared" ref="AJ62" si="141">K62/K61-1</f>
        <v>-2.7450980392156876E-2</v>
      </c>
      <c r="AK62" s="78">
        <f t="shared" ref="AK62" si="142">N62/N61-1</f>
        <v>-5.3691275167785268E-2</v>
      </c>
      <c r="AL62" s="79">
        <f t="shared" ref="AL62" si="143">O62/O61-1</f>
        <v>-3.5928143712574689E-2</v>
      </c>
      <c r="AM62" s="89">
        <f t="shared" si="112"/>
        <v>4.3269230769230616E-2</v>
      </c>
      <c r="AQ62" s="108">
        <f>[3]spot_w_average!Q385</f>
        <v>72.42</v>
      </c>
      <c r="AR62" s="108">
        <f>[3]spot_w_average!R385</f>
        <v>78.88</v>
      </c>
      <c r="AS62" s="108">
        <f t="shared" si="0"/>
        <v>6.4599999999999937</v>
      </c>
      <c r="AT62" s="108">
        <f t="shared" si="1"/>
        <v>9.1712895622895605</v>
      </c>
      <c r="AU62" s="44">
        <f t="shared" si="8"/>
        <v>1.5537356966569549E-2</v>
      </c>
      <c r="AV62" s="44">
        <f t="shared" si="9"/>
        <v>1.2580231065468572E-2</v>
      </c>
    </row>
    <row r="63" spans="1:48">
      <c r="A63" s="46">
        <f>'[1]Weekly capesize'!$A845</f>
        <v>43171</v>
      </c>
      <c r="B63" s="1">
        <f>'[1]Weekly capesize'!$B845</f>
        <v>6063</v>
      </c>
      <c r="C63" s="1">
        <f>'[1]Weekly capesize'!$C845</f>
        <v>4267</v>
      </c>
      <c r="D63" s="1">
        <f t="shared" si="2"/>
        <v>1796</v>
      </c>
      <c r="E63" s="124">
        <f>'[1]Baltic Indices'!$D512</f>
        <v>1592</v>
      </c>
      <c r="F63" s="124">
        <f>'[1]Baltic Indices'!$G512</f>
        <v>586</v>
      </c>
      <c r="G63" s="124">
        <f>'[1]Baltic Indices'!$F512</f>
        <v>1004</v>
      </c>
      <c r="H63" s="3">
        <f>'[1]Weekly capesize'!$I845</f>
        <v>6.4</v>
      </c>
      <c r="I63" s="3">
        <f>'[1]Weekly capesize'!$L845</f>
        <v>10.75</v>
      </c>
      <c r="J63" s="3">
        <f>'[1]Weekly capesize'!$N845</f>
        <v>9.1</v>
      </c>
      <c r="K63" s="3">
        <f>'[1]Weekly capesize'!$J845</f>
        <v>11.8</v>
      </c>
      <c r="L63" s="3">
        <f>'[1]Weekly capesize'!$Y845</f>
        <v>15.8</v>
      </c>
      <c r="M63" s="3">
        <f>'[1]Weekly capesize'!$V845</f>
        <v>6.95</v>
      </c>
      <c r="N63" s="5">
        <f>'[1]Weekly capesize'!$S845</f>
        <v>6.75</v>
      </c>
      <c r="O63" s="5">
        <f>'[1]Weekly capesize'!$Z845</f>
        <v>15.45</v>
      </c>
      <c r="P63" s="5">
        <f>'[1]Weekly capesize'!$T845</f>
        <v>6.65</v>
      </c>
      <c r="Q63" s="5">
        <f>'[1]Weekly capesize'!$U844</f>
        <v>8.0500000000000007</v>
      </c>
      <c r="R63" s="7">
        <f>[2]input!$B493</f>
        <v>10.95</v>
      </c>
      <c r="S63" s="123">
        <f t="shared" si="3"/>
        <v>0.42090461682681041</v>
      </c>
      <c r="T63" s="49">
        <f t="shared" ref="T63" si="144">B63-C63</f>
        <v>1796</v>
      </c>
      <c r="U63" s="44">
        <f t="shared" ref="U63" si="145">T63/C63</f>
        <v>0.42090461682681041</v>
      </c>
      <c r="V63" s="157">
        <f t="shared" si="6"/>
        <v>9.0499999999999989</v>
      </c>
      <c r="W63" s="108">
        <f t="shared" si="7"/>
        <v>4.3499999999999996</v>
      </c>
      <c r="Y63" s="44"/>
      <c r="Z63" s="44"/>
      <c r="AA63" s="44"/>
      <c r="AB63" s="44"/>
      <c r="AC63" s="44"/>
      <c r="AD63" s="44"/>
      <c r="AF63" s="86">
        <f t="shared" ref="AF63" si="146">B63/B62-1</f>
        <v>-6.8806634925510646E-2</v>
      </c>
      <c r="AG63" s="87">
        <f t="shared" ref="AG63" si="147">C63/C62-1</f>
        <v>-3.7229241877256292E-2</v>
      </c>
      <c r="AH63" s="88">
        <f t="shared" ref="AH63" si="148">H63/H62-1</f>
        <v>-2.2900763358778553E-2</v>
      </c>
      <c r="AI63" s="88">
        <f t="shared" ref="AI63" si="149">J63/J62-1</f>
        <v>-5.6994818652849832E-2</v>
      </c>
      <c r="AJ63" s="89">
        <f t="shared" ref="AJ63" si="150">K63/K62-1</f>
        <v>-4.8387096774193505E-2</v>
      </c>
      <c r="AK63" s="88">
        <f t="shared" ref="AK63" si="151">N63/N62-1</f>
        <v>-4.2553191489361653E-2</v>
      </c>
      <c r="AL63" s="89">
        <f t="shared" ref="AL63" si="152">O63/O62-1</f>
        <v>-4.0372670807453548E-2</v>
      </c>
      <c r="AM63" s="89">
        <f t="shared" si="112"/>
        <v>9.2165898617511122E-3</v>
      </c>
      <c r="AQ63" s="108">
        <f>[3]spot_w_average!Q386</f>
        <v>68.051999999999992</v>
      </c>
      <c r="AR63" s="108">
        <f>[3]spot_w_average!R386</f>
        <v>75.36999999999999</v>
      </c>
      <c r="AS63" s="108">
        <f t="shared" si="0"/>
        <v>7.3179999999999978</v>
      </c>
      <c r="AT63" s="108">
        <f t="shared" si="1"/>
        <v>9.1712895622895605</v>
      </c>
      <c r="AU63" s="44">
        <f t="shared" si="8"/>
        <v>-6.0314830157415233E-2</v>
      </c>
      <c r="AV63" s="44">
        <f t="shared" si="9"/>
        <v>-4.4497971602434183E-2</v>
      </c>
    </row>
    <row r="64" spans="1:48">
      <c r="A64" s="46">
        <f>'[1]Weekly capesize'!$A846</f>
        <v>43178</v>
      </c>
      <c r="B64" s="1">
        <f>'[1]Weekly capesize'!$B846</f>
        <v>5692</v>
      </c>
      <c r="C64" s="1">
        <f>'[1]Weekly capesize'!$C846</f>
        <v>4019</v>
      </c>
      <c r="D64" s="1">
        <f t="shared" si="2"/>
        <v>1673</v>
      </c>
      <c r="E64" s="124">
        <f>'[1]Baltic Indices'!$D513</f>
        <v>1479</v>
      </c>
      <c r="F64" s="124">
        <f>'[1]Baltic Indices'!$G513</f>
        <v>611</v>
      </c>
      <c r="G64" s="124">
        <f>'[1]Baltic Indices'!$F513</f>
        <v>1032</v>
      </c>
      <c r="H64" s="3">
        <f>'[1]Weekly capesize'!$I846</f>
        <v>6.1</v>
      </c>
      <c r="I64" s="3">
        <f>'[1]Weekly capesize'!$L846</f>
        <v>10.15</v>
      </c>
      <c r="J64" s="3">
        <f>'[1]Weekly capesize'!$N846</f>
        <v>8.5500000000000007</v>
      </c>
      <c r="K64" s="3">
        <f>'[1]Weekly capesize'!$J846</f>
        <v>11.25</v>
      </c>
      <c r="L64" s="3">
        <f>'[1]Weekly capesize'!$Y846</f>
        <v>15.35</v>
      </c>
      <c r="M64" s="3">
        <f>'[1]Weekly capesize'!$V846</f>
        <v>6.4</v>
      </c>
      <c r="N64" s="5">
        <f>'[1]Weekly capesize'!$S846</f>
        <v>6.15</v>
      </c>
      <c r="O64" s="5">
        <f>'[1]Weekly capesize'!$Z846</f>
        <v>15</v>
      </c>
      <c r="P64" s="5">
        <f>'[1]Weekly capesize'!$T846</f>
        <v>6.1</v>
      </c>
      <c r="Q64" s="5">
        <f>'[1]Weekly capesize'!$U845</f>
        <v>7.25</v>
      </c>
      <c r="R64" s="7">
        <f>[2]input!$B494</f>
        <v>11.25</v>
      </c>
      <c r="S64" s="123">
        <f t="shared" si="3"/>
        <v>0.41627270465289873</v>
      </c>
      <c r="T64" s="49">
        <f t="shared" ref="T64" si="153">B64-C64</f>
        <v>1673</v>
      </c>
      <c r="U64" s="44">
        <f t="shared" ref="U64" si="154">T64/C64</f>
        <v>0.41627270465289873</v>
      </c>
      <c r="V64" s="157">
        <f t="shared" si="6"/>
        <v>8.9</v>
      </c>
      <c r="W64" s="108">
        <f t="shared" si="7"/>
        <v>4.0500000000000007</v>
      </c>
      <c r="Y64" s="44"/>
      <c r="Z64" s="44"/>
      <c r="AA64" s="44"/>
      <c r="AB64" s="44"/>
      <c r="AF64" s="86">
        <f t="shared" ref="AF64" si="155">B64/B63-1</f>
        <v>-6.1190829622299159E-2</v>
      </c>
      <c r="AG64" s="87">
        <f t="shared" ref="AG64" si="156">C64/C63-1</f>
        <v>-5.8120459339114139E-2</v>
      </c>
      <c r="AH64" s="88">
        <f t="shared" ref="AH64" si="157">H64/H63-1</f>
        <v>-4.6875000000000111E-2</v>
      </c>
      <c r="AI64" s="96">
        <f t="shared" ref="AI64" si="158">J64/J63-1</f>
        <v>-6.0439560439560336E-2</v>
      </c>
      <c r="AJ64" s="89">
        <f t="shared" ref="AJ64" si="159">K64/K63-1</f>
        <v>-4.6610169491525522E-2</v>
      </c>
      <c r="AK64" s="96">
        <f t="shared" ref="AK64" si="160">N64/N63-1</f>
        <v>-8.8888888888888795E-2</v>
      </c>
      <c r="AL64" s="89">
        <f t="shared" ref="AL64" si="161">O64/O63-1</f>
        <v>-2.9126213592232997E-2</v>
      </c>
      <c r="AM64" s="89">
        <f t="shared" ref="AM64" si="162">R64/R63-1</f>
        <v>2.7397260273972712E-2</v>
      </c>
      <c r="AQ64" s="108">
        <f>[3]spot_w_average!Q387</f>
        <v>64.560000000000016</v>
      </c>
      <c r="AR64" s="108">
        <f>[3]spot_w_average!R387</f>
        <v>72.12</v>
      </c>
      <c r="AS64" s="108">
        <f t="shared" si="0"/>
        <v>7.5599999999999881</v>
      </c>
      <c r="AT64" s="108">
        <f t="shared" si="1"/>
        <v>9.1712895622895605</v>
      </c>
      <c r="AU64" s="44">
        <f t="shared" si="8"/>
        <v>-5.1313701287250546E-2</v>
      </c>
      <c r="AV64" s="44">
        <f t="shared" si="9"/>
        <v>-4.3120605015257829E-2</v>
      </c>
    </row>
    <row r="65" spans="1:48">
      <c r="A65" s="46">
        <f>'[1]Weekly capesize'!$A847</f>
        <v>43185</v>
      </c>
      <c r="B65" s="1">
        <f>'[1]Weekly capesize'!$B847</f>
        <v>5514</v>
      </c>
      <c r="C65" s="1">
        <f>'[1]Weekly capesize'!$C847</f>
        <v>3953</v>
      </c>
      <c r="D65" s="1">
        <f t="shared" si="2"/>
        <v>1561</v>
      </c>
      <c r="E65" s="124">
        <f>'[1]Baltic Indices'!$D514</f>
        <v>1203</v>
      </c>
      <c r="F65" s="124">
        <f>'[1]Baltic Indices'!$G514</f>
        <v>627</v>
      </c>
      <c r="G65" s="124">
        <f>'[1]Baltic Indices'!$F514</f>
        <v>1091</v>
      </c>
      <c r="H65" s="3">
        <f>'[1]Weekly capesize'!$I847</f>
        <v>6.15</v>
      </c>
      <c r="I65" s="3">
        <f>'[1]Weekly capesize'!$L847</f>
        <v>10</v>
      </c>
      <c r="J65" s="3">
        <f>'[1]Weekly capesize'!$N847</f>
        <v>8.4</v>
      </c>
      <c r="K65" s="3">
        <f>'[1]Weekly capesize'!$J847</f>
        <v>10.95</v>
      </c>
      <c r="L65" s="3">
        <f>'[1]Weekly capesize'!$Y847</f>
        <v>15.1</v>
      </c>
      <c r="M65" s="3">
        <f>'[1]Weekly capesize'!$V847</f>
        <v>6.1</v>
      </c>
      <c r="N65" s="5">
        <f>'[1]Weekly capesize'!$S847</f>
        <v>5.8</v>
      </c>
      <c r="O65" s="5">
        <f>'[1]Weekly capesize'!$Z847</f>
        <v>14.75</v>
      </c>
      <c r="P65" s="5">
        <f>'[1]Weekly capesize'!$T847</f>
        <v>6</v>
      </c>
      <c r="Q65" s="5">
        <f>'[1]Weekly capesize'!$U846</f>
        <v>6.7</v>
      </c>
      <c r="R65" s="7">
        <f>[2]input!$B495</f>
        <v>10.9</v>
      </c>
      <c r="S65" s="123">
        <f t="shared" si="3"/>
        <v>0.3948899569946876</v>
      </c>
      <c r="T65" s="49">
        <f t="shared" ref="T65" si="163">B65-C65</f>
        <v>1561</v>
      </c>
      <c r="U65" s="44">
        <f t="shared" ref="U65:U69" si="164">T65/C65</f>
        <v>0.3948899569946876</v>
      </c>
      <c r="V65" s="157">
        <f t="shared" si="6"/>
        <v>8.6</v>
      </c>
      <c r="W65" s="108">
        <f t="shared" si="7"/>
        <v>3.8499999999999996</v>
      </c>
      <c r="Y65" s="44"/>
      <c r="Z65" s="44"/>
      <c r="AA65" s="44"/>
      <c r="AB65" s="44"/>
      <c r="AC65" s="44"/>
      <c r="AD65" s="44"/>
      <c r="AE65" s="44"/>
      <c r="AF65" s="86">
        <f t="shared" ref="AF65" si="165">B65/B64-1</f>
        <v>-3.127196064652138E-2</v>
      </c>
      <c r="AG65" s="87">
        <f t="shared" ref="AG65" si="166">C65/C64-1</f>
        <v>-1.6421995521273991E-2</v>
      </c>
      <c r="AH65" s="88">
        <f t="shared" ref="AH65" si="167">H65/H64-1</f>
        <v>8.19672131147553E-3</v>
      </c>
      <c r="AI65" s="96">
        <f t="shared" ref="AI65" si="168">J65/J64-1</f>
        <v>-1.7543859649122862E-2</v>
      </c>
      <c r="AJ65" s="89">
        <f t="shared" ref="AJ65" si="169">K65/K64-1</f>
        <v>-2.6666666666666727E-2</v>
      </c>
      <c r="AK65" s="96">
        <f t="shared" ref="AK65" si="170">N65/N64-1</f>
        <v>-5.6910569105691144E-2</v>
      </c>
      <c r="AL65" s="89">
        <f t="shared" ref="AL65" si="171">O65/O64-1</f>
        <v>-1.6666666666666718E-2</v>
      </c>
      <c r="AM65" s="89">
        <f t="shared" ref="AM65" si="172">R65/R64-1</f>
        <v>-3.1111111111111089E-2</v>
      </c>
      <c r="AQ65" s="108">
        <f>[3]spot_w_average!Q388</f>
        <v>60.529999999999994</v>
      </c>
      <c r="AR65" s="108">
        <f>[3]spot_w_average!R388</f>
        <v>68.31</v>
      </c>
      <c r="AS65" s="108">
        <f t="shared" si="0"/>
        <v>7.7800000000000082</v>
      </c>
      <c r="AT65" s="108">
        <f t="shared" si="1"/>
        <v>9.1712895622895605</v>
      </c>
      <c r="AU65" s="44">
        <f t="shared" si="8"/>
        <v>-6.2422552664188724E-2</v>
      </c>
      <c r="AV65" s="44">
        <f t="shared" si="9"/>
        <v>-5.2828618968386087E-2</v>
      </c>
    </row>
    <row r="66" spans="1:48">
      <c r="A66" s="46">
        <f>'[1]Weekly capesize'!$A848</f>
        <v>43192</v>
      </c>
      <c r="B66" s="1">
        <f>'[1]Weekly capesize'!$B848</f>
        <v>5312</v>
      </c>
      <c r="C66" s="1">
        <f>'[1]Weekly capesize'!$C848</f>
        <v>3730</v>
      </c>
      <c r="D66" s="1">
        <f t="shared" si="2"/>
        <v>1582</v>
      </c>
      <c r="E66" s="124">
        <f>'[1]Baltic Indices'!$D515</f>
        <v>1157</v>
      </c>
      <c r="F66" s="124">
        <f>'[1]Baltic Indices'!$G515</f>
        <v>641</v>
      </c>
      <c r="G66" s="124">
        <f>'[1]Baltic Indices'!$F515</f>
        <v>1121</v>
      </c>
      <c r="H66" s="3">
        <f>'[1]Weekly capesize'!$I848</f>
        <v>5.75</v>
      </c>
      <c r="I66" s="3">
        <f>'[1]Weekly capesize'!$L848</f>
        <v>9.3000000000000007</v>
      </c>
      <c r="J66" s="3">
        <f>'[1]Weekly capesize'!$N848</f>
        <v>8.1999999999999993</v>
      </c>
      <c r="K66" s="3">
        <f>'[1]Weekly capesize'!$J848</f>
        <v>10.65</v>
      </c>
      <c r="L66" s="3">
        <f>'[1]Weekly capesize'!$Y848</f>
        <v>14.45</v>
      </c>
      <c r="M66" s="3">
        <f>'[1]Weekly capesize'!$V848</f>
        <v>6</v>
      </c>
      <c r="N66" s="5">
        <f>'[1]Weekly capesize'!$S848</f>
        <v>5.5</v>
      </c>
      <c r="O66" s="5">
        <f>'[1]Weekly capesize'!$Z848</f>
        <v>14.1</v>
      </c>
      <c r="P66" s="5">
        <f>'[1]Weekly capesize'!$T848</f>
        <v>5.75</v>
      </c>
      <c r="Q66" s="5">
        <f>'[1]Weekly capesize'!$U847</f>
        <v>6.4</v>
      </c>
      <c r="R66" s="7">
        <f>[2]input!$B496</f>
        <v>10.9</v>
      </c>
      <c r="S66" s="123">
        <f t="shared" si="3"/>
        <v>0.42412868632707773</v>
      </c>
      <c r="T66" s="49">
        <f t="shared" ref="T66" si="173">B66-C66</f>
        <v>1582</v>
      </c>
      <c r="U66" s="44">
        <f t="shared" si="164"/>
        <v>0.42412868632707773</v>
      </c>
      <c r="V66" s="157">
        <f t="shared" si="6"/>
        <v>8.35</v>
      </c>
      <c r="W66" s="108">
        <f t="shared" si="7"/>
        <v>3.5500000000000007</v>
      </c>
      <c r="Y66" s="44"/>
      <c r="Z66" s="44"/>
      <c r="AA66" s="44"/>
      <c r="AB66" s="44"/>
      <c r="AF66" s="86">
        <f t="shared" ref="AF66" si="174">B66/B65-1</f>
        <v>-3.6634022488211793E-2</v>
      </c>
      <c r="AG66" s="87">
        <f t="shared" ref="AG66" si="175">C66/C65-1</f>
        <v>-5.6412850999241093E-2</v>
      </c>
      <c r="AH66" s="88">
        <f t="shared" ref="AH66" si="176">H66/H65-1</f>
        <v>-6.5040650406504086E-2</v>
      </c>
      <c r="AI66" s="96">
        <f t="shared" ref="AI66" si="177">J66/J65-1</f>
        <v>-2.3809523809523947E-2</v>
      </c>
      <c r="AJ66" s="89">
        <f t="shared" ref="AJ66" si="178">K66/K65-1</f>
        <v>-2.739726027397249E-2</v>
      </c>
      <c r="AK66" s="96">
        <f t="shared" ref="AK66" si="179">N66/N65-1</f>
        <v>-5.1724137931034475E-2</v>
      </c>
      <c r="AL66" s="89">
        <f t="shared" ref="AL66" si="180">O66/O65-1</f>
        <v>-4.4067796610169463E-2</v>
      </c>
      <c r="AM66" s="89">
        <f t="shared" ref="AM66" si="181">R66/R65-1</f>
        <v>0</v>
      </c>
      <c r="AQ66" s="108">
        <f>[3]spot_w_average!Q389</f>
        <v>58.652500000000003</v>
      </c>
      <c r="AR66" s="108">
        <f>[3]spot_w_average!R389</f>
        <v>66.580000000000013</v>
      </c>
      <c r="AS66" s="108">
        <f t="shared" ref="AS66:AS83" si="182">AR66-AQ66</f>
        <v>7.9275000000000091</v>
      </c>
      <c r="AT66" s="108">
        <f t="shared" ref="AT66:AT82" si="183">AT67</f>
        <v>9.1712895622895605</v>
      </c>
      <c r="AU66" s="44">
        <f t="shared" si="8"/>
        <v>-3.101767718486681E-2</v>
      </c>
      <c r="AV66" s="44">
        <f t="shared" si="9"/>
        <v>-2.5325720977894761E-2</v>
      </c>
    </row>
    <row r="67" spans="1:48">
      <c r="A67" s="46">
        <f>'[1]Weekly capesize'!$A849</f>
        <v>43199</v>
      </c>
      <c r="B67" s="105">
        <f>'[1]Weekly capesize'!$B849</f>
        <v>4995</v>
      </c>
      <c r="C67" s="105">
        <f>'[1]Weekly capesize'!$C849</f>
        <v>3502</v>
      </c>
      <c r="D67" s="1">
        <f t="shared" ref="D67:D130" si="184">B67-C67</f>
        <v>1493</v>
      </c>
      <c r="E67" s="124">
        <f>'[1]Baltic Indices'!$D516</f>
        <v>924</v>
      </c>
      <c r="F67" s="124">
        <f>'[1]Baltic Indices'!$G516</f>
        <v>650</v>
      </c>
      <c r="G67" s="124">
        <f>'[1]Baltic Indices'!$F516</f>
        <v>1067</v>
      </c>
      <c r="H67" s="3">
        <f>'[1]Weekly capesize'!$I849</f>
        <v>5.25</v>
      </c>
      <c r="I67" s="3">
        <f>'[1]Weekly capesize'!$L849</f>
        <v>8.4</v>
      </c>
      <c r="J67" s="3">
        <f>'[1]Weekly capesize'!$N849</f>
        <v>9</v>
      </c>
      <c r="K67" s="3">
        <f>'[1]Weekly capesize'!$J849</f>
        <v>10.050000000000001</v>
      </c>
      <c r="L67" s="3">
        <f>'[1]Weekly capesize'!$Y849</f>
        <v>13.1</v>
      </c>
      <c r="M67" s="3">
        <f>'[1]Weekly capesize'!$V849</f>
        <v>5.9</v>
      </c>
      <c r="N67" s="5">
        <f>'[1]Weekly capesize'!$S849</f>
        <v>5.2</v>
      </c>
      <c r="O67" s="5">
        <f>'[1]Weekly capesize'!$Z849</f>
        <v>12.75</v>
      </c>
      <c r="P67" s="5">
        <f>'[1]Weekly capesize'!$T849</f>
        <v>5.4</v>
      </c>
      <c r="Q67" s="5">
        <f>'[1]Weekly capesize'!$U848</f>
        <v>6.3</v>
      </c>
      <c r="R67" s="100">
        <f>[2]input!$B497</f>
        <v>9.9499999999999993</v>
      </c>
      <c r="S67" s="123">
        <f t="shared" ref="S67:S107" si="185">(B67-C67)/C67</f>
        <v>0.42632781267846942</v>
      </c>
      <c r="T67" s="49">
        <f t="shared" ref="T67" si="186">B67-C67</f>
        <v>1493</v>
      </c>
      <c r="U67" s="44">
        <f t="shared" si="164"/>
        <v>0.42632781267846942</v>
      </c>
      <c r="V67" s="157">
        <f t="shared" ref="V67:V130" si="187">O67-H67</f>
        <v>7.5</v>
      </c>
      <c r="W67" s="108">
        <f t="shared" ref="W67:W130" si="188">I67-H67</f>
        <v>3.1500000000000004</v>
      </c>
      <c r="Y67" s="44"/>
      <c r="Z67" s="44"/>
      <c r="AA67" s="44"/>
      <c r="AB67" s="44"/>
      <c r="AF67" s="86">
        <f t="shared" ref="AF67" si="189">B67/B66-1</f>
        <v>-5.9676204819277157E-2</v>
      </c>
      <c r="AG67" s="97">
        <f t="shared" ref="AG67" si="190">C67/C66-1</f>
        <v>-6.1126005361930247E-2</v>
      </c>
      <c r="AH67" s="102">
        <f t="shared" ref="AH67" si="191">H67/H66-1</f>
        <v>-8.6956521739130488E-2</v>
      </c>
      <c r="AI67" s="103">
        <f t="shared" ref="AI67" si="192">J67/J66-1</f>
        <v>9.7560975609756184E-2</v>
      </c>
      <c r="AJ67" s="89">
        <f t="shared" ref="AJ67" si="193">K67/K66-1</f>
        <v>-5.6338028169014009E-2</v>
      </c>
      <c r="AK67" s="96">
        <f t="shared" ref="AK67" si="194">N67/N66-1</f>
        <v>-5.4545454545454564E-2</v>
      </c>
      <c r="AL67" s="97">
        <f t="shared" ref="AL67" si="195">O67/O66-1</f>
        <v>-9.5744680851063801E-2</v>
      </c>
      <c r="AM67" s="97">
        <f t="shared" ref="AM67:AM69" si="196">R67/R66-1</f>
        <v>-8.7155963302752437E-2</v>
      </c>
      <c r="AQ67" s="108">
        <f>[3]spot_w_average!Q390</f>
        <v>58.804000000000002</v>
      </c>
      <c r="AR67" s="108">
        <f>[3]spot_w_average!R390</f>
        <v>68.59</v>
      </c>
      <c r="AS67" s="108">
        <f t="shared" si="182"/>
        <v>9.7860000000000014</v>
      </c>
      <c r="AT67" s="108">
        <f t="shared" si="183"/>
        <v>9.1712895622895605</v>
      </c>
      <c r="AU67" s="44">
        <f t="shared" ref="AU67:AU130" si="197">AQ67/AQ66-1</f>
        <v>2.5830101018711193E-3</v>
      </c>
      <c r="AV67" s="44">
        <f t="shared" ref="AV67:AV117" si="198">AR67/AR66-1</f>
        <v>3.0189246019825644E-2</v>
      </c>
    </row>
    <row r="68" spans="1:48">
      <c r="A68" s="46">
        <f>'[1]Weekly capesize'!$A850</f>
        <v>43206</v>
      </c>
      <c r="B68" s="1">
        <f>'[1]Weekly capesize'!$B850</f>
        <v>5282</v>
      </c>
      <c r="C68" s="1">
        <f>'[1]Weekly capesize'!$C850</f>
        <v>3814</v>
      </c>
      <c r="D68" s="1">
        <f t="shared" si="184"/>
        <v>1468</v>
      </c>
      <c r="E68" s="124">
        <f>'[1]Baltic Indices'!$D517</f>
        <v>824</v>
      </c>
      <c r="F68" s="124">
        <f>'[1]Baltic Indices'!$G517</f>
        <v>643</v>
      </c>
      <c r="G68" s="124">
        <f>'[1]Baltic Indices'!$F517</f>
        <v>1032</v>
      </c>
      <c r="H68" s="3">
        <f>'[1]Weekly capesize'!$I850</f>
        <v>6.4</v>
      </c>
      <c r="I68" s="3">
        <f>'[1]Weekly capesize'!$L850</f>
        <v>8.5</v>
      </c>
      <c r="J68" s="3">
        <f>'[1]Weekly capesize'!$N850</f>
        <v>9.35</v>
      </c>
      <c r="K68" s="3">
        <f>'[1]Weekly capesize'!$J850</f>
        <v>10.65</v>
      </c>
      <c r="L68" s="3">
        <f>'[1]Weekly capesize'!$Y850</f>
        <v>13.85</v>
      </c>
      <c r="M68" s="3">
        <f>'[1]Weekly capesize'!$V850</f>
        <v>6.3</v>
      </c>
      <c r="N68" s="5">
        <f>'[1]Weekly capesize'!$S850</f>
        <v>5.5</v>
      </c>
      <c r="O68" s="5">
        <f>'[1]Weekly capesize'!$Z850</f>
        <v>13.5</v>
      </c>
      <c r="P68" s="5">
        <f>'[1]Weekly capesize'!$T850</f>
        <v>5.6</v>
      </c>
      <c r="Q68" s="5">
        <f>'[1]Weekly capesize'!$U849</f>
        <v>5.9</v>
      </c>
      <c r="R68" s="100">
        <f>[2]input!$B498</f>
        <v>10.1</v>
      </c>
      <c r="S68" s="123">
        <f t="shared" si="185"/>
        <v>0.38489774514944941</v>
      </c>
      <c r="T68" s="49">
        <f t="shared" ref="T68" si="199">B68-C68</f>
        <v>1468</v>
      </c>
      <c r="U68" s="44">
        <f t="shared" si="164"/>
        <v>0.38489774514944941</v>
      </c>
      <c r="V68" s="157">
        <f t="shared" si="187"/>
        <v>7.1</v>
      </c>
      <c r="W68" s="108">
        <f t="shared" si="188"/>
        <v>2.0999999999999996</v>
      </c>
      <c r="Y68" s="44"/>
      <c r="Z68" s="44"/>
      <c r="AA68" s="44"/>
      <c r="AB68" s="44"/>
      <c r="AF68" s="86">
        <f t="shared" ref="AF68" si="200">B68/B67-1</f>
        <v>5.7457457457457561E-2</v>
      </c>
      <c r="AG68" s="97">
        <f t="shared" ref="AG68" si="201">C68/C67-1</f>
        <v>8.9091947458595167E-2</v>
      </c>
      <c r="AH68" s="102">
        <f t="shared" ref="AH68:AH73" si="202">H68/H67-1</f>
        <v>0.21904761904761916</v>
      </c>
      <c r="AI68" s="103">
        <f t="shared" ref="AI68" si="203">J68/J67-1</f>
        <v>3.8888888888888751E-2</v>
      </c>
      <c r="AJ68" s="89">
        <f t="shared" ref="AJ68" si="204">K68/K67-1</f>
        <v>5.9701492537313383E-2</v>
      </c>
      <c r="AK68" s="96">
        <f t="shared" ref="AK68" si="205">N68/N67-1</f>
        <v>5.7692307692307709E-2</v>
      </c>
      <c r="AL68" s="97">
        <f t="shared" ref="AL68" si="206">O68/O67-1</f>
        <v>5.8823529411764719E-2</v>
      </c>
      <c r="AM68" s="97">
        <f t="shared" si="196"/>
        <v>1.5075376884422065E-2</v>
      </c>
      <c r="AQ68" s="108">
        <f>[3]spot_w_average!Q391</f>
        <v>58.29399999999999</v>
      </c>
      <c r="AR68" s="108">
        <f>[3]spot_w_average!R391</f>
        <v>68.53</v>
      </c>
      <c r="AS68" s="108">
        <f t="shared" si="182"/>
        <v>10.236000000000011</v>
      </c>
      <c r="AT68" s="108">
        <f t="shared" si="183"/>
        <v>9.1712895622895605</v>
      </c>
      <c r="AU68" s="44">
        <f t="shared" si="197"/>
        <v>-8.6728793959596207E-3</v>
      </c>
      <c r="AV68" s="44">
        <f t="shared" si="198"/>
        <v>-8.7476308499789823E-4</v>
      </c>
    </row>
    <row r="69" spans="1:48">
      <c r="A69" s="46">
        <f>'[1]Weekly capesize'!$A851</f>
        <v>43213</v>
      </c>
      <c r="B69" s="1">
        <f>'[1]Weekly capesize'!$B851</f>
        <v>7323</v>
      </c>
      <c r="C69" s="1">
        <f>'[1]Weekly capesize'!$C851</f>
        <v>4674</v>
      </c>
      <c r="D69" s="1">
        <f t="shared" si="184"/>
        <v>2649</v>
      </c>
      <c r="E69" s="124">
        <f>'[1]Baltic Indices'!$D518</f>
        <v>1038</v>
      </c>
      <c r="F69" s="124">
        <f>'[1]Baltic Indices'!$G518</f>
        <v>628</v>
      </c>
      <c r="G69" s="124">
        <f>'[1]Baltic Indices'!$F518</f>
        <v>1013</v>
      </c>
      <c r="H69" s="3">
        <f>'[1]Weekly capesize'!$I851</f>
        <v>7.1</v>
      </c>
      <c r="I69" s="3">
        <f>'[1]Weekly capesize'!$L851</f>
        <v>10.1</v>
      </c>
      <c r="J69" s="3">
        <f>'[1]Weekly capesize'!$N851</f>
        <v>11.1</v>
      </c>
      <c r="K69" s="3">
        <f>'[1]Weekly capesize'!$J851</f>
        <v>13.1</v>
      </c>
      <c r="L69" s="3">
        <f>'[1]Weekly capesize'!$Y851</f>
        <v>18.3</v>
      </c>
      <c r="M69" s="3">
        <f>'[1]Weekly capesize'!$V851</f>
        <v>8.6999999999999993</v>
      </c>
      <c r="N69" s="5">
        <f>'[1]Weekly capesize'!$S851</f>
        <v>7.7</v>
      </c>
      <c r="O69" s="5">
        <f>'[1]Weekly capesize'!$Z851</f>
        <v>17.95</v>
      </c>
      <c r="P69" s="5">
        <f>'[1]Weekly capesize'!$T851</f>
        <v>7.1</v>
      </c>
      <c r="Q69" s="5">
        <f>'[1]Weekly capesize'!$U850</f>
        <v>6.6</v>
      </c>
      <c r="R69" s="100">
        <f>[2]input!$B499</f>
        <v>10.199999999999999</v>
      </c>
      <c r="S69" s="123">
        <f t="shared" si="185"/>
        <v>0.56675224646983313</v>
      </c>
      <c r="T69" s="49">
        <f t="shared" ref="T69" si="207">B69-C69</f>
        <v>2649</v>
      </c>
      <c r="U69" s="44">
        <f t="shared" si="164"/>
        <v>0.56675224646983313</v>
      </c>
      <c r="V69" s="157">
        <f t="shared" si="187"/>
        <v>10.85</v>
      </c>
      <c r="W69" s="108">
        <f t="shared" si="188"/>
        <v>3</v>
      </c>
      <c r="Y69" s="44"/>
      <c r="Z69" s="44"/>
      <c r="AA69" s="44"/>
      <c r="AB69" s="44"/>
      <c r="AF69" s="86">
        <f t="shared" ref="AF69" si="208">B69/B68-1</f>
        <v>0.38640666414237024</v>
      </c>
      <c r="AG69" s="97">
        <f t="shared" ref="AG69" si="209">C69/C68-1</f>
        <v>0.22548505506030425</v>
      </c>
      <c r="AH69" s="102">
        <f t="shared" si="202"/>
        <v>0.10937499999999978</v>
      </c>
      <c r="AI69" s="103">
        <f t="shared" ref="AI69" si="210">J69/J68-1</f>
        <v>0.1871657754010696</v>
      </c>
      <c r="AJ69" s="89">
        <f t="shared" ref="AJ69" si="211">K69/K68-1</f>
        <v>0.2300469483568075</v>
      </c>
      <c r="AK69" s="96">
        <f t="shared" ref="AK69" si="212">N69/N68-1</f>
        <v>0.40000000000000013</v>
      </c>
      <c r="AL69" s="97">
        <f t="shared" ref="AL69" si="213">O69/O68-1</f>
        <v>0.32962962962962949</v>
      </c>
      <c r="AM69" s="97">
        <f t="shared" si="196"/>
        <v>9.9009900990099098E-3</v>
      </c>
      <c r="AQ69" s="108">
        <f>[3]spot_w_average!Q392</f>
        <v>58.865999999999993</v>
      </c>
      <c r="AR69" s="108">
        <f>[3]spot_w_average!R392</f>
        <v>65.47</v>
      </c>
      <c r="AS69" s="108">
        <f t="shared" si="182"/>
        <v>6.6040000000000063</v>
      </c>
      <c r="AT69" s="108">
        <f t="shared" si="183"/>
        <v>9.1712895622895605</v>
      </c>
      <c r="AU69" s="44">
        <f t="shared" si="197"/>
        <v>9.8123306000617028E-3</v>
      </c>
      <c r="AV69" s="44">
        <f t="shared" si="198"/>
        <v>-4.465197723624692E-2</v>
      </c>
    </row>
    <row r="70" spans="1:48">
      <c r="A70" s="46">
        <f>'[1]Weekly capesize'!$A852</f>
        <v>43220</v>
      </c>
      <c r="B70" s="1">
        <f>'[1]Weekly capesize'!$B852</f>
        <v>8004</v>
      </c>
      <c r="C70" s="1">
        <f>'[1]Weekly capesize'!$C852</f>
        <v>4915</v>
      </c>
      <c r="D70" s="1">
        <f t="shared" si="184"/>
        <v>3089</v>
      </c>
      <c r="E70" s="124">
        <f>'[1]Baltic Indices'!$D519</f>
        <v>1915</v>
      </c>
      <c r="F70" s="124">
        <f>'[1]Baltic Indices'!$G519</f>
        <v>621</v>
      </c>
      <c r="G70" s="124">
        <f>'[1]Baltic Indices'!$F519</f>
        <v>1025</v>
      </c>
      <c r="H70" s="3">
        <f>'[1]Weekly capesize'!$I852</f>
        <v>7.25</v>
      </c>
      <c r="I70" s="3">
        <f>'[1]Weekly capesize'!$L852</f>
        <v>10.85</v>
      </c>
      <c r="J70" s="3">
        <f>'[1]Weekly capesize'!$N852</f>
        <v>11.95</v>
      </c>
      <c r="K70" s="3">
        <f>'[1]Weekly capesize'!$J852</f>
        <v>13.35</v>
      </c>
      <c r="L70" s="3">
        <f>'[1]Weekly capesize'!$Y852</f>
        <v>18.399999999999999</v>
      </c>
      <c r="M70" s="3">
        <f>'[1]Weekly capesize'!$V852</f>
        <v>10.35</v>
      </c>
      <c r="N70" s="5">
        <f>'[1]Weekly capesize'!$S852</f>
        <v>9</v>
      </c>
      <c r="O70" s="5">
        <f>'[1]Weekly capesize'!$Z852</f>
        <v>18.05</v>
      </c>
      <c r="P70" s="5">
        <f>'[1]Weekly capesize'!$T852</f>
        <v>7.95</v>
      </c>
      <c r="Q70" s="5">
        <f>'[1]Weekly capesize'!$U851</f>
        <v>9</v>
      </c>
      <c r="R70" s="100">
        <f>[2]input!$B500</f>
        <v>10.35</v>
      </c>
      <c r="S70" s="123">
        <f t="shared" si="185"/>
        <v>0.62848423194303149</v>
      </c>
      <c r="T70" s="49">
        <f t="shared" ref="T70" si="214">B70-C70</f>
        <v>3089</v>
      </c>
      <c r="U70" s="44">
        <f t="shared" ref="U70:U75" si="215">T70/C70</f>
        <v>0.62848423194303149</v>
      </c>
      <c r="V70" s="157">
        <f t="shared" si="187"/>
        <v>10.8</v>
      </c>
      <c r="W70" s="108">
        <f t="shared" si="188"/>
        <v>3.5999999999999996</v>
      </c>
      <c r="Y70" s="44"/>
      <c r="Z70" s="44"/>
      <c r="AA70" s="44"/>
      <c r="AB70" s="44"/>
      <c r="AF70" s="86">
        <f t="shared" ref="AF70" si="216">B70/B69-1</f>
        <v>9.2994674313805925E-2</v>
      </c>
      <c r="AG70" s="97">
        <f t="shared" ref="AG70" si="217">C70/C69-1</f>
        <v>5.1561831407787695E-2</v>
      </c>
      <c r="AH70" s="102">
        <f t="shared" si="202"/>
        <v>2.1126760563380254E-2</v>
      </c>
      <c r="AI70" s="103">
        <f t="shared" ref="AI70" si="218">J70/J69-1</f>
        <v>7.6576576576576461E-2</v>
      </c>
      <c r="AJ70" s="89">
        <f t="shared" ref="AJ70" si="219">K70/K69-1</f>
        <v>1.9083969465648831E-2</v>
      </c>
      <c r="AK70" s="96">
        <f t="shared" ref="AK70" si="220">N70/N69-1</f>
        <v>0.16883116883116878</v>
      </c>
      <c r="AL70" s="97">
        <f t="shared" ref="AL70" si="221">O70/O69-1</f>
        <v>5.5710306406686616E-3</v>
      </c>
      <c r="AM70" s="97">
        <f t="shared" ref="AM70" si="222">R70/R69-1</f>
        <v>1.4705882352941124E-2</v>
      </c>
      <c r="AQ70" s="109">
        <f>[4]SRM!I15-H70</f>
        <v>59.404000000000011</v>
      </c>
      <c r="AR70" s="109">
        <f>[4]SRM!J15-O70</f>
        <v>66.829999999999984</v>
      </c>
      <c r="AS70" s="108">
        <f t="shared" si="182"/>
        <v>7.4259999999999735</v>
      </c>
      <c r="AT70" s="108">
        <f t="shared" si="183"/>
        <v>9.1712895622895605</v>
      </c>
      <c r="AU70" s="44">
        <f t="shared" si="197"/>
        <v>9.1394013522239081E-3</v>
      </c>
      <c r="AV70" s="44">
        <f t="shared" si="198"/>
        <v>2.0772873071635667E-2</v>
      </c>
    </row>
    <row r="71" spans="1:48">
      <c r="A71" s="46">
        <f>'[1]Weekly capesize'!$A853</f>
        <v>43227</v>
      </c>
      <c r="B71" s="1">
        <f>'[1]Weekly capesize'!$B853</f>
        <v>8079</v>
      </c>
      <c r="C71" s="1">
        <f>'[1]Weekly capesize'!$C853</f>
        <v>5136</v>
      </c>
      <c r="D71" s="1">
        <f t="shared" si="184"/>
        <v>2943</v>
      </c>
      <c r="E71" s="124">
        <f>'[1]Baltic Indices'!$D520</f>
        <v>2251</v>
      </c>
      <c r="F71" s="124">
        <f>'[1]Baltic Indices'!$G520</f>
        <v>605</v>
      </c>
      <c r="G71" s="124">
        <f>'[1]Baltic Indices'!$F520</f>
        <v>1042</v>
      </c>
      <c r="H71" s="3">
        <f>'[1]Weekly capesize'!$I853</f>
        <v>7.65</v>
      </c>
      <c r="I71" s="3">
        <f>'[1]Weekly capesize'!$L853</f>
        <v>11.05</v>
      </c>
      <c r="J71" s="3">
        <f>'[1]Weekly capesize'!$N853</f>
        <v>12.2</v>
      </c>
      <c r="K71" s="3">
        <f>'[1]Weekly capesize'!$J853</f>
        <v>13.9</v>
      </c>
      <c r="L71" s="3">
        <f>'[1]Weekly capesize'!$Y853</f>
        <v>18.850000000000001</v>
      </c>
      <c r="M71" s="3">
        <f>'[1]Weekly capesize'!$V853</f>
        <v>10.25</v>
      </c>
      <c r="N71" s="5">
        <f>'[1]Weekly capesize'!$S853</f>
        <v>9.1</v>
      </c>
      <c r="O71" s="5">
        <f>'[1]Weekly capesize'!$Z853</f>
        <v>18.399999999999999</v>
      </c>
      <c r="P71" s="5">
        <f>'[1]Weekly capesize'!$T853</f>
        <v>8.0500000000000007</v>
      </c>
      <c r="Q71" s="5">
        <f>'[1]Weekly capesize'!$U852</f>
        <v>10.65</v>
      </c>
      <c r="R71" s="100">
        <f>[2]input!$B501</f>
        <v>10.5</v>
      </c>
      <c r="S71" s="123">
        <f t="shared" si="185"/>
        <v>0.57301401869158874</v>
      </c>
      <c r="T71" s="49">
        <f t="shared" ref="T71" si="223">B71-C71</f>
        <v>2943</v>
      </c>
      <c r="U71" s="44">
        <f t="shared" si="215"/>
        <v>0.57301401869158874</v>
      </c>
      <c r="V71" s="157">
        <f t="shared" si="187"/>
        <v>10.749999999999998</v>
      </c>
      <c r="W71" s="108">
        <f t="shared" si="188"/>
        <v>3.4000000000000004</v>
      </c>
      <c r="Y71" s="44"/>
      <c r="Z71" s="44"/>
      <c r="AA71" s="44"/>
      <c r="AB71" s="44"/>
      <c r="AF71" s="86">
        <f t="shared" ref="AF71" si="224">B71/B70-1</f>
        <v>9.3703148425787752E-3</v>
      </c>
      <c r="AG71" s="97">
        <f t="shared" ref="AG71" si="225">C71/C70-1</f>
        <v>4.4964394710071298E-2</v>
      </c>
      <c r="AH71" s="102">
        <f t="shared" si="202"/>
        <v>5.5172413793103559E-2</v>
      </c>
      <c r="AI71" s="103">
        <f t="shared" ref="AI71" si="226">J71/J70-1</f>
        <v>2.0920502092050208E-2</v>
      </c>
      <c r="AJ71" s="89">
        <f t="shared" ref="AJ71" si="227">K71/K70-1</f>
        <v>4.1198501872659277E-2</v>
      </c>
      <c r="AK71" s="96">
        <f t="shared" ref="AK71" si="228">N71/N70-1</f>
        <v>1.1111111111111072E-2</v>
      </c>
      <c r="AL71" s="97">
        <f t="shared" ref="AL71" si="229">O71/O70-1</f>
        <v>1.9390581717451338E-2</v>
      </c>
      <c r="AM71" s="97">
        <f t="shared" ref="AM71" si="230">R71/R70-1</f>
        <v>1.449275362318847E-2</v>
      </c>
      <c r="AQ71" s="109">
        <f>[4]SRM!I16-H71</f>
        <v>58.548000000000009</v>
      </c>
      <c r="AR71" s="109">
        <f>[4]SRM!J16-O71</f>
        <v>66.38</v>
      </c>
      <c r="AS71" s="108">
        <f t="shared" si="182"/>
        <v>7.8319999999999865</v>
      </c>
      <c r="AT71" s="108">
        <f t="shared" si="183"/>
        <v>9.1712895622895605</v>
      </c>
      <c r="AU71" s="44">
        <f t="shared" si="197"/>
        <v>-1.4409804053599151E-2</v>
      </c>
      <c r="AV71" s="44">
        <f t="shared" si="198"/>
        <v>-6.7335029178511308E-3</v>
      </c>
    </row>
    <row r="72" spans="1:48">
      <c r="A72" s="46">
        <f>'[1]Weekly capesize'!$A854</f>
        <v>43234</v>
      </c>
      <c r="B72" s="1">
        <f>'[1]Weekly capesize'!$B854</f>
        <v>8522</v>
      </c>
      <c r="C72" s="1">
        <f>'[1]Weekly capesize'!$C854</f>
        <v>5553</v>
      </c>
      <c r="D72" s="1">
        <f t="shared" si="184"/>
        <v>2969</v>
      </c>
      <c r="E72" s="124">
        <f>'[1]Baltic Indices'!$D521</f>
        <v>2337</v>
      </c>
      <c r="F72" s="124">
        <f>'[1]Baltic Indices'!$G521</f>
        <v>589</v>
      </c>
      <c r="G72" s="124">
        <f>'[1]Baltic Indices'!$F521</f>
        <v>1050</v>
      </c>
      <c r="H72" s="3">
        <f>'[1]Weekly capesize'!$I854</f>
        <v>8.4</v>
      </c>
      <c r="I72" s="3">
        <f>'[1]Weekly capesize'!$L854</f>
        <v>11.85</v>
      </c>
      <c r="J72" s="3">
        <f>'[1]Weekly capesize'!$N854</f>
        <v>13.1</v>
      </c>
      <c r="K72" s="3">
        <f>'[1]Weekly capesize'!$J854</f>
        <v>14.4</v>
      </c>
      <c r="L72" s="3">
        <f>'[1]Weekly capesize'!$Y854</f>
        <v>19.45</v>
      </c>
      <c r="M72" s="3">
        <f>'[1]Weekly capesize'!$V854</f>
        <v>10.95</v>
      </c>
      <c r="N72" s="5">
        <f>'[1]Weekly capesize'!$S854</f>
        <v>9.6999999999999993</v>
      </c>
      <c r="O72" s="5">
        <f>'[1]Weekly capesize'!$Z854</f>
        <v>19</v>
      </c>
      <c r="P72" s="5">
        <f>'[1]Weekly capesize'!$T854</f>
        <v>8.5</v>
      </c>
      <c r="Q72" s="5">
        <f>'[1]Weekly capesize'!$U853</f>
        <v>10.55</v>
      </c>
      <c r="R72" s="100">
        <f>[2]input!$B502</f>
        <v>10.65</v>
      </c>
      <c r="S72" s="123">
        <f t="shared" si="185"/>
        <v>0.53466594633531428</v>
      </c>
      <c r="T72" s="49">
        <f t="shared" ref="T72" si="231">B72-C72</f>
        <v>2969</v>
      </c>
      <c r="U72" s="44">
        <f t="shared" si="215"/>
        <v>0.53466594633531428</v>
      </c>
      <c r="V72" s="157">
        <f t="shared" si="187"/>
        <v>10.6</v>
      </c>
      <c r="W72" s="108">
        <f t="shared" si="188"/>
        <v>3.4499999999999993</v>
      </c>
      <c r="Y72" s="44"/>
      <c r="Z72" s="44"/>
      <c r="AA72" s="44"/>
      <c r="AB72" s="44"/>
      <c r="AC72" s="44"/>
      <c r="AD72" s="44"/>
      <c r="AE72" s="44"/>
      <c r="AF72" s="86">
        <f t="shared" ref="AF72" si="232">B72/B71-1</f>
        <v>5.4833518999876318E-2</v>
      </c>
      <c r="AG72" s="97">
        <f t="shared" ref="AG72" si="233">C72/C71-1</f>
        <v>8.1191588785046731E-2</v>
      </c>
      <c r="AH72" s="102">
        <f t="shared" si="202"/>
        <v>9.8039215686274606E-2</v>
      </c>
      <c r="AI72" s="103">
        <f t="shared" ref="AI72" si="234">J72/J71-1</f>
        <v>7.3770491803278659E-2</v>
      </c>
      <c r="AJ72" s="89">
        <f t="shared" ref="AJ72" si="235">K72/K71-1</f>
        <v>3.5971223021582732E-2</v>
      </c>
      <c r="AK72" s="96">
        <f t="shared" ref="AK72" si="236">N72/N71-1</f>
        <v>6.5934065934065922E-2</v>
      </c>
      <c r="AL72" s="97">
        <f t="shared" ref="AL72" si="237">O72/O71-1</f>
        <v>3.2608695652174058E-2</v>
      </c>
      <c r="AM72" s="97">
        <f t="shared" ref="AM72" si="238">R72/R71-1</f>
        <v>1.4285714285714235E-2</v>
      </c>
      <c r="AQ72" s="109">
        <f>[4]SRM!I17-H72</f>
        <v>58.553999999999995</v>
      </c>
      <c r="AR72" s="109">
        <f>[4]SRM!J17-O72</f>
        <v>66.400000000000006</v>
      </c>
      <c r="AS72" s="108">
        <f t="shared" si="182"/>
        <v>7.8460000000000107</v>
      </c>
      <c r="AT72" s="108">
        <f t="shared" si="183"/>
        <v>9.1712895622895605</v>
      </c>
      <c r="AU72" s="44">
        <f t="shared" si="197"/>
        <v>1.0248001639645565E-4</v>
      </c>
      <c r="AV72" s="44">
        <f t="shared" si="198"/>
        <v>3.0129557095515125E-4</v>
      </c>
    </row>
    <row r="73" spans="1:48">
      <c r="A73" s="46">
        <f>'[1]Weekly capesize'!$A855</f>
        <v>43241</v>
      </c>
      <c r="B73" s="1">
        <f>'[1]Weekly capesize'!$B855</f>
        <v>7280</v>
      </c>
      <c r="C73" s="1">
        <f>'[1]Weekly capesize'!$C855</f>
        <v>5019</v>
      </c>
      <c r="D73" s="1">
        <f t="shared" si="184"/>
        <v>2261</v>
      </c>
      <c r="E73" s="124">
        <f>'[1]Baltic Indices'!$D522</f>
        <v>2630</v>
      </c>
      <c r="F73" s="124">
        <f>'[1]Baltic Indices'!$G522</f>
        <v>584</v>
      </c>
      <c r="G73" s="124">
        <f>'[1]Baltic Indices'!$F522</f>
        <v>1053</v>
      </c>
      <c r="H73" s="3">
        <f>'[1]Weekly capesize'!$I855</f>
        <v>7.7</v>
      </c>
      <c r="I73" s="3">
        <f>'[1]Weekly capesize'!$L855</f>
        <v>11.1</v>
      </c>
      <c r="J73" s="3">
        <f>'[1]Weekly capesize'!$N855</f>
        <v>12.25</v>
      </c>
      <c r="K73" s="3">
        <f>'[1]Weekly capesize'!$J855</f>
        <v>13.25</v>
      </c>
      <c r="L73" s="3">
        <f>'[1]Weekly capesize'!$Y855</f>
        <v>17.7</v>
      </c>
      <c r="M73" s="3">
        <f>'[1]Weekly capesize'!$V855</f>
        <v>9</v>
      </c>
      <c r="N73" s="5">
        <f>'[1]Weekly capesize'!$S855</f>
        <v>8.5</v>
      </c>
      <c r="O73" s="5">
        <f>'[1]Weekly capesize'!$Z855</f>
        <v>17.25</v>
      </c>
      <c r="P73" s="5">
        <f>'[1]Weekly capesize'!$T855</f>
        <v>7.9</v>
      </c>
      <c r="Q73" s="5">
        <f>'[1]Weekly capesize'!$U854</f>
        <v>11.25</v>
      </c>
      <c r="R73" s="100">
        <f>[2]input!$B503</f>
        <v>11.7</v>
      </c>
      <c r="S73" s="123">
        <f t="shared" si="185"/>
        <v>0.45048814504881451</v>
      </c>
      <c r="T73" s="49">
        <f t="shared" ref="T73" si="239">B73-C73</f>
        <v>2261</v>
      </c>
      <c r="U73" s="44">
        <f t="shared" si="215"/>
        <v>0.45048814504881451</v>
      </c>
      <c r="V73" s="157">
        <f t="shared" si="187"/>
        <v>9.5500000000000007</v>
      </c>
      <c r="W73" s="108">
        <f t="shared" si="188"/>
        <v>3.3999999999999995</v>
      </c>
      <c r="Y73" s="44"/>
      <c r="Z73" s="44"/>
      <c r="AA73" s="44"/>
      <c r="AB73" s="44"/>
      <c r="AF73" s="86">
        <f t="shared" ref="AF73" si="240">B73/B72-1</f>
        <v>-0.14574043651724944</v>
      </c>
      <c r="AG73" s="97">
        <f t="shared" ref="AG73" si="241">C73/C72-1</f>
        <v>-9.6164235548352295E-2</v>
      </c>
      <c r="AH73" s="102">
        <f t="shared" si="202"/>
        <v>-8.333333333333337E-2</v>
      </c>
      <c r="AI73" s="103">
        <f t="shared" ref="AI73" si="242">J73/J72-1</f>
        <v>-6.4885496183206048E-2</v>
      </c>
      <c r="AJ73" s="89">
        <f t="shared" ref="AJ73" si="243">K73/K72-1</f>
        <v>-7.986111111111116E-2</v>
      </c>
      <c r="AK73" s="96">
        <f t="shared" ref="AK73" si="244">N73/N72-1</f>
        <v>-0.12371134020618546</v>
      </c>
      <c r="AL73" s="97">
        <f t="shared" ref="AL73" si="245">O73/O72-1</f>
        <v>-9.210526315789469E-2</v>
      </c>
      <c r="AM73" s="97">
        <f t="shared" ref="AM73" si="246">R73/R72-1</f>
        <v>9.8591549295774517E-2</v>
      </c>
      <c r="AQ73" s="109">
        <f>[4]SRM!I18-H73</f>
        <v>60.03</v>
      </c>
      <c r="AR73" s="109">
        <f>[4]SRM!J18-O73</f>
        <v>69.13000000000001</v>
      </c>
      <c r="AS73" s="108">
        <f t="shared" si="182"/>
        <v>9.1000000000000085</v>
      </c>
      <c r="AT73" s="108">
        <f t="shared" si="183"/>
        <v>9.1712895622895605</v>
      </c>
      <c r="AU73" s="44">
        <f t="shared" si="197"/>
        <v>2.5207500768521518E-2</v>
      </c>
      <c r="AV73" s="44">
        <f t="shared" si="198"/>
        <v>4.1114457831325391E-2</v>
      </c>
    </row>
    <row r="74" spans="1:48">
      <c r="A74" s="46">
        <f>'[1]Weekly capesize'!$A856</f>
        <v>43248</v>
      </c>
      <c r="B74" s="1">
        <f>'[1]Weekly capesize'!$B856</f>
        <v>6475</v>
      </c>
      <c r="C74" s="1">
        <f>'[1]Weekly capesize'!$C856</f>
        <v>4347</v>
      </c>
      <c r="D74" s="1">
        <f t="shared" si="184"/>
        <v>2128</v>
      </c>
      <c r="E74" s="124">
        <f>'[1]Baltic Indices'!$D523</f>
        <v>2053</v>
      </c>
      <c r="F74" s="124">
        <f>'[1]Baltic Indices'!$G523</f>
        <v>590</v>
      </c>
      <c r="G74" s="124">
        <f>'[1]Baltic Indices'!$F523</f>
        <v>1069</v>
      </c>
      <c r="H74" s="3">
        <f>'[1]Weekly capesize'!$I856</f>
        <v>7.05</v>
      </c>
      <c r="I74" s="3">
        <f>'[1]Weekly capesize'!$L856</f>
        <v>10.050000000000001</v>
      </c>
      <c r="J74" s="3">
        <f>'[1]Weekly capesize'!$N856</f>
        <v>11.15</v>
      </c>
      <c r="K74" s="3">
        <f>'[1]Weekly capesize'!$J856</f>
        <v>11.85</v>
      </c>
      <c r="L74" s="3">
        <f>'[1]Weekly capesize'!$Y856</f>
        <v>16.5</v>
      </c>
      <c r="M74" s="3">
        <f>'[1]Weekly capesize'!$V856</f>
        <v>7.95</v>
      </c>
      <c r="N74" s="5">
        <f>'[1]Weekly capesize'!$S856</f>
        <v>7.3</v>
      </c>
      <c r="O74" s="5">
        <f>'[1]Weekly capesize'!$Z856</f>
        <v>16.05</v>
      </c>
      <c r="P74" s="5">
        <f>'[1]Weekly capesize'!$T856</f>
        <v>6.95</v>
      </c>
      <c r="Q74" s="5">
        <f>'[1]Weekly capesize'!$U855</f>
        <v>9.35</v>
      </c>
      <c r="R74" s="100">
        <f>[2]input!$B504</f>
        <v>10.65</v>
      </c>
      <c r="S74" s="123">
        <f t="shared" si="185"/>
        <v>0.48953301127214172</v>
      </c>
      <c r="T74" s="49">
        <f t="shared" ref="T74" si="247">B74-C74</f>
        <v>2128</v>
      </c>
      <c r="U74" s="44">
        <f t="shared" si="215"/>
        <v>0.48953301127214172</v>
      </c>
      <c r="V74" s="157">
        <f t="shared" si="187"/>
        <v>9</v>
      </c>
      <c r="W74" s="108">
        <f t="shared" si="188"/>
        <v>3.0000000000000009</v>
      </c>
      <c r="Y74" s="44"/>
      <c r="Z74" s="44"/>
      <c r="AA74" s="44"/>
      <c r="AB74" s="44"/>
      <c r="AF74" s="86">
        <f t="shared" ref="AF74:AF75" si="248">B74/B73-1</f>
        <v>-0.11057692307692313</v>
      </c>
      <c r="AG74" s="97">
        <f t="shared" ref="AG74:AG75" si="249">C74/C73-1</f>
        <v>-0.13389121338912136</v>
      </c>
      <c r="AH74" s="102">
        <f t="shared" ref="AH74:AH75" si="250">H74/H73-1</f>
        <v>-8.4415584415584499E-2</v>
      </c>
      <c r="AI74" s="103">
        <f t="shared" ref="AI74:AI75" si="251">J74/J73-1</f>
        <v>-8.9795918367346905E-2</v>
      </c>
      <c r="AJ74" s="89">
        <f t="shared" ref="AJ74:AJ75" si="252">K74/K73-1</f>
        <v>-0.10566037735849054</v>
      </c>
      <c r="AK74" s="96">
        <f t="shared" ref="AK74:AK75" si="253">N74/N73-1</f>
        <v>-0.14117647058823535</v>
      </c>
      <c r="AL74" s="97">
        <f t="shared" ref="AL74:AL75" si="254">O74/O73-1</f>
        <v>-6.9565217391304279E-2</v>
      </c>
      <c r="AM74" s="97">
        <f t="shared" ref="AM74:AM75" si="255">R74/R73-1</f>
        <v>-8.9743589743589647E-2</v>
      </c>
      <c r="AQ74" s="109">
        <f>[4]SRM!I19-H74</f>
        <v>57.778000000000006</v>
      </c>
      <c r="AR74" s="109">
        <f>[4]SRM!J19-O74</f>
        <v>67.490000000000009</v>
      </c>
      <c r="AS74" s="108">
        <f t="shared" si="182"/>
        <v>9.7120000000000033</v>
      </c>
      <c r="AT74" s="108">
        <f t="shared" si="183"/>
        <v>9.1712895622895605</v>
      </c>
      <c r="AU74" s="44">
        <f t="shared" si="197"/>
        <v>-3.751457604531061E-2</v>
      </c>
      <c r="AV74" s="44">
        <f t="shared" si="198"/>
        <v>-2.3723419644148702E-2</v>
      </c>
    </row>
    <row r="75" spans="1:48">
      <c r="A75" s="46">
        <f>'[1]Weekly capesize'!$A857</f>
        <v>43255</v>
      </c>
      <c r="B75" s="1">
        <f>'[1]Weekly capesize'!$B857</f>
        <v>6911</v>
      </c>
      <c r="C75" s="1">
        <f>'[1]Weekly capesize'!$C857</f>
        <v>4631</v>
      </c>
      <c r="D75" s="1">
        <f t="shared" si="184"/>
        <v>2280</v>
      </c>
      <c r="E75" s="124">
        <f>'[1]Baltic Indices'!$D524</f>
        <v>1395</v>
      </c>
      <c r="F75" s="124">
        <f>'[1]Baltic Indices'!$G524</f>
        <v>587</v>
      </c>
      <c r="G75" s="124">
        <f>'[1]Baltic Indices'!$F524</f>
        <v>1071</v>
      </c>
      <c r="H75" s="3">
        <f>'[1]Weekly capesize'!$I857</f>
        <v>7.5</v>
      </c>
      <c r="I75" s="3">
        <f>'[1]Weekly capesize'!$L857</f>
        <v>10</v>
      </c>
      <c r="J75" s="3">
        <f>'[1]Weekly capesize'!$N857</f>
        <v>11.1</v>
      </c>
      <c r="K75" s="3">
        <f>'[1]Weekly capesize'!$J857</f>
        <v>12.75</v>
      </c>
      <c r="L75" s="3">
        <f>'[1]Weekly capesize'!$Y857</f>
        <v>18.149999999999999</v>
      </c>
      <c r="M75" s="3">
        <f>'[1]Weekly capesize'!$V857</f>
        <v>8.25</v>
      </c>
      <c r="N75" s="5">
        <f>'[1]Weekly capesize'!$S857</f>
        <v>7.2</v>
      </c>
      <c r="O75" s="5">
        <f>'[1]Weekly capesize'!$Z857</f>
        <v>17.75</v>
      </c>
      <c r="P75" s="5">
        <f>'[1]Weekly capesize'!$T857</f>
        <v>6.9</v>
      </c>
      <c r="Q75" s="5">
        <f>'[1]Weekly capesize'!$U856</f>
        <v>8</v>
      </c>
      <c r="R75" s="100">
        <f>[2]input!$B505</f>
        <v>10.7</v>
      </c>
      <c r="S75" s="123">
        <f t="shared" si="185"/>
        <v>0.4923342690563593</v>
      </c>
      <c r="T75" s="49">
        <f t="shared" ref="T75" si="256">B75-C75</f>
        <v>2280</v>
      </c>
      <c r="U75" s="44">
        <f t="shared" si="215"/>
        <v>0.4923342690563593</v>
      </c>
      <c r="V75" s="157">
        <f t="shared" si="187"/>
        <v>10.25</v>
      </c>
      <c r="W75" s="108">
        <f t="shared" si="188"/>
        <v>2.5</v>
      </c>
      <c r="Y75" s="44"/>
      <c r="Z75" s="44"/>
      <c r="AA75" s="44"/>
      <c r="AB75" s="44"/>
      <c r="AF75" s="86">
        <f t="shared" si="248"/>
        <v>6.7335907335907441E-2</v>
      </c>
      <c r="AG75" s="97">
        <f t="shared" si="249"/>
        <v>6.5332413158500025E-2</v>
      </c>
      <c r="AH75" s="102">
        <f t="shared" si="250"/>
        <v>6.3829787234042534E-2</v>
      </c>
      <c r="AI75" s="103">
        <f t="shared" si="251"/>
        <v>-4.484304932735439E-3</v>
      </c>
      <c r="AJ75" s="89">
        <f t="shared" si="252"/>
        <v>7.5949367088607556E-2</v>
      </c>
      <c r="AK75" s="96">
        <f t="shared" si="253"/>
        <v>-1.3698630136986245E-2</v>
      </c>
      <c r="AL75" s="97">
        <f t="shared" si="254"/>
        <v>0.10591900311526481</v>
      </c>
      <c r="AM75" s="97">
        <f t="shared" si="255"/>
        <v>4.6948356807510194E-3</v>
      </c>
      <c r="AQ75" s="109">
        <f>[4]SRM!I20-H75</f>
        <v>57.507999999999996</v>
      </c>
      <c r="AR75" s="109">
        <f>[4]SRM!J20-O75</f>
        <v>66.87</v>
      </c>
      <c r="AS75" s="108">
        <f t="shared" si="182"/>
        <v>9.362000000000009</v>
      </c>
      <c r="AT75" s="108">
        <f t="shared" si="183"/>
        <v>9.1712895622895605</v>
      </c>
      <c r="AU75" s="44">
        <f t="shared" si="197"/>
        <v>-4.6730589497734343E-3</v>
      </c>
      <c r="AV75" s="44">
        <f t="shared" si="198"/>
        <v>-9.1865461549860417E-3</v>
      </c>
    </row>
    <row r="76" spans="1:48">
      <c r="A76" s="46">
        <f>'[1]Weekly capesize'!$A858</f>
        <v>43262</v>
      </c>
      <c r="B76" s="1">
        <f>'[1]Weekly capesize'!$B858</f>
        <v>7908</v>
      </c>
      <c r="C76" s="1">
        <f>'[1]Weekly capesize'!$C858</f>
        <v>5372</v>
      </c>
      <c r="D76" s="1">
        <f t="shared" si="184"/>
        <v>2536</v>
      </c>
      <c r="E76" s="124">
        <f>'[1]Baltic Indices'!$D525</f>
        <v>1712</v>
      </c>
      <c r="F76" s="124">
        <f>'[1]Baltic Indices'!$G525</f>
        <v>583</v>
      </c>
      <c r="G76" s="124">
        <f>'[1]Baltic Indices'!$F525</f>
        <v>1061</v>
      </c>
      <c r="H76" s="3">
        <f>'[1]Weekly capesize'!$I858</f>
        <v>7.95</v>
      </c>
      <c r="I76" s="3">
        <f>'[1]Weekly capesize'!$L858</f>
        <v>11</v>
      </c>
      <c r="J76" s="3">
        <f>'[1]Weekly capesize'!$N858</f>
        <v>11.75</v>
      </c>
      <c r="K76" s="3">
        <f>'[1]Weekly capesize'!$J858</f>
        <v>14.45</v>
      </c>
      <c r="L76" s="3">
        <f>'[1]Weekly capesize'!$Y858</f>
        <v>19.399999999999999</v>
      </c>
      <c r="M76" s="3">
        <f>'[1]Weekly capesize'!$V858</f>
        <v>9.9499999999999993</v>
      </c>
      <c r="N76" s="5">
        <f>'[1]Weekly capesize'!$S858</f>
        <v>8.65</v>
      </c>
      <c r="O76" s="5">
        <f>'[1]Weekly capesize'!$Z858</f>
        <v>19</v>
      </c>
      <c r="P76" s="5">
        <f>'[1]Weekly capesize'!$T858</f>
        <v>8.1999999999999993</v>
      </c>
      <c r="Q76" s="5">
        <f>'[1]Weekly capesize'!$U857</f>
        <v>8.1999999999999993</v>
      </c>
      <c r="R76" s="100">
        <f>[2]input!$B506</f>
        <v>10.95</v>
      </c>
      <c r="S76" s="123">
        <f t="shared" si="185"/>
        <v>0.47207743857036488</v>
      </c>
      <c r="T76" s="49">
        <f t="shared" ref="T76" si="257">B76-C76</f>
        <v>2536</v>
      </c>
      <c r="U76" s="44">
        <f t="shared" ref="U76" si="258">T76/C76</f>
        <v>0.47207743857036488</v>
      </c>
      <c r="V76" s="157">
        <f t="shared" si="187"/>
        <v>11.05</v>
      </c>
      <c r="W76" s="108">
        <f t="shared" si="188"/>
        <v>3.05</v>
      </c>
      <c r="Y76" s="44"/>
      <c r="Z76" s="44"/>
      <c r="AA76" s="44"/>
      <c r="AB76" s="44"/>
      <c r="AF76" s="86">
        <f t="shared" ref="AF76" si="259">B76/B75-1</f>
        <v>0.14426276949790195</v>
      </c>
      <c r="AG76" s="97">
        <f t="shared" ref="AG76" si="260">C76/C75-1</f>
        <v>0.16000863744331673</v>
      </c>
      <c r="AH76" s="102">
        <f t="shared" ref="AH76" si="261">H76/H75-1</f>
        <v>6.0000000000000053E-2</v>
      </c>
      <c r="AI76" s="103">
        <f t="shared" ref="AI76" si="262">J76/J75-1</f>
        <v>5.8558558558558627E-2</v>
      </c>
      <c r="AJ76" s="89">
        <f t="shared" ref="AJ76" si="263">K76/K75-1</f>
        <v>0.1333333333333333</v>
      </c>
      <c r="AK76" s="96">
        <f t="shared" ref="AK76" si="264">N76/N75-1</f>
        <v>0.20138888888888884</v>
      </c>
      <c r="AL76" s="97">
        <f t="shared" ref="AL76" si="265">O76/O75-1</f>
        <v>7.0422535211267512E-2</v>
      </c>
      <c r="AM76" s="97">
        <f t="shared" ref="AM76" si="266">R76/R75-1</f>
        <v>2.3364485981308469E-2</v>
      </c>
      <c r="AQ76" s="109">
        <f>[4]SRM!I21-H76</f>
        <v>58.58</v>
      </c>
      <c r="AR76" s="109">
        <f>[4]SRM!J21-O76</f>
        <v>68.28</v>
      </c>
      <c r="AS76" s="108">
        <f t="shared" si="182"/>
        <v>9.7000000000000028</v>
      </c>
      <c r="AT76" s="108">
        <f t="shared" si="183"/>
        <v>9.1712895622895605</v>
      </c>
      <c r="AU76" s="44">
        <f t="shared" si="197"/>
        <v>1.8640884746470077E-2</v>
      </c>
      <c r="AV76" s="44">
        <f t="shared" si="198"/>
        <v>2.1085688649618683E-2</v>
      </c>
    </row>
    <row r="77" spans="1:48">
      <c r="A77" s="46">
        <f>'[1]Weekly capesize'!$A859</f>
        <v>43269</v>
      </c>
      <c r="B77" s="1">
        <f>'[1]Weekly capesize'!$B859</f>
        <v>8331</v>
      </c>
      <c r="C77" s="1">
        <f>'[1]Weekly capesize'!$C859</f>
        <v>5455</v>
      </c>
      <c r="D77" s="1">
        <f t="shared" si="184"/>
        <v>2876</v>
      </c>
      <c r="E77" s="124">
        <f>'[1]Baltic Indices'!$D526</f>
        <v>2091</v>
      </c>
      <c r="F77" s="124">
        <f>'[1]Baltic Indices'!$G526</f>
        <v>584</v>
      </c>
      <c r="G77" s="124">
        <f>'[1]Baltic Indices'!$F526</f>
        <v>1075</v>
      </c>
      <c r="H77" s="3">
        <f>'[1]Weekly capesize'!$I859</f>
        <v>8</v>
      </c>
      <c r="I77" s="3">
        <f>'[1]Weekly capesize'!$L859</f>
        <v>11.45</v>
      </c>
      <c r="J77" s="3">
        <f>'[1]Weekly capesize'!$N859</f>
        <v>11.95</v>
      </c>
      <c r="K77" s="3">
        <f>'[1]Weekly capesize'!$J859</f>
        <v>15.15</v>
      </c>
      <c r="L77" s="3">
        <f>'[1]Weekly capesize'!$Y859</f>
        <v>20.149999999999999</v>
      </c>
      <c r="M77" s="3">
        <f>'[1]Weekly capesize'!$V859</f>
        <v>10.3</v>
      </c>
      <c r="N77" s="5">
        <f>'[1]Weekly capesize'!$S859</f>
        <v>8.85</v>
      </c>
      <c r="O77" s="5">
        <f>'[1]Weekly capesize'!$Z859</f>
        <v>19.7</v>
      </c>
      <c r="P77" s="5">
        <f>'[1]Weekly capesize'!$T859</f>
        <v>8.35</v>
      </c>
      <c r="Q77" s="5">
        <f>'[1]Weekly capesize'!$U858</f>
        <v>9.4499999999999993</v>
      </c>
      <c r="R77" s="100">
        <f>[2]input!$B507</f>
        <v>10.85</v>
      </c>
      <c r="S77" s="123">
        <f t="shared" si="185"/>
        <v>0.52722273143904674</v>
      </c>
      <c r="T77" s="49">
        <f t="shared" ref="T77" si="267">B77-C77</f>
        <v>2876</v>
      </c>
      <c r="U77" s="44">
        <f t="shared" ref="U77" si="268">T77/C77</f>
        <v>0.52722273143904674</v>
      </c>
      <c r="V77" s="157">
        <f t="shared" si="187"/>
        <v>11.7</v>
      </c>
      <c r="W77" s="108">
        <f t="shared" si="188"/>
        <v>3.4499999999999993</v>
      </c>
      <c r="Y77" s="44"/>
      <c r="Z77" s="44"/>
      <c r="AA77" s="44"/>
      <c r="AB77" s="44"/>
      <c r="AF77" s="86">
        <f t="shared" ref="AF77:AF78" si="269">B77/B76-1</f>
        <v>5.3490136570561564E-2</v>
      </c>
      <c r="AG77" s="97">
        <f t="shared" ref="AG77:AG78" si="270">C77/C76-1</f>
        <v>1.5450483991064745E-2</v>
      </c>
      <c r="AH77" s="102">
        <f t="shared" ref="AH77:AH78" si="271">H77/H76-1</f>
        <v>6.2893081761006275E-3</v>
      </c>
      <c r="AI77" s="103">
        <f t="shared" ref="AI77:AI78" si="272">J77/J76-1</f>
        <v>1.7021276595744705E-2</v>
      </c>
      <c r="AJ77" s="89">
        <f t="shared" ref="AJ77:AJ78" si="273">K77/K76-1</f>
        <v>4.844290657439454E-2</v>
      </c>
      <c r="AK77" s="96">
        <f t="shared" ref="AK77:AK78" si="274">N77/N76-1</f>
        <v>2.3121387283236983E-2</v>
      </c>
      <c r="AL77" s="97">
        <f t="shared" ref="AL77:AL78" si="275">O77/O76-1</f>
        <v>3.6842105263157787E-2</v>
      </c>
      <c r="AM77" s="97">
        <f t="shared" ref="AM77:AM78" si="276">R77/R76-1</f>
        <v>-9.1324200913242004E-3</v>
      </c>
      <c r="AQ77" s="109">
        <f>[4]SRM!I22-H77</f>
        <v>59.596000000000004</v>
      </c>
      <c r="AR77" s="109">
        <f>[4]SRM!J22-O77</f>
        <v>68.92</v>
      </c>
      <c r="AS77" s="108">
        <f t="shared" si="182"/>
        <v>9.3239999999999981</v>
      </c>
      <c r="AT77" s="108">
        <f t="shared" si="183"/>
        <v>9.1712895622895605</v>
      </c>
      <c r="AU77" s="44">
        <f t="shared" si="197"/>
        <v>1.7343803345851949E-2</v>
      </c>
      <c r="AV77" s="44">
        <f t="shared" si="198"/>
        <v>9.3731693028704655E-3</v>
      </c>
    </row>
    <row r="78" spans="1:48">
      <c r="A78" s="46">
        <f>'[1]Weekly capesize'!$A860</f>
        <v>43276</v>
      </c>
      <c r="B78" s="1">
        <f>'[1]Weekly capesize'!$B860</f>
        <v>8038</v>
      </c>
      <c r="C78" s="1">
        <f>'[1]Weekly capesize'!$C860</f>
        <v>4977</v>
      </c>
      <c r="D78" s="1">
        <f t="shared" si="184"/>
        <v>3061</v>
      </c>
      <c r="E78" s="124">
        <f>'[1]Baltic Indices'!$D527</f>
        <v>2228</v>
      </c>
      <c r="F78" s="124">
        <f>'[1]Baltic Indices'!$G527</f>
        <v>593</v>
      </c>
      <c r="G78" s="124">
        <f>'[1]Baltic Indices'!$F527</f>
        <v>1091</v>
      </c>
      <c r="H78" s="3">
        <f>'[1]Weekly capesize'!$I860</f>
        <v>7.25</v>
      </c>
      <c r="I78" s="3">
        <f>'[1]Weekly capesize'!$L860</f>
        <v>11.1</v>
      </c>
      <c r="J78" s="3">
        <f>'[1]Weekly capesize'!$N860</f>
        <v>11.55</v>
      </c>
      <c r="K78" s="3">
        <f>'[1]Weekly capesize'!$J860</f>
        <v>13.65</v>
      </c>
      <c r="L78" s="3">
        <f>'[1]Weekly capesize'!$Y860</f>
        <v>19.95</v>
      </c>
      <c r="M78" s="3">
        <f>'[1]Weekly capesize'!$V860</f>
        <v>9.6999999999999993</v>
      </c>
      <c r="N78" s="5">
        <f>'[1]Weekly capesize'!$S860</f>
        <v>8.4</v>
      </c>
      <c r="O78" s="5">
        <f>'[1]Weekly capesize'!$Z860</f>
        <v>19.5</v>
      </c>
      <c r="P78" s="5">
        <f>'[1]Weekly capesize'!$T860</f>
        <v>8</v>
      </c>
      <c r="Q78" s="5">
        <f>'[1]Weekly capesize'!$U859</f>
        <v>10.65</v>
      </c>
      <c r="R78" s="100">
        <f>[2]input!$B508</f>
        <v>10.85</v>
      </c>
      <c r="S78" s="123">
        <f t="shared" si="185"/>
        <v>0.61502913401647574</v>
      </c>
      <c r="T78" s="49">
        <f t="shared" ref="T78" si="277">B78-C78</f>
        <v>3061</v>
      </c>
      <c r="U78" s="44">
        <f t="shared" ref="U78" si="278">T78/C78</f>
        <v>0.61502913401647574</v>
      </c>
      <c r="V78" s="157">
        <f t="shared" si="187"/>
        <v>12.25</v>
      </c>
      <c r="W78" s="108">
        <f t="shared" si="188"/>
        <v>3.8499999999999996</v>
      </c>
      <c r="Y78" s="44"/>
      <c r="Z78" s="44"/>
      <c r="AA78" s="44"/>
      <c r="AB78" s="44"/>
      <c r="AF78" s="86">
        <f t="shared" si="269"/>
        <v>-3.5169847557316003E-2</v>
      </c>
      <c r="AG78" s="97">
        <f t="shared" si="270"/>
        <v>-8.762603116406964E-2</v>
      </c>
      <c r="AH78" s="102">
        <f t="shared" si="271"/>
        <v>-9.375E-2</v>
      </c>
      <c r="AI78" s="103">
        <f t="shared" si="272"/>
        <v>-3.34728033472802E-2</v>
      </c>
      <c r="AJ78" s="89">
        <f t="shared" si="273"/>
        <v>-9.9009900990098987E-2</v>
      </c>
      <c r="AK78" s="96">
        <f t="shared" si="274"/>
        <v>-5.084745762711862E-2</v>
      </c>
      <c r="AL78" s="97">
        <f t="shared" si="275"/>
        <v>-1.015228426395931E-2</v>
      </c>
      <c r="AM78" s="97">
        <f t="shared" si="276"/>
        <v>0</v>
      </c>
      <c r="AQ78" s="109">
        <f>[4]SRM!I23-H78</f>
        <v>58.879999999999995</v>
      </c>
      <c r="AR78" s="109">
        <f>[4]SRM!J23-O78</f>
        <v>68.78</v>
      </c>
      <c r="AS78" s="108">
        <f t="shared" si="182"/>
        <v>9.9000000000000057</v>
      </c>
      <c r="AT78" s="108">
        <f t="shared" si="183"/>
        <v>9.1712895622895605</v>
      </c>
      <c r="AU78" s="44">
        <f t="shared" si="197"/>
        <v>-1.2014229142895627E-2</v>
      </c>
      <c r="AV78" s="44">
        <f t="shared" si="198"/>
        <v>-2.031340684852001E-3</v>
      </c>
    </row>
    <row r="79" spans="1:48">
      <c r="A79" s="46">
        <f>'[1]Weekly capesize'!$A861</f>
        <v>43283</v>
      </c>
      <c r="B79" s="1">
        <f>'[1]Weekly capesize'!$B861</f>
        <v>8625</v>
      </c>
      <c r="C79" s="1">
        <f>'[1]Weekly capesize'!$C861</f>
        <v>4997</v>
      </c>
      <c r="D79" s="1">
        <f t="shared" si="184"/>
        <v>3628</v>
      </c>
      <c r="E79" s="124">
        <f>'[1]Baltic Indices'!$D528</f>
        <v>1986</v>
      </c>
      <c r="F79" s="124">
        <f>'[1]Baltic Indices'!$G528</f>
        <v>593</v>
      </c>
      <c r="G79" s="124">
        <f>'[1]Baltic Indices'!$F528</f>
        <v>1092</v>
      </c>
      <c r="H79" s="3">
        <f>'[1]Weekly capesize'!$I861</f>
        <v>7.15</v>
      </c>
      <c r="I79" s="3">
        <f>'[1]Weekly capesize'!$L861</f>
        <v>11.35</v>
      </c>
      <c r="J79" s="3">
        <f>'[1]Weekly capesize'!$N861</f>
        <v>11.85</v>
      </c>
      <c r="K79" s="3">
        <f>'[1]Weekly capesize'!$J861</f>
        <v>14.2</v>
      </c>
      <c r="L79" s="3">
        <f>'[1]Weekly capesize'!$Y861</f>
        <v>21.2</v>
      </c>
      <c r="M79" s="3">
        <f>'[1]Weekly capesize'!$V861</f>
        <v>10.75</v>
      </c>
      <c r="N79" s="5">
        <f>'[1]Weekly capesize'!$S861</f>
        <v>8.8000000000000007</v>
      </c>
      <c r="O79" s="5">
        <f>'[1]Weekly capesize'!$Z861</f>
        <v>20.75</v>
      </c>
      <c r="P79" s="5">
        <f>'[1]Weekly capesize'!$T861</f>
        <v>8.1999999999999993</v>
      </c>
      <c r="Q79" s="5">
        <f>'[1]Weekly capesize'!$U860</f>
        <v>10.050000000000001</v>
      </c>
      <c r="R79" s="100">
        <f>[2]input!$B509</f>
        <v>11.15</v>
      </c>
      <c r="S79" s="123">
        <f t="shared" si="185"/>
        <v>0.72603562137282374</v>
      </c>
      <c r="T79" s="49">
        <f t="shared" ref="T79" si="279">B79-C79</f>
        <v>3628</v>
      </c>
      <c r="U79" s="107">
        <f t="shared" ref="U79" si="280">T79/C79</f>
        <v>0.72603562137282374</v>
      </c>
      <c r="V79" s="157">
        <f t="shared" si="187"/>
        <v>13.6</v>
      </c>
      <c r="W79" s="108">
        <f t="shared" si="188"/>
        <v>4.1999999999999993</v>
      </c>
      <c r="Y79" s="44"/>
      <c r="Z79" s="44"/>
      <c r="AA79" s="44"/>
      <c r="AB79" s="44"/>
      <c r="AF79" s="86">
        <f t="shared" ref="AF79:AF82" si="281">B79/B78-1</f>
        <v>7.3028116446877345E-2</v>
      </c>
      <c r="AG79" s="97">
        <f t="shared" ref="AG79:AG82" si="282">C79/C78-1</f>
        <v>4.0184850311433262E-3</v>
      </c>
      <c r="AH79" s="102">
        <f t="shared" ref="AH79:AH82" si="283">H79/H78-1</f>
        <v>-1.3793103448275779E-2</v>
      </c>
      <c r="AI79" s="103">
        <f t="shared" ref="AI79:AI82" si="284">J79/J78-1</f>
        <v>2.5974025974025983E-2</v>
      </c>
      <c r="AJ79" s="89">
        <f t="shared" ref="AJ79:AJ82" si="285">K79/K78-1</f>
        <v>4.029304029304015E-2</v>
      </c>
      <c r="AK79" s="96">
        <f t="shared" ref="AK79:AK82" si="286">N79/N78-1</f>
        <v>4.7619047619047672E-2</v>
      </c>
      <c r="AL79" s="97">
        <f t="shared" ref="AL79:AL82" si="287">O79/O78-1</f>
        <v>6.4102564102564097E-2</v>
      </c>
      <c r="AM79" s="97">
        <f t="shared" ref="AM79:AM82" si="288">R79/R78-1</f>
        <v>2.7649769585253559E-2</v>
      </c>
      <c r="AQ79" s="109">
        <f>[4]SRM!I24-H79</f>
        <v>58.083999999999996</v>
      </c>
      <c r="AR79" s="109">
        <f>[4]SRM!J24-O79</f>
        <v>69.930000000000007</v>
      </c>
      <c r="AS79" s="108">
        <f t="shared" si="182"/>
        <v>11.846000000000011</v>
      </c>
      <c r="AT79" s="108">
        <f t="shared" si="183"/>
        <v>9.1712895622895605</v>
      </c>
      <c r="AU79" s="44">
        <f t="shared" si="197"/>
        <v>-1.3519021739130443E-2</v>
      </c>
      <c r="AV79" s="44">
        <f t="shared" si="198"/>
        <v>1.6719976737423758E-2</v>
      </c>
    </row>
    <row r="80" spans="1:48">
      <c r="A80" s="46">
        <f>'[1]Weekly capesize'!$A862</f>
        <v>43290</v>
      </c>
      <c r="B80" s="1">
        <f>'[1]Weekly capesize'!$B862</f>
        <v>9953</v>
      </c>
      <c r="C80" s="1">
        <f>'[1]Weekly capesize'!$C862</f>
        <v>6034</v>
      </c>
      <c r="D80" s="1">
        <f t="shared" si="184"/>
        <v>3919</v>
      </c>
      <c r="E80" s="124">
        <f>'[1]Baltic Indices'!$D529</f>
        <v>2170</v>
      </c>
      <c r="F80" s="124">
        <f>'[1]Baltic Indices'!$G529</f>
        <v>581</v>
      </c>
      <c r="G80" s="124">
        <f>'[1]Baltic Indices'!$F529</f>
        <v>1042</v>
      </c>
      <c r="H80" s="3">
        <f>'[1]Weekly capesize'!$I862</f>
        <v>9.0500000000000007</v>
      </c>
      <c r="I80" s="3">
        <f>'[1]Weekly capesize'!$L862</f>
        <v>13.2</v>
      </c>
      <c r="J80" s="3">
        <f>'[1]Weekly capesize'!$N862</f>
        <v>14.05</v>
      </c>
      <c r="K80" s="3">
        <f>'[1]Weekly capesize'!$J862</f>
        <v>15.7</v>
      </c>
      <c r="L80" s="3">
        <f>'[1]Weekly capesize'!$Y862</f>
        <v>22.9</v>
      </c>
      <c r="M80" s="3">
        <f>'[1]Weekly capesize'!$V862</f>
        <v>12.75</v>
      </c>
      <c r="N80" s="5">
        <f>'[1]Weekly capesize'!$S862</f>
        <v>10.95</v>
      </c>
      <c r="O80" s="5">
        <f>'[1]Weekly capesize'!$Z862</f>
        <v>22.45</v>
      </c>
      <c r="P80" s="5">
        <f>'[1]Weekly capesize'!$T862</f>
        <v>9.8000000000000007</v>
      </c>
      <c r="Q80" s="5">
        <f>'[1]Weekly capesize'!$U861</f>
        <v>11.05</v>
      </c>
      <c r="R80" s="100">
        <f>[2]input!$B510</f>
        <v>10.6</v>
      </c>
      <c r="S80" s="123">
        <f t="shared" si="185"/>
        <v>0.64948624461385485</v>
      </c>
      <c r="T80" s="49">
        <f t="shared" ref="T80" si="289">B80-C80</f>
        <v>3919</v>
      </c>
      <c r="U80" s="44">
        <f t="shared" ref="U80" si="290">T80/C80</f>
        <v>0.64948624461385485</v>
      </c>
      <c r="V80" s="157">
        <f t="shared" si="187"/>
        <v>13.399999999999999</v>
      </c>
      <c r="W80" s="108">
        <f t="shared" si="188"/>
        <v>4.1499999999999986</v>
      </c>
      <c r="Y80" s="44"/>
      <c r="Z80" s="44"/>
      <c r="AA80" s="44"/>
      <c r="AB80" s="44"/>
      <c r="AF80" s="86">
        <f t="shared" si="281"/>
        <v>0.15397101449275352</v>
      </c>
      <c r="AG80" s="97">
        <f t="shared" si="282"/>
        <v>0.20752451470882538</v>
      </c>
      <c r="AH80" s="102">
        <f t="shared" si="283"/>
        <v>0.26573426573426584</v>
      </c>
      <c r="AI80" s="103">
        <f t="shared" si="284"/>
        <v>0.18565400843881874</v>
      </c>
      <c r="AJ80" s="89">
        <f t="shared" si="285"/>
        <v>0.10563380281690149</v>
      </c>
      <c r="AK80" s="96">
        <f t="shared" si="286"/>
        <v>0.24431818181818166</v>
      </c>
      <c r="AL80" s="97">
        <f t="shared" si="287"/>
        <v>8.1927710843373358E-2</v>
      </c>
      <c r="AM80" s="97">
        <f t="shared" si="288"/>
        <v>-4.9327354260089717E-2</v>
      </c>
      <c r="AQ80" s="109">
        <f>[4]SRM!I25-H80</f>
        <v>55.004000000000005</v>
      </c>
      <c r="AR80" s="109">
        <f>[4]SRM!J25-O80</f>
        <v>69.109999999999985</v>
      </c>
      <c r="AS80" s="108">
        <f t="shared" si="182"/>
        <v>14.10599999999998</v>
      </c>
      <c r="AT80" s="108">
        <f t="shared" si="183"/>
        <v>9.1712895622895605</v>
      </c>
      <c r="AU80" s="44">
        <f t="shared" si="197"/>
        <v>-5.3026651057089591E-2</v>
      </c>
      <c r="AV80" s="44">
        <f t="shared" si="198"/>
        <v>-1.1726011726012064E-2</v>
      </c>
    </row>
    <row r="81" spans="1:49">
      <c r="A81" s="46">
        <f>'[1]Weekly capesize'!$A863</f>
        <v>43297</v>
      </c>
      <c r="B81" s="1">
        <f>'[1]Weekly capesize'!$B863</f>
        <v>9936</v>
      </c>
      <c r="C81" s="1">
        <f>'[1]Weekly capesize'!$C863</f>
        <v>6136</v>
      </c>
      <c r="D81" s="1">
        <f t="shared" si="184"/>
        <v>3800</v>
      </c>
      <c r="E81" s="124">
        <f>'[1]Baltic Indices'!$D530</f>
        <v>3086</v>
      </c>
      <c r="F81" s="124">
        <f>'[1]Baltic Indices'!$G530</f>
        <v>563</v>
      </c>
      <c r="G81" s="124">
        <f>'[1]Baltic Indices'!$F530</f>
        <v>999</v>
      </c>
      <c r="H81" s="3">
        <f>'[1]Weekly capesize'!$I863</f>
        <v>8.9</v>
      </c>
      <c r="I81" s="3">
        <f>'[1]Weekly capesize'!$L863</f>
        <v>13.6</v>
      </c>
      <c r="J81" s="3">
        <f>'[1]Weekly capesize'!$N863</f>
        <v>14.45</v>
      </c>
      <c r="K81" s="3">
        <f>'[1]Weekly capesize'!$J863</f>
        <v>16</v>
      </c>
      <c r="L81" s="3">
        <f>'[1]Weekly capesize'!$Y863</f>
        <v>22.55</v>
      </c>
      <c r="M81" s="3">
        <f>'[1]Weekly capesize'!$V863</f>
        <v>12.7</v>
      </c>
      <c r="N81" s="5">
        <f>'[1]Weekly capesize'!$S863</f>
        <v>11.45</v>
      </c>
      <c r="O81" s="5">
        <f>'[1]Weekly capesize'!$Z863</f>
        <v>22.1</v>
      </c>
      <c r="P81" s="5">
        <f>'[1]Weekly capesize'!$T863</f>
        <v>10.1</v>
      </c>
      <c r="Q81" s="5">
        <f>'[1]Weekly capesize'!$U862</f>
        <v>13.05</v>
      </c>
      <c r="R81" s="100">
        <f>[2]input!$B511</f>
        <v>10.55</v>
      </c>
      <c r="S81" s="123">
        <f t="shared" si="185"/>
        <v>0.61929595827900907</v>
      </c>
      <c r="T81" s="49">
        <f>B81-C81</f>
        <v>3800</v>
      </c>
      <c r="U81" s="44">
        <f>T81/C81</f>
        <v>0.61929595827900907</v>
      </c>
      <c r="V81" s="157">
        <f t="shared" si="187"/>
        <v>13.200000000000001</v>
      </c>
      <c r="W81" s="108">
        <f t="shared" si="188"/>
        <v>4.6999999999999993</v>
      </c>
      <c r="Y81" s="44"/>
      <c r="Z81" s="44"/>
      <c r="AA81" s="44"/>
      <c r="AB81" s="44"/>
      <c r="AF81" s="86">
        <f t="shared" si="281"/>
        <v>-1.7080277303325175E-3</v>
      </c>
      <c r="AG81" s="97">
        <f t="shared" si="282"/>
        <v>1.6904209479615462E-2</v>
      </c>
      <c r="AH81" s="102">
        <f t="shared" si="283"/>
        <v>-1.6574585635359185E-2</v>
      </c>
      <c r="AI81" s="103">
        <f t="shared" si="284"/>
        <v>2.8469750889679624E-2</v>
      </c>
      <c r="AJ81" s="89">
        <f t="shared" si="285"/>
        <v>1.9108280254777066E-2</v>
      </c>
      <c r="AK81" s="96">
        <f t="shared" si="286"/>
        <v>4.5662100456621113E-2</v>
      </c>
      <c r="AL81" s="97">
        <f t="shared" si="287"/>
        <v>-1.5590200445434244E-2</v>
      </c>
      <c r="AM81" s="97">
        <f t="shared" si="288"/>
        <v>-4.7169811320754151E-3</v>
      </c>
      <c r="AQ81" s="109">
        <f>[4]SRM!I26-H81</f>
        <v>54.954000000000008</v>
      </c>
      <c r="AR81" s="109">
        <f>[4]SRM!J26-O81</f>
        <v>69.080000000000013</v>
      </c>
      <c r="AS81" s="108">
        <f t="shared" si="182"/>
        <v>14.126000000000005</v>
      </c>
      <c r="AT81" s="108">
        <f t="shared" si="183"/>
        <v>9.1712895622895605</v>
      </c>
      <c r="AU81" s="44">
        <f t="shared" si="197"/>
        <v>-9.0902479819643389E-4</v>
      </c>
      <c r="AV81" s="44">
        <f t="shared" si="198"/>
        <v>-4.3409058023402558E-4</v>
      </c>
    </row>
    <row r="82" spans="1:49">
      <c r="A82" s="46">
        <f>'[1]Weekly capesize'!$A864</f>
        <v>43304</v>
      </c>
      <c r="B82" s="1">
        <f>'[1]Weekly capesize'!$B864</f>
        <v>10020</v>
      </c>
      <c r="C82" s="1">
        <f>'[1]Weekly capesize'!$C864</f>
        <v>6240</v>
      </c>
      <c r="D82" s="1">
        <f t="shared" si="184"/>
        <v>3780</v>
      </c>
      <c r="E82" s="124">
        <f>'[1]Baltic Indices'!$D531</f>
        <v>3156</v>
      </c>
      <c r="F82" s="124">
        <f>'[1]Baltic Indices'!$G531</f>
        <v>559</v>
      </c>
      <c r="G82" s="124">
        <f>'[1]Baltic Indices'!$F531</f>
        <v>995</v>
      </c>
      <c r="H82" s="3">
        <f>'[1]Weekly capesize'!$I864</f>
        <v>8.9499999999999993</v>
      </c>
      <c r="I82" s="3">
        <f>'[1]Weekly capesize'!$L864</f>
        <v>13.85</v>
      </c>
      <c r="J82" s="3">
        <f>'[1]Weekly capesize'!$N864</f>
        <v>14.8</v>
      </c>
      <c r="K82" s="3">
        <f>'[1]Weekly capesize'!$J864</f>
        <v>16.25</v>
      </c>
      <c r="L82" s="3">
        <f>'[1]Weekly capesize'!$Y864</f>
        <v>22.7</v>
      </c>
      <c r="M82" s="3">
        <f>'[1]Weekly capesize'!$V864</f>
        <v>12.5</v>
      </c>
      <c r="N82" s="5">
        <f>'[1]Weekly capesize'!$S864</f>
        <v>11.3</v>
      </c>
      <c r="O82" s="5">
        <f>'[1]Weekly capesize'!$Z864</f>
        <v>22.25</v>
      </c>
      <c r="P82" s="5">
        <f>'[1]Weekly capesize'!$T864</f>
        <v>10.25</v>
      </c>
      <c r="Q82" s="5">
        <f>'[1]Weekly capesize'!$U863</f>
        <v>13</v>
      </c>
      <c r="R82" s="100">
        <f>[2]input!$B512</f>
        <v>10.8</v>
      </c>
      <c r="S82" s="123">
        <f t="shared" si="185"/>
        <v>0.60576923076923073</v>
      </c>
      <c r="T82" s="49">
        <f t="shared" ref="T82" si="291">B82-C82</f>
        <v>3780</v>
      </c>
      <c r="U82" s="107">
        <f t="shared" ref="U82" si="292">T82/C82</f>
        <v>0.60576923076923073</v>
      </c>
      <c r="V82" s="157">
        <f t="shared" si="187"/>
        <v>13.3</v>
      </c>
      <c r="W82" s="108">
        <f t="shared" si="188"/>
        <v>4.9000000000000004</v>
      </c>
      <c r="Y82" s="44"/>
      <c r="Z82" s="44"/>
      <c r="AA82" s="44"/>
      <c r="AB82" s="44"/>
      <c r="AF82" s="86">
        <f t="shared" si="281"/>
        <v>8.4541062801932743E-3</v>
      </c>
      <c r="AG82" s="97">
        <f t="shared" si="282"/>
        <v>1.6949152542372836E-2</v>
      </c>
      <c r="AH82" s="102">
        <f t="shared" si="283"/>
        <v>5.6179775280897903E-3</v>
      </c>
      <c r="AI82" s="103">
        <f t="shared" si="284"/>
        <v>2.4221453287197381E-2</v>
      </c>
      <c r="AJ82" s="89">
        <f t="shared" si="285"/>
        <v>1.5625E-2</v>
      </c>
      <c r="AK82" s="96">
        <f t="shared" si="286"/>
        <v>-1.3100436681222627E-2</v>
      </c>
      <c r="AL82" s="97">
        <f t="shared" si="287"/>
        <v>6.7873303167420573E-3</v>
      </c>
      <c r="AM82" s="97">
        <f t="shared" si="288"/>
        <v>2.3696682464454888E-2</v>
      </c>
      <c r="AQ82" s="109">
        <f>[4]SRM!I27-H82</f>
        <v>55.902000000000001</v>
      </c>
      <c r="AR82" s="109">
        <f>[4]SRM!J27-O82</f>
        <v>69.33</v>
      </c>
      <c r="AS82" s="108">
        <f t="shared" si="182"/>
        <v>13.427999999999997</v>
      </c>
      <c r="AT82" s="108">
        <f t="shared" si="183"/>
        <v>9.1712895622895605</v>
      </c>
      <c r="AU82" s="44">
        <f t="shared" si="197"/>
        <v>1.7250791571132185E-2</v>
      </c>
      <c r="AV82" s="44">
        <f t="shared" si="198"/>
        <v>3.6189924724954192E-3</v>
      </c>
    </row>
    <row r="83" spans="1:49">
      <c r="A83" s="46">
        <f>'[1]Weekly capesize'!$A865</f>
        <v>43311</v>
      </c>
      <c r="B83" s="1">
        <f>'[1]Weekly capesize'!$B865</f>
        <v>9789</v>
      </c>
      <c r="C83" s="1">
        <f>'[1]Weekly capesize'!$C865</f>
        <v>6395</v>
      </c>
      <c r="D83" s="1">
        <f t="shared" si="184"/>
        <v>3394</v>
      </c>
      <c r="E83" s="124">
        <f>'[1]Baltic Indices'!$D532</f>
        <v>3205</v>
      </c>
      <c r="F83" s="124">
        <f>'[1]Baltic Indices'!$G532</f>
        <v>560</v>
      </c>
      <c r="G83" s="124">
        <f>'[1]Baltic Indices'!$F532</f>
        <v>1023</v>
      </c>
      <c r="H83" s="3">
        <f>'[1]Weekly capesize'!$I865</f>
        <v>9.35</v>
      </c>
      <c r="I83" s="3">
        <f>'[1]Weekly capesize'!$L865</f>
        <v>13.75</v>
      </c>
      <c r="J83" s="3">
        <f>'[1]Weekly capesize'!$N865</f>
        <v>14.65</v>
      </c>
      <c r="K83" s="3">
        <f>'[1]Weekly capesize'!$J865</f>
        <v>16.8</v>
      </c>
      <c r="L83" s="3">
        <f>'[1]Weekly capesize'!$Y865</f>
        <v>23.3</v>
      </c>
      <c r="M83" s="3">
        <f>'[1]Weekly capesize'!$V865</f>
        <v>11.7</v>
      </c>
      <c r="N83" s="5">
        <f>'[1]Weekly capesize'!$S865</f>
        <v>11.05</v>
      </c>
      <c r="O83" s="5">
        <f>'[1]Weekly capesize'!$Z865</f>
        <v>22.85</v>
      </c>
      <c r="P83" s="5">
        <f>'[1]Weekly capesize'!$T865</f>
        <v>10.199999999999999</v>
      </c>
      <c r="Q83" s="5">
        <f>'[1]Weekly capesize'!$U864</f>
        <v>12.8</v>
      </c>
      <c r="R83" s="100">
        <f>[2]input!$B513</f>
        <v>10.9</v>
      </c>
      <c r="S83" s="123">
        <f t="shared" si="185"/>
        <v>0.53072713057075838</v>
      </c>
      <c r="T83" s="49">
        <f t="shared" ref="T83" si="293">B83-C83</f>
        <v>3394</v>
      </c>
      <c r="U83" s="107">
        <f t="shared" ref="U83" si="294">T83/C83</f>
        <v>0.53072713057075838</v>
      </c>
      <c r="V83" s="157">
        <f t="shared" si="187"/>
        <v>13.500000000000002</v>
      </c>
      <c r="W83" s="108">
        <f t="shared" si="188"/>
        <v>4.4000000000000004</v>
      </c>
      <c r="Y83" s="44"/>
      <c r="Z83" s="44"/>
      <c r="AA83" s="44"/>
      <c r="AB83" s="44"/>
      <c r="AF83" s="86">
        <f t="shared" ref="AF83" si="295">B83/B82-1</f>
        <v>-2.3053892215568861E-2</v>
      </c>
      <c r="AG83" s="97">
        <f t="shared" ref="AG83" si="296">C83/C82-1</f>
        <v>2.4839743589743613E-2</v>
      </c>
      <c r="AH83" s="102">
        <f t="shared" ref="AH83" si="297">H83/H82-1</f>
        <v>4.4692737430167551E-2</v>
      </c>
      <c r="AI83" s="103">
        <f t="shared" ref="AI83" si="298">J83/J82-1</f>
        <v>-1.0135135135135198E-2</v>
      </c>
      <c r="AJ83" s="89">
        <f t="shared" ref="AJ83" si="299">K83/K82-1</f>
        <v>3.3846153846153859E-2</v>
      </c>
      <c r="AK83" s="96">
        <f t="shared" ref="AK83" si="300">N83/N82-1</f>
        <v>-2.2123893805309769E-2</v>
      </c>
      <c r="AL83" s="97">
        <f t="shared" ref="AL83" si="301">O83/O82-1</f>
        <v>2.6966292134831482E-2</v>
      </c>
      <c r="AM83" s="97">
        <f t="shared" ref="AM83" si="302">R83/R82-1</f>
        <v>9.2592592592593004E-3</v>
      </c>
      <c r="AQ83" s="109">
        <f>[4]SRM!I28-H83</f>
        <v>56.877999999999993</v>
      </c>
      <c r="AR83" s="109">
        <f>[4]SRM!J28-O83</f>
        <v>69.670000000000016</v>
      </c>
      <c r="AS83" s="108">
        <f t="shared" si="182"/>
        <v>12.792000000000023</v>
      </c>
      <c r="AT83" s="108">
        <f>AT84</f>
        <v>9.1712895622895605</v>
      </c>
      <c r="AU83" s="44">
        <f t="shared" si="197"/>
        <v>1.7459124897141187E-2</v>
      </c>
      <c r="AV83" s="44">
        <f t="shared" si="198"/>
        <v>4.9040819270160796E-3</v>
      </c>
    </row>
    <row r="84" spans="1:49">
      <c r="A84" s="46">
        <f>'[1]Weekly capesize'!$A866</f>
        <v>43318</v>
      </c>
      <c r="B84" s="1">
        <f>'[1]Weekly capesize'!$B866</f>
        <v>10625</v>
      </c>
      <c r="C84" s="1">
        <f>'[1]Weekly capesize'!$C866</f>
        <v>6880</v>
      </c>
      <c r="D84" s="1">
        <f t="shared" si="184"/>
        <v>3745</v>
      </c>
      <c r="E84" s="124">
        <f>'[1]Baltic Indices'!$D533</f>
        <v>3197</v>
      </c>
      <c r="F84" s="124">
        <f>'[1]Baltic Indices'!$G533</f>
        <v>553</v>
      </c>
      <c r="G84" s="124">
        <f>'[1]Baltic Indices'!$F533</f>
        <v>1035</v>
      </c>
      <c r="H84" s="3">
        <f>'[1]Weekly capesize'!$I866</f>
        <v>10</v>
      </c>
      <c r="I84" s="3">
        <f>'[1]Weekly capesize'!$L866</f>
        <v>14.4</v>
      </c>
      <c r="J84" s="3">
        <f>'[1]Weekly capesize'!$N866</f>
        <v>15.3</v>
      </c>
      <c r="K84" s="3">
        <f>'[1]Weekly capesize'!$J866</f>
        <v>18.25</v>
      </c>
      <c r="L84" s="3">
        <f>'[1]Weekly capesize'!$Y866</f>
        <v>25.2</v>
      </c>
      <c r="M84" s="3">
        <f>'[1]Weekly capesize'!$V866</f>
        <v>12.7</v>
      </c>
      <c r="N84" s="5">
        <f>'[1]Weekly capesize'!$S866</f>
        <v>11.7</v>
      </c>
      <c r="O84" s="5">
        <f>'[1]Weekly capesize'!$Z866</f>
        <v>24.65</v>
      </c>
      <c r="P84" s="5">
        <f>'[1]Weekly capesize'!$T866</f>
        <v>10.9</v>
      </c>
      <c r="Q84" s="5">
        <f>'[1]Weekly capesize'!$U865</f>
        <v>12</v>
      </c>
      <c r="R84" s="100">
        <f>[2]input!$B514</f>
        <v>10.55</v>
      </c>
      <c r="S84" s="123">
        <f t="shared" si="185"/>
        <v>0.54433139534883723</v>
      </c>
      <c r="T84" s="49">
        <f t="shared" ref="T84" si="303">B84-C84</f>
        <v>3745</v>
      </c>
      <c r="U84" s="107">
        <f t="shared" ref="U84" si="304">T84/C84</f>
        <v>0.54433139534883723</v>
      </c>
      <c r="V84" s="157">
        <f t="shared" si="187"/>
        <v>14.649999999999999</v>
      </c>
      <c r="W84" s="108">
        <f t="shared" si="188"/>
        <v>4.4000000000000004</v>
      </c>
      <c r="Y84" s="44"/>
      <c r="Z84" s="44"/>
      <c r="AA84" s="44"/>
      <c r="AB84" s="44"/>
      <c r="AF84" s="86">
        <f t="shared" ref="AF84" si="305">B84/B83-1</f>
        <v>8.5401981816324524E-2</v>
      </c>
      <c r="AG84" s="97">
        <f t="shared" ref="AG84" si="306">C84/C83-1</f>
        <v>7.5840500390930377E-2</v>
      </c>
      <c r="AH84" s="102">
        <f t="shared" ref="AH84" si="307">H84/H83-1</f>
        <v>6.9518716577540163E-2</v>
      </c>
      <c r="AI84" s="103">
        <f t="shared" ref="AI84" si="308">J84/J83-1</f>
        <v>4.4368600682593851E-2</v>
      </c>
      <c r="AJ84" s="89">
        <f t="shared" ref="AJ84" si="309">K84/K83-1</f>
        <v>8.6309523809523725E-2</v>
      </c>
      <c r="AK84" s="96">
        <f t="shared" ref="AK84" si="310">N84/N83-1</f>
        <v>5.8823529411764497E-2</v>
      </c>
      <c r="AL84" s="97">
        <f t="shared" ref="AL84" si="311">O84/O83-1</f>
        <v>7.8774617067833619E-2</v>
      </c>
      <c r="AM84" s="97">
        <f t="shared" ref="AM84" si="312">R84/R83-1</f>
        <v>-3.2110091743119185E-2</v>
      </c>
      <c r="AQ84" s="109">
        <f>[4]SRM!I29-H84</f>
        <v>57.341999999999999</v>
      </c>
      <c r="AR84" s="109">
        <f>[4]SRM!J29-O84</f>
        <v>69.19</v>
      </c>
      <c r="AS84" s="108">
        <f t="shared" ref="AS84:AS89" si="313">AR84-AQ84</f>
        <v>11.847999999999999</v>
      </c>
      <c r="AT84" s="108">
        <f t="shared" ref="AT84:AT99" si="314">AT85</f>
        <v>9.1712895622895605</v>
      </c>
      <c r="AU84" s="44">
        <f t="shared" si="197"/>
        <v>8.1578114560991732E-3</v>
      </c>
      <c r="AV84" s="44">
        <f t="shared" si="198"/>
        <v>-6.889622506100479E-3</v>
      </c>
    </row>
    <row r="85" spans="1:49">
      <c r="A85" s="46">
        <f>'[1]Weekly capesize'!$A867</f>
        <v>43325</v>
      </c>
      <c r="B85" s="1">
        <f>'[1]Weekly capesize'!$B867</f>
        <v>10285</v>
      </c>
      <c r="C85" s="1">
        <f>'[1]Weekly capesize'!$C867</f>
        <v>6794</v>
      </c>
      <c r="D85" s="1">
        <f t="shared" si="184"/>
        <v>3491</v>
      </c>
      <c r="E85" s="124">
        <f>'[1]Baltic Indices'!$D534</f>
        <v>3632</v>
      </c>
      <c r="F85" s="124">
        <f>'[1]Baltic Indices'!$G534</f>
        <v>543</v>
      </c>
      <c r="G85" s="124">
        <f>'[1]Baltic Indices'!$F534</f>
        <v>1030</v>
      </c>
      <c r="H85" s="3">
        <f>'[1]Weekly capesize'!$I867</f>
        <v>9.5</v>
      </c>
      <c r="I85" s="3">
        <f>'[1]Weekly capesize'!$L867</f>
        <v>14.1</v>
      </c>
      <c r="J85" s="3">
        <f>'[1]Weekly capesize'!$N867</f>
        <v>15.75</v>
      </c>
      <c r="K85" s="3">
        <f>'[1]Weekly capesize'!$J867</f>
        <v>18.100000000000001</v>
      </c>
      <c r="L85" s="3">
        <f>'[1]Weekly capesize'!$Y867</f>
        <v>24.8</v>
      </c>
      <c r="M85" s="3">
        <f>'[1]Weekly capesize'!$V867</f>
        <v>12.4</v>
      </c>
      <c r="N85" s="5">
        <f>'[1]Weekly capesize'!$S867</f>
        <v>11.4</v>
      </c>
      <c r="O85" s="5">
        <f>'[1]Weekly capesize'!$Z867</f>
        <v>24.25</v>
      </c>
      <c r="P85" s="5">
        <f>'[1]Weekly capesize'!$T867</f>
        <v>10</v>
      </c>
      <c r="Q85" s="5">
        <f>'[1]Weekly capesize'!$U866</f>
        <v>13</v>
      </c>
      <c r="R85" s="100">
        <f>[2]input!$B515</f>
        <v>10.050000000000001</v>
      </c>
      <c r="S85" s="123">
        <f t="shared" si="185"/>
        <v>0.51383573741536648</v>
      </c>
      <c r="T85" s="49">
        <f t="shared" ref="T85" si="315">B85-C85</f>
        <v>3491</v>
      </c>
      <c r="U85" s="107">
        <f t="shared" ref="U85" si="316">T85/C85</f>
        <v>0.51383573741536648</v>
      </c>
      <c r="V85" s="157">
        <f t="shared" si="187"/>
        <v>14.75</v>
      </c>
      <c r="W85" s="108">
        <f t="shared" si="188"/>
        <v>4.5999999999999996</v>
      </c>
      <c r="Y85" s="44"/>
      <c r="Z85" s="44"/>
      <c r="AA85" s="44"/>
      <c r="AB85" s="44"/>
      <c r="AF85" s="86">
        <f t="shared" ref="AF85" si="317">B85/B84-1</f>
        <v>-3.2000000000000028E-2</v>
      </c>
      <c r="AG85" s="97">
        <f t="shared" ref="AG85" si="318">C85/C84-1</f>
        <v>-1.2499999999999956E-2</v>
      </c>
      <c r="AH85" s="102">
        <f t="shared" ref="AH85" si="319">H85/H84-1</f>
        <v>-5.0000000000000044E-2</v>
      </c>
      <c r="AI85" s="103">
        <f t="shared" ref="AI85" si="320">J85/J84-1</f>
        <v>2.9411764705882248E-2</v>
      </c>
      <c r="AJ85" s="89">
        <f t="shared" ref="AJ85" si="321">K85/K84-1</f>
        <v>-8.2191780821917471E-3</v>
      </c>
      <c r="AK85" s="96">
        <f t="shared" ref="AK85" si="322">N85/N84-1</f>
        <v>-2.564102564102555E-2</v>
      </c>
      <c r="AL85" s="97">
        <f t="shared" ref="AL85" si="323">O85/O84-1</f>
        <v>-1.6227180527383256E-2</v>
      </c>
      <c r="AM85" s="97">
        <f t="shared" ref="AM85" si="324">R85/R84-1</f>
        <v>-4.7393364928909998E-2</v>
      </c>
      <c r="AQ85" s="109">
        <f>[4]SRM!I30-H85</f>
        <v>59.86</v>
      </c>
      <c r="AR85" s="109">
        <f>[4]SRM!J30-O85</f>
        <v>72.150000000000006</v>
      </c>
      <c r="AS85" s="108">
        <f t="shared" si="313"/>
        <v>12.290000000000006</v>
      </c>
      <c r="AT85" s="108">
        <f t="shared" si="314"/>
        <v>9.1712895622895605</v>
      </c>
      <c r="AU85" s="44">
        <f t="shared" si="197"/>
        <v>4.391196679571685E-2</v>
      </c>
      <c r="AV85" s="44">
        <f t="shared" si="198"/>
        <v>4.2780748663101775E-2</v>
      </c>
    </row>
    <row r="86" spans="1:49">
      <c r="A86" s="46">
        <f>'[1]Weekly capesize'!$A868</f>
        <v>43332</v>
      </c>
      <c r="B86" s="1">
        <f>'[1]Weekly capesize'!$B868</f>
        <v>10159</v>
      </c>
      <c r="C86" s="1">
        <f>'[1]Weekly capesize'!$C868</f>
        <v>6755</v>
      </c>
      <c r="D86" s="1">
        <f t="shared" si="184"/>
        <v>3404</v>
      </c>
      <c r="E86" s="124">
        <f>'[1]Baltic Indices'!$D535</f>
        <v>3480</v>
      </c>
      <c r="F86" s="124">
        <f>'[1]Baltic Indices'!$G535</f>
        <v>542</v>
      </c>
      <c r="G86" s="124">
        <f>'[1]Baltic Indices'!$F535</f>
        <v>1039</v>
      </c>
      <c r="H86" s="3">
        <f>'[1]Weekly capesize'!$I868</f>
        <v>9.6</v>
      </c>
      <c r="I86" s="3">
        <f>'[1]Weekly capesize'!$L868</f>
        <v>13.75</v>
      </c>
      <c r="J86" s="3">
        <f>'[1]Weekly capesize'!$N868</f>
        <v>15.35</v>
      </c>
      <c r="K86" s="3">
        <f>'[1]Weekly capesize'!$J868</f>
        <v>17.899999999999999</v>
      </c>
      <c r="L86" s="3">
        <f>'[1]Weekly capesize'!$Y868</f>
        <v>24.8</v>
      </c>
      <c r="M86" s="3">
        <f>'[1]Weekly capesize'!$V868</f>
        <v>12</v>
      </c>
      <c r="N86" s="5">
        <f>'[1]Weekly capesize'!$S868</f>
        <v>11.25</v>
      </c>
      <c r="O86" s="5">
        <f>'[1]Weekly capesize'!$Z868</f>
        <v>24.25</v>
      </c>
      <c r="P86" s="5">
        <f>'[1]Weekly capesize'!$T868</f>
        <v>10.15</v>
      </c>
      <c r="Q86" s="5">
        <f>'[1]Weekly capesize'!$U867</f>
        <v>12.7</v>
      </c>
      <c r="R86" s="100">
        <f>[2]input!$B516</f>
        <v>10.4</v>
      </c>
      <c r="S86" s="123">
        <f t="shared" si="185"/>
        <v>0.50392301998519617</v>
      </c>
      <c r="T86" s="49">
        <f t="shared" ref="T86" si="325">B86-C86</f>
        <v>3404</v>
      </c>
      <c r="U86" s="107">
        <f t="shared" ref="U86" si="326">T86/C86</f>
        <v>0.50392301998519617</v>
      </c>
      <c r="V86" s="157">
        <f t="shared" si="187"/>
        <v>14.65</v>
      </c>
      <c r="W86" s="108">
        <f t="shared" si="188"/>
        <v>4.1500000000000004</v>
      </c>
      <c r="Y86" s="44"/>
      <c r="Z86" s="44"/>
      <c r="AA86" s="44"/>
      <c r="AB86" s="44"/>
      <c r="AF86" s="86">
        <f t="shared" ref="AF86" si="327">B86/B85-1</f>
        <v>-1.22508507535245E-2</v>
      </c>
      <c r="AG86" s="97">
        <f t="shared" ref="AG86" si="328">C86/C85-1</f>
        <v>-5.7403591404180387E-3</v>
      </c>
      <c r="AH86" s="102">
        <f t="shared" ref="AH86" si="329">H86/H85-1</f>
        <v>1.0526315789473717E-2</v>
      </c>
      <c r="AI86" s="103">
        <f t="shared" ref="AI86" si="330">J86/J85-1</f>
        <v>-2.5396825396825418E-2</v>
      </c>
      <c r="AJ86" s="89">
        <f t="shared" ref="AJ86" si="331">K86/K85-1</f>
        <v>-1.1049723756906271E-2</v>
      </c>
      <c r="AK86" s="96">
        <f t="shared" ref="AK86" si="332">N86/N85-1</f>
        <v>-1.3157894736842146E-2</v>
      </c>
      <c r="AL86" s="97">
        <f t="shared" ref="AL86" si="333">O86/O85-1</f>
        <v>0</v>
      </c>
      <c r="AM86" s="97">
        <f t="shared" ref="AM86" si="334">R86/R85-1</f>
        <v>3.4825870646766122E-2</v>
      </c>
      <c r="AQ86" s="111">
        <f>[4]SRM!I31-H86</f>
        <v>57.975999999999992</v>
      </c>
      <c r="AR86" s="111">
        <f>[4]SRM!J31-O86</f>
        <v>70.91</v>
      </c>
      <c r="AS86" s="108">
        <f t="shared" si="313"/>
        <v>12.934000000000005</v>
      </c>
      <c r="AT86" s="108">
        <f t="shared" si="314"/>
        <v>9.1712895622895605</v>
      </c>
      <c r="AU86" s="44">
        <f t="shared" si="197"/>
        <v>-3.1473438022051603E-2</v>
      </c>
      <c r="AV86" s="44">
        <f t="shared" si="198"/>
        <v>-1.7186417186417335E-2</v>
      </c>
    </row>
    <row r="87" spans="1:49">
      <c r="A87" s="46">
        <f>'[1]Weekly capesize'!$A869</f>
        <v>43339</v>
      </c>
      <c r="B87" s="1">
        <f>'[1]Weekly capesize'!$B869</f>
        <v>9528</v>
      </c>
      <c r="C87" s="1">
        <f>'[1]Weekly capesize'!$C869</f>
        <v>6455</v>
      </c>
      <c r="D87" s="1">
        <f t="shared" si="184"/>
        <v>3073</v>
      </c>
      <c r="E87" s="124">
        <f>'[1]Baltic Indices'!$D536</f>
        <v>3454</v>
      </c>
      <c r="F87" s="124">
        <f>'[1]Baltic Indices'!$G536</f>
        <v>545</v>
      </c>
      <c r="G87" s="124">
        <f>'[1]Baltic Indices'!$F536</f>
        <v>1056</v>
      </c>
      <c r="H87" s="3">
        <f>'[1]Weekly capesize'!$I869</f>
        <v>9.35</v>
      </c>
      <c r="I87" s="3">
        <f>'[1]Weekly capesize'!$L869</f>
        <v>13</v>
      </c>
      <c r="J87" s="3">
        <f>'[1]Weekly capesize'!$N869</f>
        <v>14.6</v>
      </c>
      <c r="K87" s="3">
        <f>'[1]Weekly capesize'!$J869</f>
        <v>17.05</v>
      </c>
      <c r="L87" s="3">
        <f>'[1]Weekly capesize'!$Y869</f>
        <v>23.45</v>
      </c>
      <c r="M87" s="3">
        <f>'[1]Weekly capesize'!$V869</f>
        <v>11.35</v>
      </c>
      <c r="N87" s="5">
        <f>'[1]Weekly capesize'!$S869</f>
        <v>10.5</v>
      </c>
      <c r="O87" s="5">
        <f>'[1]Weekly capesize'!$Z869</f>
        <v>22.9</v>
      </c>
      <c r="P87" s="5">
        <f>'[1]Weekly capesize'!$T869</f>
        <v>9.6</v>
      </c>
      <c r="Q87" s="5">
        <f>'[1]Weekly capesize'!$U868</f>
        <v>12.3</v>
      </c>
      <c r="R87" s="100">
        <f>[2]input!$B517</f>
        <v>10.5</v>
      </c>
      <c r="S87" s="123">
        <f t="shared" si="185"/>
        <v>0.47606506584043379</v>
      </c>
      <c r="T87" s="49">
        <f t="shared" ref="T87" si="335">B87-C87</f>
        <v>3073</v>
      </c>
      <c r="U87" s="107">
        <f t="shared" ref="U87" si="336">T87/C87</f>
        <v>0.47606506584043379</v>
      </c>
      <c r="V87" s="157">
        <f t="shared" si="187"/>
        <v>13.549999999999999</v>
      </c>
      <c r="W87" s="108">
        <f t="shared" si="188"/>
        <v>3.6500000000000004</v>
      </c>
      <c r="Y87" s="44"/>
      <c r="Z87" s="44"/>
      <c r="AA87" s="44"/>
      <c r="AB87" s="44"/>
      <c r="AF87" s="86">
        <f t="shared" ref="AF87" si="337">B87/B86-1</f>
        <v>-6.2112412639039327E-2</v>
      </c>
      <c r="AG87" s="97">
        <f t="shared" ref="AG87" si="338">C87/C86-1</f>
        <v>-4.4411547002220608E-2</v>
      </c>
      <c r="AH87" s="102">
        <f t="shared" ref="AH87" si="339">H87/H86-1</f>
        <v>-2.604166666666663E-2</v>
      </c>
      <c r="AI87" s="103">
        <f t="shared" ref="AI87" si="340">J87/J86-1</f>
        <v>-4.8859934853420217E-2</v>
      </c>
      <c r="AJ87" s="89">
        <f t="shared" ref="AJ87" si="341">K87/K86-1</f>
        <v>-4.7486033519552939E-2</v>
      </c>
      <c r="AK87" s="96">
        <f t="shared" ref="AK87" si="342">N87/N86-1</f>
        <v>-6.6666666666666652E-2</v>
      </c>
      <c r="AL87" s="97">
        <f t="shared" ref="AL87" si="343">O87/O86-1</f>
        <v>-5.5670103092783529E-2</v>
      </c>
      <c r="AM87" s="97">
        <f t="shared" ref="AM87" si="344">R87/R86-1</f>
        <v>9.6153846153845812E-3</v>
      </c>
      <c r="AO87" s="112"/>
      <c r="AP87" s="112"/>
      <c r="AQ87" s="113">
        <f>[4]SRM!I32-H87</f>
        <v>57.473999999999997</v>
      </c>
      <c r="AR87" s="113">
        <f>[4]SRM!J32-O87</f>
        <v>70.84</v>
      </c>
      <c r="AS87" s="114">
        <f t="shared" si="313"/>
        <v>13.366000000000007</v>
      </c>
      <c r="AT87" s="108">
        <f t="shared" si="314"/>
        <v>9.1712895622895605</v>
      </c>
      <c r="AU87" s="44">
        <f t="shared" si="197"/>
        <v>-8.6587553470400813E-3</v>
      </c>
      <c r="AV87" s="44">
        <f t="shared" si="198"/>
        <v>-9.8716683119437487E-4</v>
      </c>
      <c r="AW87" s="112"/>
    </row>
    <row r="88" spans="1:49">
      <c r="A88" s="46">
        <f>'[1]Weekly capesize'!$A870</f>
        <v>43346</v>
      </c>
      <c r="B88" s="1">
        <f>'[1]Weekly capesize'!$B870</f>
        <v>9064</v>
      </c>
      <c r="C88" s="1">
        <f>'[1]Weekly capesize'!$C870</f>
        <v>5982</v>
      </c>
      <c r="D88" s="1">
        <f t="shared" si="184"/>
        <v>3082</v>
      </c>
      <c r="E88" s="124">
        <f>'[1]Baltic Indices'!$D537</f>
        <v>3164</v>
      </c>
      <c r="F88" s="124">
        <f>'[1]Baltic Indices'!$G537</f>
        <v>551</v>
      </c>
      <c r="G88" s="124">
        <f>'[1]Baltic Indices'!$F537</f>
        <v>1095</v>
      </c>
      <c r="H88" s="3">
        <f>'[1]Weekly capesize'!$I870</f>
        <v>8.65</v>
      </c>
      <c r="I88" s="3">
        <f>'[1]Weekly capesize'!$L870</f>
        <v>12.25</v>
      </c>
      <c r="J88" s="3">
        <f>'[1]Weekly capesize'!$N870</f>
        <v>13.85</v>
      </c>
      <c r="K88" s="3">
        <f>'[1]Weekly capesize'!$J870</f>
        <v>16.25</v>
      </c>
      <c r="L88" s="3">
        <f>'[1]Weekly capesize'!$Y870</f>
        <v>22.7</v>
      </c>
      <c r="M88" s="3">
        <f>'[1]Weekly capesize'!$V870</f>
        <v>10.6</v>
      </c>
      <c r="N88" s="5">
        <f>'[1]Weekly capesize'!$S870</f>
        <v>9.4</v>
      </c>
      <c r="O88" s="5">
        <f>'[1]Weekly capesize'!$Z870</f>
        <v>22.15</v>
      </c>
      <c r="P88" s="5">
        <f>'[1]Weekly capesize'!$T870</f>
        <v>8.9</v>
      </c>
      <c r="Q88" s="5">
        <f>'[1]Weekly capesize'!$U869</f>
        <v>11.75</v>
      </c>
      <c r="R88" s="100">
        <f>[2]input!$B518</f>
        <v>11.05</v>
      </c>
      <c r="S88" s="123">
        <f t="shared" si="185"/>
        <v>0.51521230357739889</v>
      </c>
      <c r="T88" s="49">
        <f t="shared" ref="T88" si="345">B88-C88</f>
        <v>3082</v>
      </c>
      <c r="U88" s="107">
        <f t="shared" ref="U88" si="346">T88/C88</f>
        <v>0.51521230357739889</v>
      </c>
      <c r="V88" s="157">
        <f t="shared" si="187"/>
        <v>13.499999999999998</v>
      </c>
      <c r="W88" s="108">
        <f t="shared" si="188"/>
        <v>3.5999999999999996</v>
      </c>
      <c r="Y88" s="44"/>
      <c r="Z88" s="44"/>
      <c r="AA88" s="44"/>
      <c r="AB88" s="44"/>
      <c r="AF88" s="86">
        <f t="shared" ref="AF88:AF89" si="347">B88/B87-1</f>
        <v>-4.8698572628043668E-2</v>
      </c>
      <c r="AG88" s="97">
        <f t="shared" ref="AG88:AG89" si="348">C88/C87-1</f>
        <v>-7.3276529821843517E-2</v>
      </c>
      <c r="AH88" s="102">
        <f t="shared" ref="AH88:AH89" si="349">H88/H87-1</f>
        <v>-7.4866310160427774E-2</v>
      </c>
      <c r="AI88" s="103">
        <f t="shared" ref="AI88:AI89" si="350">J88/J87-1</f>
        <v>-5.1369863013698613E-2</v>
      </c>
      <c r="AJ88" s="89">
        <f t="shared" ref="AJ88:AJ89" si="351">K88/K87-1</f>
        <v>-4.6920821114369571E-2</v>
      </c>
      <c r="AK88" s="96">
        <f t="shared" ref="AK88:AK89" si="352">N88/N87-1</f>
        <v>-0.10476190476190472</v>
      </c>
      <c r="AL88" s="97">
        <f t="shared" ref="AL88:AL89" si="353">O88/O87-1</f>
        <v>-3.2751091703056789E-2</v>
      </c>
      <c r="AM88" s="97">
        <f t="shared" ref="AM88:AM89" si="354">R88/R87-1</f>
        <v>5.2380952380952417E-2</v>
      </c>
      <c r="AQ88" s="109">
        <f>[4]SRM!I33-H88</f>
        <v>57.610000000000021</v>
      </c>
      <c r="AR88" s="109">
        <f>[4]SRM!J33-O88</f>
        <v>71.889999999999986</v>
      </c>
      <c r="AS88" s="108">
        <f t="shared" si="313"/>
        <v>14.279999999999966</v>
      </c>
      <c r="AT88" s="108">
        <f t="shared" si="314"/>
        <v>9.1712895622895605</v>
      </c>
      <c r="AU88" s="44">
        <f t="shared" si="197"/>
        <v>2.3662873647218863E-3</v>
      </c>
      <c r="AV88" s="44">
        <f t="shared" si="198"/>
        <v>1.4822134387351582E-2</v>
      </c>
    </row>
    <row r="89" spans="1:49">
      <c r="A89" s="46">
        <f>'[1]Weekly capesize'!$A871</f>
        <v>43353</v>
      </c>
      <c r="B89" s="1">
        <f>'[1]Weekly capesize'!$B871</f>
        <v>8524</v>
      </c>
      <c r="C89" s="1">
        <f>'[1]Weekly capesize'!$C871</f>
        <v>5784</v>
      </c>
      <c r="D89" s="1">
        <f t="shared" si="184"/>
        <v>2740</v>
      </c>
      <c r="E89" s="124">
        <f>'[1]Baltic Indices'!$D538</f>
        <v>2732</v>
      </c>
      <c r="F89" s="124">
        <f>'[1]Baltic Indices'!$G538</f>
        <v>562</v>
      </c>
      <c r="G89" s="124">
        <f>'[1]Baltic Indices'!$F538</f>
        <v>1132</v>
      </c>
      <c r="H89" s="3">
        <f>'[1]Weekly capesize'!$I871</f>
        <v>8.5</v>
      </c>
      <c r="I89" s="3">
        <f>'[1]Weekly capesize'!$L871</f>
        <v>11.8</v>
      </c>
      <c r="J89" s="3">
        <f>'[1]Weekly capesize'!$N871</f>
        <v>13.45</v>
      </c>
      <c r="K89" s="3">
        <f>'[1]Weekly capesize'!$J871</f>
        <v>15.75</v>
      </c>
      <c r="L89" s="3">
        <f>'[1]Weekly capesize'!$Y871</f>
        <v>21.75</v>
      </c>
      <c r="M89" s="3">
        <f>'[1]Weekly capesize'!$V871</f>
        <v>9.75</v>
      </c>
      <c r="N89" s="5">
        <f>'[1]Weekly capesize'!$S871</f>
        <v>8.85</v>
      </c>
      <c r="O89" s="5">
        <f>'[1]Weekly capesize'!$Z871</f>
        <v>21.2</v>
      </c>
      <c r="P89" s="5">
        <f>'[1]Weekly capesize'!$T871</f>
        <v>8.5500000000000007</v>
      </c>
      <c r="Q89" s="5">
        <f>'[1]Weekly capesize'!$U870</f>
        <v>10.9</v>
      </c>
      <c r="R89" s="100">
        <f>[2]input!$B519</f>
        <v>10.95</v>
      </c>
      <c r="S89" s="123">
        <f t="shared" si="185"/>
        <v>0.47372060857538034</v>
      </c>
      <c r="T89" s="49">
        <f t="shared" ref="T89" si="355">B89-C89</f>
        <v>2740</v>
      </c>
      <c r="U89" s="107">
        <f t="shared" ref="U89" si="356">T89/C89</f>
        <v>0.47372060857538034</v>
      </c>
      <c r="V89" s="157">
        <f t="shared" si="187"/>
        <v>12.7</v>
      </c>
      <c r="W89" s="108">
        <f t="shared" si="188"/>
        <v>3.3000000000000007</v>
      </c>
      <c r="Y89" s="44"/>
      <c r="Z89" s="44"/>
      <c r="AA89" s="44"/>
      <c r="AB89" s="44"/>
      <c r="AF89" s="86">
        <f t="shared" si="347"/>
        <v>-5.9576345984112988E-2</v>
      </c>
      <c r="AG89" s="97">
        <f t="shared" si="348"/>
        <v>-3.3099297893681046E-2</v>
      </c>
      <c r="AH89" s="102">
        <f t="shared" si="349"/>
        <v>-1.7341040462427793E-2</v>
      </c>
      <c r="AI89" s="103">
        <f t="shared" si="350"/>
        <v>-2.8880866425992857E-2</v>
      </c>
      <c r="AJ89" s="89">
        <f t="shared" si="351"/>
        <v>-3.0769230769230771E-2</v>
      </c>
      <c r="AK89" s="96">
        <f t="shared" si="352"/>
        <v>-5.8510638297872397E-2</v>
      </c>
      <c r="AL89" s="97">
        <f t="shared" si="353"/>
        <v>-4.2889390519187276E-2</v>
      </c>
      <c r="AM89" s="97">
        <f t="shared" si="354"/>
        <v>-9.0497737556561875E-3</v>
      </c>
      <c r="AQ89" s="109">
        <f>[4]SRM!I34-H89</f>
        <v>58.766000000000005</v>
      </c>
      <c r="AR89" s="109">
        <f>[4]SRM!J34-O89</f>
        <v>74.279999999999987</v>
      </c>
      <c r="AS89" s="108">
        <f t="shared" si="313"/>
        <v>15.513999999999982</v>
      </c>
      <c r="AT89" s="108">
        <f t="shared" si="314"/>
        <v>9.1712895622895605</v>
      </c>
      <c r="AU89" s="44">
        <f t="shared" si="197"/>
        <v>2.006596077069922E-2</v>
      </c>
      <c r="AV89" s="44">
        <f t="shared" si="198"/>
        <v>3.3245235776881321E-2</v>
      </c>
    </row>
    <row r="90" spans="1:49">
      <c r="A90" s="46">
        <f>'[1]Weekly capesize'!$A872</f>
        <v>43360</v>
      </c>
      <c r="B90" s="1">
        <f>'[1]Weekly capesize'!$B872</f>
        <v>7875</v>
      </c>
      <c r="C90" s="1">
        <f>'[1]Weekly capesize'!$C872</f>
        <v>5249</v>
      </c>
      <c r="D90" s="1">
        <f t="shared" si="184"/>
        <v>2626</v>
      </c>
      <c r="E90" s="124">
        <f>'[1]Baltic Indices'!$D539</f>
        <v>2411</v>
      </c>
      <c r="F90" s="124">
        <f>'[1]Baltic Indices'!$G539</f>
        <v>568</v>
      </c>
      <c r="G90" s="124">
        <f>'[1]Baltic Indices'!$F539</f>
        <v>1134</v>
      </c>
      <c r="H90" s="3">
        <f>'[1]Weekly capesize'!$I872</f>
        <v>7.5</v>
      </c>
      <c r="I90" s="3">
        <f>'[1]Weekly capesize'!$L872</f>
        <v>11</v>
      </c>
      <c r="J90" s="3">
        <f>'[1]Weekly capesize'!$N872</f>
        <v>12.55</v>
      </c>
      <c r="K90" s="3">
        <f>'[1]Weekly capesize'!$J872</f>
        <v>15.2</v>
      </c>
      <c r="L90" s="3">
        <f>'[1]Weekly capesize'!$Y872</f>
        <v>20.65</v>
      </c>
      <c r="M90" s="3">
        <f>'[1]Weekly capesize'!$V872</f>
        <v>8.85</v>
      </c>
      <c r="N90" s="5">
        <f>'[1]Weekly capesize'!$S872</f>
        <v>7.75</v>
      </c>
      <c r="O90" s="5">
        <f>'[1]Weekly capesize'!$Z872</f>
        <v>20.100000000000001</v>
      </c>
      <c r="P90" s="5">
        <f>'[1]Weekly capesize'!$T872</f>
        <v>7.7</v>
      </c>
      <c r="Q90" s="5">
        <f>'[1]Weekly capesize'!$U871</f>
        <v>10.050000000000001</v>
      </c>
      <c r="R90" s="100">
        <f>[2]input!$B520</f>
        <v>11.05</v>
      </c>
      <c r="S90" s="123">
        <f t="shared" si="185"/>
        <v>0.50028576871785102</v>
      </c>
      <c r="T90" s="49">
        <f t="shared" ref="T90" si="357">B90-C90</f>
        <v>2626</v>
      </c>
      <c r="U90" s="107">
        <f t="shared" ref="U90" si="358">T90/C90</f>
        <v>0.50028576871785102</v>
      </c>
      <c r="V90" s="157">
        <f t="shared" si="187"/>
        <v>12.600000000000001</v>
      </c>
      <c r="W90" s="108">
        <f t="shared" si="188"/>
        <v>3.5</v>
      </c>
      <c r="Y90" s="44"/>
      <c r="Z90" s="44"/>
      <c r="AA90" s="44"/>
      <c r="AB90" s="44"/>
      <c r="AF90" s="86">
        <f t="shared" ref="AF90" si="359">B90/B89-1</f>
        <v>-7.6137963397465924E-2</v>
      </c>
      <c r="AG90" s="97">
        <f t="shared" ref="AG90" si="360">C90/C89-1</f>
        <v>-9.249654218533887E-2</v>
      </c>
      <c r="AH90" s="102">
        <f t="shared" ref="AH90" si="361">H90/H89-1</f>
        <v>-0.11764705882352944</v>
      </c>
      <c r="AI90" s="103">
        <f t="shared" ref="AI90" si="362">J90/J89-1</f>
        <v>-6.6914498141263823E-2</v>
      </c>
      <c r="AJ90" s="89">
        <f t="shared" ref="AJ90" si="363">K90/K89-1</f>
        <v>-3.4920634920635019E-2</v>
      </c>
      <c r="AK90" s="96">
        <f t="shared" ref="AK90" si="364">N90/N89-1</f>
        <v>-0.12429378531073443</v>
      </c>
      <c r="AL90" s="97">
        <f t="shared" ref="AL90" si="365">O90/O89-1</f>
        <v>-5.1886792452830122E-2</v>
      </c>
      <c r="AM90" s="97">
        <f t="shared" ref="AM90:AM91" si="366">R90/R89-1</f>
        <v>9.1324200913243114E-3</v>
      </c>
      <c r="AQ90" s="109">
        <f>[4]SRM!I35-H90</f>
        <v>60.356000000000009</v>
      </c>
      <c r="AR90" s="109">
        <f>[4]SRM!J35-O90</f>
        <v>76.22</v>
      </c>
      <c r="AS90" s="108">
        <f t="shared" ref="AS90" si="367">AR90-AQ90</f>
        <v>15.86399999999999</v>
      </c>
      <c r="AT90" s="108">
        <f t="shared" si="314"/>
        <v>9.1712895622895605</v>
      </c>
      <c r="AU90" s="44">
        <f t="shared" si="197"/>
        <v>2.7056461219072236E-2</v>
      </c>
      <c r="AV90" s="44">
        <f t="shared" si="198"/>
        <v>2.6117393645665121E-2</v>
      </c>
    </row>
    <row r="91" spans="1:49">
      <c r="A91" s="46">
        <f>'[1]Weekly capesize'!$A873</f>
        <v>43367</v>
      </c>
      <c r="B91" s="1">
        <f>'[1]Weekly capesize'!$B873</f>
        <v>7952</v>
      </c>
      <c r="C91" s="1">
        <f>'[1]Weekly capesize'!$C873</f>
        <v>5152</v>
      </c>
      <c r="D91" s="1">
        <f t="shared" si="184"/>
        <v>2800</v>
      </c>
      <c r="E91" s="124">
        <f>'[1]Baltic Indices'!$D540</f>
        <v>1900</v>
      </c>
      <c r="F91" s="124">
        <f>'[1]Baltic Indices'!$G540</f>
        <v>588</v>
      </c>
      <c r="G91" s="124">
        <f>'[1]Baltic Indices'!$F540</f>
        <v>1134</v>
      </c>
      <c r="H91" s="3">
        <f>'[1]Weekly capesize'!$I873</f>
        <v>7.25</v>
      </c>
      <c r="I91" s="3">
        <f>'[1]Weekly capesize'!$L873</f>
        <v>10.7</v>
      </c>
      <c r="J91" s="3">
        <f>'[1]Weekly capesize'!$N873</f>
        <v>12.1</v>
      </c>
      <c r="K91" s="3">
        <f>'[1]Weekly capesize'!$J873</f>
        <v>15.2</v>
      </c>
      <c r="L91" s="3">
        <f>'[1]Weekly capesize'!$Y873</f>
        <v>20.7</v>
      </c>
      <c r="M91" s="3">
        <f>'[1]Weekly capesize'!$V873</f>
        <v>9</v>
      </c>
      <c r="N91" s="5">
        <f>'[1]Weekly capesize'!$S873</f>
        <v>7.35</v>
      </c>
      <c r="O91" s="5">
        <f>'[1]Weekly capesize'!$Z873</f>
        <v>20.149999999999999</v>
      </c>
      <c r="P91" s="5">
        <f>'[1]Weekly capesize'!$T873</f>
        <v>7.45</v>
      </c>
      <c r="Q91" s="5">
        <f>'[1]Weekly capesize'!$U872</f>
        <v>9.15</v>
      </c>
      <c r="R91" s="100">
        <f>[2]input!$B521</f>
        <v>11.65</v>
      </c>
      <c r="S91" s="123">
        <f t="shared" si="185"/>
        <v>0.54347826086956519</v>
      </c>
      <c r="T91" s="49">
        <f t="shared" ref="T91" si="368">B91-C91</f>
        <v>2800</v>
      </c>
      <c r="U91" s="107">
        <f t="shared" ref="U91" si="369">T91/C91</f>
        <v>0.54347826086956519</v>
      </c>
      <c r="V91" s="157">
        <f t="shared" si="187"/>
        <v>12.899999999999999</v>
      </c>
      <c r="W91" s="108">
        <f t="shared" si="188"/>
        <v>3.4499999999999993</v>
      </c>
      <c r="Y91" s="44"/>
      <c r="Z91" s="44"/>
      <c r="AA91" s="44"/>
      <c r="AB91" s="44"/>
      <c r="AF91" s="86">
        <f t="shared" ref="AF91" si="370">B91/B90-1</f>
        <v>9.7777777777778851E-3</v>
      </c>
      <c r="AG91" s="97">
        <f t="shared" ref="AG91" si="371">C91/C90-1</f>
        <v>-1.847971042103258E-2</v>
      </c>
      <c r="AH91" s="102">
        <f t="shared" ref="AH91" si="372">H91/H90-1</f>
        <v>-3.3333333333333326E-2</v>
      </c>
      <c r="AI91" s="103">
        <f t="shared" ref="AI91" si="373">J91/J90-1</f>
        <v>-3.5856573705179362E-2</v>
      </c>
      <c r="AJ91" s="89">
        <f t="shared" ref="AJ91" si="374">K91/K90-1</f>
        <v>0</v>
      </c>
      <c r="AK91" s="96">
        <f t="shared" ref="AK91" si="375">N91/N90-1</f>
        <v>-5.1612903225806472E-2</v>
      </c>
      <c r="AL91" s="97">
        <f t="shared" ref="AL91" si="376">O91/O90-1</f>
        <v>2.4875621890545485E-3</v>
      </c>
      <c r="AM91" s="97">
        <f t="shared" si="366"/>
        <v>5.4298642533936681E-2</v>
      </c>
      <c r="AQ91" s="109">
        <f>[4]SRM!I36-H91</f>
        <v>61.895999999999987</v>
      </c>
      <c r="AR91" s="109">
        <f>[4]SRM!J36-O91</f>
        <v>76.430000000000007</v>
      </c>
      <c r="AS91" s="108">
        <f t="shared" ref="AS91" si="377">AR91-AQ91</f>
        <v>14.53400000000002</v>
      </c>
      <c r="AT91" s="108">
        <f t="shared" si="314"/>
        <v>9.1712895622895605</v>
      </c>
      <c r="AU91" s="44">
        <f t="shared" si="197"/>
        <v>2.5515276028894807E-2</v>
      </c>
      <c r="AV91" s="44">
        <f t="shared" si="198"/>
        <v>2.7551823668330311E-3</v>
      </c>
    </row>
    <row r="92" spans="1:49">
      <c r="A92" s="46">
        <f>'[1]Weekly capesize'!$A874</f>
        <v>43374</v>
      </c>
      <c r="B92" s="1">
        <f>'[1]Weekly capesize'!$B874</f>
        <v>8518</v>
      </c>
      <c r="C92" s="1">
        <f>'[1]Weekly capesize'!$C874</f>
        <v>5371</v>
      </c>
      <c r="D92" s="1">
        <f t="shared" si="184"/>
        <v>3147</v>
      </c>
      <c r="E92" s="124">
        <f>'[1]Baltic Indices'!$D541</f>
        <v>1840</v>
      </c>
      <c r="F92" s="124">
        <f>'[1]Baltic Indices'!$G541</f>
        <v>617</v>
      </c>
      <c r="G92" s="124">
        <f>'[1]Baltic Indices'!$F541</f>
        <v>1175</v>
      </c>
      <c r="H92" s="3">
        <f>'[1]Weekly capesize'!$I874</f>
        <v>7.9</v>
      </c>
      <c r="I92" s="3">
        <f>'[1]Weekly capesize'!$L874</f>
        <v>11.05</v>
      </c>
      <c r="J92" s="3">
        <f>'[1]Weekly capesize'!$N874</f>
        <v>12.45</v>
      </c>
      <c r="K92" s="3">
        <f>'[1]Weekly capesize'!$J874</f>
        <v>15.65</v>
      </c>
      <c r="L92" s="3">
        <f>'[1]Weekly capesize'!$Y874</f>
        <v>21.15</v>
      </c>
      <c r="M92" s="3">
        <f>'[1]Weekly capesize'!$V874</f>
        <v>10.4</v>
      </c>
      <c r="N92" s="5">
        <f>'[1]Weekly capesize'!$S874</f>
        <v>7.85</v>
      </c>
      <c r="O92" s="5">
        <f>'[1]Weekly capesize'!$Z874</f>
        <v>20.6</v>
      </c>
      <c r="P92" s="5">
        <f>'[1]Weekly capesize'!$T874</f>
        <v>7.65</v>
      </c>
      <c r="Q92" s="5">
        <f>'[1]Weekly capesize'!$U873</f>
        <v>9.4</v>
      </c>
      <c r="R92" s="100">
        <f>[2]input!$B522</f>
        <v>11.55</v>
      </c>
      <c r="S92" s="123">
        <f t="shared" si="185"/>
        <v>0.58592440886240926</v>
      </c>
      <c r="T92" s="49">
        <f t="shared" ref="T92" si="378">B92-C92</f>
        <v>3147</v>
      </c>
      <c r="U92" s="107">
        <f t="shared" ref="U92" si="379">T92/C92</f>
        <v>0.58592440886240926</v>
      </c>
      <c r="V92" s="157">
        <f t="shared" si="187"/>
        <v>12.700000000000001</v>
      </c>
      <c r="W92" s="108">
        <f t="shared" si="188"/>
        <v>3.1500000000000004</v>
      </c>
      <c r="Y92" s="44"/>
      <c r="Z92" s="44"/>
      <c r="AA92" s="44"/>
      <c r="AB92" s="44"/>
      <c r="AF92" s="86">
        <f t="shared" ref="AF92" si="380">B92/B91-1</f>
        <v>7.117706237424537E-2</v>
      </c>
      <c r="AG92" s="97">
        <f t="shared" ref="AG92" si="381">C92/C91-1</f>
        <v>4.2507763975155211E-2</v>
      </c>
      <c r="AH92" s="102">
        <f t="shared" ref="AH92" si="382">H92/H91-1</f>
        <v>8.9655172413793061E-2</v>
      </c>
      <c r="AI92" s="103">
        <f t="shared" ref="AI92" si="383">J92/J91-1</f>
        <v>2.8925619834710758E-2</v>
      </c>
      <c r="AJ92" s="89">
        <f t="shared" ref="AJ92" si="384">K92/K91-1</f>
        <v>2.9605263157894912E-2</v>
      </c>
      <c r="AK92" s="96">
        <f t="shared" ref="AK92" si="385">N92/N91-1</f>
        <v>6.8027210884353817E-2</v>
      </c>
      <c r="AL92" s="97">
        <f t="shared" ref="AL92" si="386">O92/O91-1</f>
        <v>2.2332506203474045E-2</v>
      </c>
      <c r="AM92" s="97">
        <f t="shared" ref="AM92" si="387">R92/R91-1</f>
        <v>-8.5836909871244149E-3</v>
      </c>
      <c r="AQ92" s="109">
        <f>[4]SRM!I37-H92</f>
        <v>61.148000000000003</v>
      </c>
      <c r="AR92" s="109">
        <f>[4]SRM!J37-O92</f>
        <v>75.680000000000007</v>
      </c>
      <c r="AS92" s="108">
        <f t="shared" ref="AS92" si="388">AR92-AQ92</f>
        <v>14.532000000000004</v>
      </c>
      <c r="AT92" s="108">
        <f t="shared" si="314"/>
        <v>9.1712895622895605</v>
      </c>
      <c r="AU92" s="44">
        <f t="shared" si="197"/>
        <v>-1.2084787385291174E-2</v>
      </c>
      <c r="AV92" s="44">
        <f t="shared" si="198"/>
        <v>-9.8129006934449814E-3</v>
      </c>
    </row>
    <row r="93" spans="1:49">
      <c r="A93" s="46">
        <f>'[1]Weekly capesize'!$A875</f>
        <v>43381</v>
      </c>
      <c r="B93" s="1">
        <f>'[1]Weekly capesize'!$B875</f>
        <v>8230</v>
      </c>
      <c r="C93" s="1">
        <f>'[1]Weekly capesize'!$C875</f>
        <v>5601</v>
      </c>
      <c r="D93" s="1">
        <f t="shared" si="184"/>
        <v>2629</v>
      </c>
      <c r="E93" s="124">
        <f>'[1]Baltic Indices'!$D542</f>
        <v>2000</v>
      </c>
      <c r="F93" s="124">
        <f>'[1]Baltic Indices'!$G542</f>
        <v>629</v>
      </c>
      <c r="G93" s="124">
        <f>'[1]Baltic Indices'!$F542</f>
        <v>1194</v>
      </c>
      <c r="H93" s="3">
        <f>'[1]Weekly capesize'!$I875</f>
        <v>8.8000000000000007</v>
      </c>
      <c r="I93" s="3">
        <f>'[1]Weekly capesize'!$L875</f>
        <v>11.05</v>
      </c>
      <c r="J93" s="3">
        <f>'[1]Weekly capesize'!$N875</f>
        <v>12.65</v>
      </c>
      <c r="K93" s="3">
        <f>'[1]Weekly capesize'!$J875</f>
        <v>15.75</v>
      </c>
      <c r="L93" s="3">
        <f>'[1]Weekly capesize'!$Y875</f>
        <v>20.85</v>
      </c>
      <c r="M93" s="3">
        <f>'[1]Weekly capesize'!$V875</f>
        <v>10.199999999999999</v>
      </c>
      <c r="N93" s="5">
        <f>'[1]Weekly capesize'!$S875</f>
        <v>7.65</v>
      </c>
      <c r="O93" s="5">
        <f>'[1]Weekly capesize'!$Z875</f>
        <v>20.3</v>
      </c>
      <c r="P93" s="5">
        <f>'[1]Weekly capesize'!$T875</f>
        <v>7.65</v>
      </c>
      <c r="Q93" s="5">
        <f>'[1]Weekly capesize'!$U874</f>
        <v>10.65</v>
      </c>
      <c r="R93" s="100">
        <f>[2]input!$B523</f>
        <v>12.3</v>
      </c>
      <c r="S93" s="123">
        <f t="shared" si="185"/>
        <v>0.46938046777361186</v>
      </c>
      <c r="T93" s="49">
        <f t="shared" ref="T93" si="389">B93-C93</f>
        <v>2629</v>
      </c>
      <c r="U93" s="107">
        <f t="shared" ref="U93" si="390">T93/C93</f>
        <v>0.46938046777361186</v>
      </c>
      <c r="V93" s="157">
        <f t="shared" si="187"/>
        <v>11.5</v>
      </c>
      <c r="W93" s="108">
        <f t="shared" si="188"/>
        <v>2.25</v>
      </c>
      <c r="Y93" s="44"/>
      <c r="Z93" s="44"/>
      <c r="AA93" s="44"/>
      <c r="AB93" s="44"/>
      <c r="AF93" s="86">
        <f t="shared" ref="AF93" si="391">B93/B92-1</f>
        <v>-3.3810753698051199E-2</v>
      </c>
      <c r="AG93" s="97">
        <f t="shared" ref="AG93" si="392">C93/C92-1</f>
        <v>4.2822565630236564E-2</v>
      </c>
      <c r="AH93" s="102">
        <f t="shared" ref="AH93" si="393">H93/H92-1</f>
        <v>0.11392405063291133</v>
      </c>
      <c r="AI93" s="103">
        <f t="shared" ref="AI93" si="394">J93/J92-1</f>
        <v>1.6064257028112428E-2</v>
      </c>
      <c r="AJ93" s="89">
        <f t="shared" ref="AJ93" si="395">K93/K92-1</f>
        <v>6.389776357827559E-3</v>
      </c>
      <c r="AK93" s="96">
        <f t="shared" ref="AK93" si="396">N93/N92-1</f>
        <v>-2.547770700636931E-2</v>
      </c>
      <c r="AL93" s="97">
        <f t="shared" ref="AL93" si="397">O93/O92-1</f>
        <v>-1.4563106796116498E-2</v>
      </c>
      <c r="AM93" s="97">
        <f t="shared" ref="AM93" si="398">R93/R92-1</f>
        <v>6.4935064935064846E-2</v>
      </c>
      <c r="AQ93" s="109">
        <f>[4]SRM!I38-H93</f>
        <v>60.44</v>
      </c>
      <c r="AR93" s="109">
        <f>[4]SRM!J38-O93</f>
        <v>76.100000000000009</v>
      </c>
      <c r="AS93" s="108">
        <f t="shared" ref="AS93" si="399">AR93-AQ93</f>
        <v>15.660000000000011</v>
      </c>
      <c r="AT93" s="108">
        <f t="shared" si="314"/>
        <v>9.1712895622895605</v>
      </c>
      <c r="AU93" s="44">
        <f t="shared" si="197"/>
        <v>-1.1578465362726553E-2</v>
      </c>
      <c r="AV93" s="44">
        <f t="shared" si="198"/>
        <v>5.5496828752643612E-3</v>
      </c>
    </row>
    <row r="94" spans="1:49">
      <c r="A94" s="46">
        <f>'[1]Weekly capesize'!$A876</f>
        <v>43388</v>
      </c>
      <c r="B94" s="1">
        <f>'[1]Weekly capesize'!$B876</f>
        <v>8566</v>
      </c>
      <c r="C94" s="1">
        <f>'[1]Weekly capesize'!$C876</f>
        <v>5767</v>
      </c>
      <c r="D94" s="1">
        <f t="shared" si="184"/>
        <v>2799</v>
      </c>
      <c r="E94" s="124">
        <f>'[1]Baltic Indices'!$D543</f>
        <v>2081</v>
      </c>
      <c r="F94" s="124">
        <f>'[1]Baltic Indices'!$G543</f>
        <v>637</v>
      </c>
      <c r="G94" s="124">
        <f>'[1]Baltic Indices'!$F543</f>
        <v>1197</v>
      </c>
      <c r="H94" s="3">
        <f>'[1]Weekly capesize'!$I876</f>
        <v>9.15</v>
      </c>
      <c r="I94" s="3">
        <f>'[1]Weekly capesize'!$L876</f>
        <v>11.25</v>
      </c>
      <c r="J94" s="3">
        <f>'[1]Weekly capesize'!$N876</f>
        <v>12.9</v>
      </c>
      <c r="K94" s="3">
        <f>'[1]Weekly capesize'!$J876</f>
        <v>16.05</v>
      </c>
      <c r="L94" s="3">
        <f>'[1]Weekly capesize'!$Y876</f>
        <v>21.6</v>
      </c>
      <c r="M94" s="3">
        <f>'[1]Weekly capesize'!$V876</f>
        <v>10.55</v>
      </c>
      <c r="N94" s="5">
        <f>'[1]Weekly capesize'!$S876</f>
        <v>7.85</v>
      </c>
      <c r="O94" s="5">
        <f>'[1]Weekly capesize'!$Z876</f>
        <v>21.05</v>
      </c>
      <c r="P94" s="5">
        <f>'[1]Weekly capesize'!$T876</f>
        <v>7.75</v>
      </c>
      <c r="Q94" s="5">
        <f>'[1]Weekly capesize'!$U875</f>
        <v>10.45</v>
      </c>
      <c r="R94" s="100">
        <f>[2]input!$B524</f>
        <v>11.7</v>
      </c>
      <c r="S94" s="123">
        <f t="shared" si="185"/>
        <v>0.4853476677648691</v>
      </c>
      <c r="T94" s="49">
        <f t="shared" ref="T94" si="400">B94-C94</f>
        <v>2799</v>
      </c>
      <c r="U94" s="107">
        <f t="shared" ref="U94" si="401">T94/C94</f>
        <v>0.4853476677648691</v>
      </c>
      <c r="V94" s="157">
        <f t="shared" si="187"/>
        <v>11.9</v>
      </c>
      <c r="W94" s="108">
        <f t="shared" si="188"/>
        <v>2.0999999999999996</v>
      </c>
      <c r="Y94" s="44"/>
      <c r="Z94" s="44"/>
      <c r="AA94" s="44"/>
      <c r="AB94" s="44"/>
      <c r="AF94" s="86">
        <f t="shared" ref="AF94:AF96" si="402">B94/B93-1</f>
        <v>4.0826245443499332E-2</v>
      </c>
      <c r="AG94" s="97">
        <f t="shared" ref="AG94:AG96" si="403">C94/C93-1</f>
        <v>2.9637564720585541E-2</v>
      </c>
      <c r="AH94" s="102">
        <f t="shared" ref="AH94:AH96" si="404">H94/H93-1</f>
        <v>3.9772727272727293E-2</v>
      </c>
      <c r="AI94" s="103">
        <f t="shared" ref="AI94:AI96" si="405">J94/J93-1</f>
        <v>1.9762845849802479E-2</v>
      </c>
      <c r="AJ94" s="89">
        <f t="shared" ref="AJ94:AJ96" si="406">K94/K93-1</f>
        <v>1.9047619047619202E-2</v>
      </c>
      <c r="AK94" s="96">
        <f t="shared" ref="AK94:AK96" si="407">N94/N93-1</f>
        <v>2.614379084967311E-2</v>
      </c>
      <c r="AL94" s="97">
        <f t="shared" ref="AL94:AL96" si="408">O94/O93-1</f>
        <v>3.6945812807881673E-2</v>
      </c>
      <c r="AM94" s="97">
        <f t="shared" ref="AM94:AM96" si="409">R94/R93-1</f>
        <v>-4.8780487804878203E-2</v>
      </c>
      <c r="AQ94" s="109">
        <f>[4]SRM!I39-H94</f>
        <v>61.782000000000004</v>
      </c>
      <c r="AR94" s="109">
        <f>[4]SRM!J39-O94</f>
        <v>76.010000000000005</v>
      </c>
      <c r="AS94" s="108">
        <f t="shared" ref="AS94:AS96" si="410">AR94-AQ94</f>
        <v>14.228000000000002</v>
      </c>
      <c r="AT94" s="108">
        <f t="shared" si="314"/>
        <v>9.1712895622895605</v>
      </c>
      <c r="AU94" s="44">
        <f t="shared" si="197"/>
        <v>2.2203838517538044E-2</v>
      </c>
      <c r="AV94" s="44">
        <f t="shared" si="198"/>
        <v>-1.1826544021025232E-3</v>
      </c>
    </row>
    <row r="95" spans="1:49">
      <c r="A95" s="46">
        <f>'[1]Weekly capesize'!$A877</f>
        <v>43395</v>
      </c>
      <c r="B95" s="1">
        <f>'[1]Weekly capesize'!$B877</f>
        <v>8611</v>
      </c>
      <c r="C95" s="1">
        <f>'[1]Weekly capesize'!$C877</f>
        <v>5824</v>
      </c>
      <c r="D95" s="1">
        <f t="shared" si="184"/>
        <v>2787</v>
      </c>
      <c r="E95" s="124">
        <f>'[1]Baltic Indices'!$D544</f>
        <v>2169</v>
      </c>
      <c r="F95" s="124">
        <f>'[1]Baltic Indices'!$G544</f>
        <v>657</v>
      </c>
      <c r="G95" s="124">
        <f>'[1]Baltic Indices'!$F544</f>
        <v>1204</v>
      </c>
      <c r="H95" s="3">
        <f>'[1]Weekly capesize'!$I877</f>
        <v>8.65</v>
      </c>
      <c r="I95" s="3">
        <f>'[1]Weekly capesize'!$L877</f>
        <v>11.45</v>
      </c>
      <c r="J95" s="3">
        <f>'[1]Weekly capesize'!$N877</f>
        <v>13.15</v>
      </c>
      <c r="K95" s="3">
        <f>'[1]Weekly capesize'!$J877</f>
        <v>16.350000000000001</v>
      </c>
      <c r="L95" s="3">
        <f>'[1]Weekly capesize'!$Y877</f>
        <v>22</v>
      </c>
      <c r="M95" s="3">
        <f>'[1]Weekly capesize'!$V877</f>
        <v>10.35</v>
      </c>
      <c r="N95" s="5">
        <f>'[1]Weekly capesize'!$S877</f>
        <v>8</v>
      </c>
      <c r="O95" s="5">
        <f>'[1]Weekly capesize'!$Z877</f>
        <v>21.45</v>
      </c>
      <c r="P95" s="5">
        <f>'[1]Weekly capesize'!$T877</f>
        <v>7.85</v>
      </c>
      <c r="Q95" s="5">
        <f>'[1]Weekly capesize'!$U876</f>
        <v>10.8</v>
      </c>
      <c r="R95" s="100">
        <f>[2]input!$B525</f>
        <v>11.45</v>
      </c>
      <c r="S95" s="123">
        <f t="shared" si="185"/>
        <v>0.47853708791208793</v>
      </c>
      <c r="T95" s="49">
        <f t="shared" ref="T95" si="411">B95-C95</f>
        <v>2787</v>
      </c>
      <c r="U95" s="107">
        <f t="shared" ref="U95" si="412">T95/C95</f>
        <v>0.47853708791208793</v>
      </c>
      <c r="V95" s="157">
        <f t="shared" si="187"/>
        <v>12.799999999999999</v>
      </c>
      <c r="W95" s="108">
        <f t="shared" si="188"/>
        <v>2.7999999999999989</v>
      </c>
      <c r="Y95" s="44"/>
      <c r="Z95" s="44"/>
      <c r="AA95" s="44"/>
      <c r="AB95" s="44"/>
      <c r="AF95" s="86">
        <f t="shared" si="402"/>
        <v>5.253327107167971E-3</v>
      </c>
      <c r="AG95" s="97">
        <f t="shared" si="403"/>
        <v>9.883821744407939E-3</v>
      </c>
      <c r="AH95" s="102">
        <f t="shared" si="404"/>
        <v>-5.4644808743169349E-2</v>
      </c>
      <c r="AI95" s="103">
        <f t="shared" si="405"/>
        <v>1.9379844961240345E-2</v>
      </c>
      <c r="AJ95" s="89">
        <f t="shared" si="406"/>
        <v>1.8691588785046731E-2</v>
      </c>
      <c r="AK95" s="96">
        <f t="shared" si="407"/>
        <v>1.9108280254777066E-2</v>
      </c>
      <c r="AL95" s="97">
        <f t="shared" si="408"/>
        <v>1.9002375296911955E-2</v>
      </c>
      <c r="AM95" s="97">
        <f t="shared" si="409"/>
        <v>-2.1367521367521403E-2</v>
      </c>
      <c r="AQ95" s="109">
        <f>[4]SRM!I40-H95</f>
        <v>64.025999999999996</v>
      </c>
      <c r="AR95" s="109">
        <f>[4]SRM!J40-O95</f>
        <v>75.649999999999991</v>
      </c>
      <c r="AS95" s="108">
        <f t="shared" si="410"/>
        <v>11.623999999999995</v>
      </c>
      <c r="AT95" s="108">
        <f t="shared" si="314"/>
        <v>9.1712895622895605</v>
      </c>
      <c r="AU95" s="44">
        <f t="shared" si="197"/>
        <v>3.632125861901514E-2</v>
      </c>
      <c r="AV95" s="44">
        <f t="shared" si="198"/>
        <v>-4.7362189185635728E-3</v>
      </c>
    </row>
    <row r="96" spans="1:49">
      <c r="A96" s="46">
        <f>'[1]Weekly capesize'!$A878</f>
        <v>43402</v>
      </c>
      <c r="B96" s="1">
        <f>'[1]Weekly capesize'!$B878</f>
        <v>8860</v>
      </c>
      <c r="C96" s="1">
        <f>'[1]Weekly capesize'!$C878</f>
        <v>6112</v>
      </c>
      <c r="D96" s="1">
        <f t="shared" si="184"/>
        <v>2748</v>
      </c>
      <c r="E96" s="124">
        <f>'[1]Baltic Indices'!$D545</f>
        <v>2230</v>
      </c>
      <c r="F96" s="124">
        <f>'[1]Baltic Indices'!$G545</f>
        <v>670</v>
      </c>
      <c r="G96" s="124">
        <f>'[1]Baltic Indices'!$F545</f>
        <v>1170</v>
      </c>
      <c r="H96" s="3">
        <f>'[1]Weekly capesize'!$I878</f>
        <v>8.6</v>
      </c>
      <c r="I96" s="3">
        <f>'[1]Weekly capesize'!$L878</f>
        <v>13.15</v>
      </c>
      <c r="J96" s="3">
        <f>'[1]Weekly capesize'!$N878</f>
        <v>14.5</v>
      </c>
      <c r="K96" s="3">
        <f>'[1]Weekly capesize'!$J878</f>
        <v>16.7</v>
      </c>
      <c r="L96" s="3">
        <f>'[1]Weekly capesize'!$Y878</f>
        <v>21.95</v>
      </c>
      <c r="M96" s="3">
        <f>'[1]Weekly capesize'!$V878</f>
        <v>10.25</v>
      </c>
      <c r="N96" s="5">
        <f>'[1]Weekly capesize'!$S878</f>
        <v>10</v>
      </c>
      <c r="O96" s="5">
        <f>'[1]Weekly capesize'!$Z878</f>
        <v>21.4</v>
      </c>
      <c r="P96" s="5">
        <f>'[1]Weekly capesize'!$T878</f>
        <v>9.65</v>
      </c>
      <c r="Q96" s="5">
        <f>'[1]Weekly capesize'!$U877</f>
        <v>10.6</v>
      </c>
      <c r="R96" s="100">
        <f>[2]input!$B526</f>
        <v>11.3</v>
      </c>
      <c r="S96" s="123">
        <f t="shared" si="185"/>
        <v>0.44960732984293195</v>
      </c>
      <c r="T96" s="49">
        <f t="shared" ref="T96" si="413">B96-C96</f>
        <v>2748</v>
      </c>
      <c r="U96" s="107">
        <f t="shared" ref="U96" si="414">T96/C96</f>
        <v>0.44960732984293195</v>
      </c>
      <c r="V96" s="157">
        <f t="shared" si="187"/>
        <v>12.799999999999999</v>
      </c>
      <c r="W96" s="108">
        <f t="shared" si="188"/>
        <v>4.5500000000000007</v>
      </c>
      <c r="Y96" s="44"/>
      <c r="Z96" s="44"/>
      <c r="AA96" s="44"/>
      <c r="AB96" s="44"/>
      <c r="AF96" s="86">
        <f t="shared" si="402"/>
        <v>2.8916502148414791E-2</v>
      </c>
      <c r="AG96" s="97">
        <f t="shared" si="403"/>
        <v>4.9450549450549497E-2</v>
      </c>
      <c r="AH96" s="102">
        <f t="shared" si="404"/>
        <v>-5.7803468208093012E-3</v>
      </c>
      <c r="AI96" s="103">
        <f t="shared" si="405"/>
        <v>0.10266159695817478</v>
      </c>
      <c r="AJ96" s="89">
        <f t="shared" si="406"/>
        <v>2.1406727828745975E-2</v>
      </c>
      <c r="AK96" s="96">
        <f t="shared" si="407"/>
        <v>0.25</v>
      </c>
      <c r="AL96" s="97">
        <f t="shared" si="408"/>
        <v>-2.3310023310023631E-3</v>
      </c>
      <c r="AM96" s="97">
        <f t="shared" si="409"/>
        <v>-1.3100436681222627E-2</v>
      </c>
      <c r="AQ96" s="109">
        <f>[4]SRM!I41-H96</f>
        <v>66.472000000000023</v>
      </c>
      <c r="AR96" s="109">
        <f>[4]SRM!J41-O96</f>
        <v>76.72</v>
      </c>
      <c r="AS96" s="108">
        <f t="shared" si="410"/>
        <v>10.247999999999976</v>
      </c>
      <c r="AT96" s="108">
        <f t="shared" si="314"/>
        <v>9.1712895622895605</v>
      </c>
      <c r="AU96" s="44">
        <f t="shared" si="197"/>
        <v>3.820322993783809E-2</v>
      </c>
      <c r="AV96" s="44">
        <f t="shared" si="198"/>
        <v>1.4144084600132389E-2</v>
      </c>
    </row>
    <row r="97" spans="1:48">
      <c r="A97" s="46">
        <f>'[1]Weekly capesize'!$A879</f>
        <v>43409</v>
      </c>
      <c r="B97" s="1">
        <f>'[1]Weekly capesize'!$B879</f>
        <v>8742</v>
      </c>
      <c r="C97" s="1">
        <f>'[1]Weekly capesize'!$C879</f>
        <v>6148</v>
      </c>
      <c r="D97" s="1">
        <f t="shared" si="184"/>
        <v>2594</v>
      </c>
      <c r="E97" s="124">
        <f>'[1]Baltic Indices'!$D546</f>
        <v>2526</v>
      </c>
      <c r="F97" s="124">
        <f>'[1]Baltic Indices'!$G546</f>
        <v>675</v>
      </c>
      <c r="G97" s="124">
        <f>'[1]Baltic Indices'!$F546</f>
        <v>1117</v>
      </c>
      <c r="H97" s="3">
        <f>'[1]Weekly capesize'!$I879</f>
        <v>8.65</v>
      </c>
      <c r="I97" s="3">
        <f>'[1]Weekly capesize'!$L879</f>
        <v>13.95</v>
      </c>
      <c r="J97" s="3">
        <f>'[1]Weekly capesize'!$N879</f>
        <v>15.65</v>
      </c>
      <c r="K97" s="3">
        <f>'[1]Weekly capesize'!$J879</f>
        <v>16.55</v>
      </c>
      <c r="L97" s="3">
        <f>'[1]Weekly capesize'!$Y879</f>
        <v>21.45</v>
      </c>
      <c r="M97" s="3">
        <f>'[1]Weekly capesize'!$V879</f>
        <v>10.25</v>
      </c>
      <c r="N97" s="5">
        <f>'[1]Weekly capesize'!$S879</f>
        <v>10.25</v>
      </c>
      <c r="O97" s="5">
        <f>'[1]Weekly capesize'!$Z879</f>
        <v>20.9</v>
      </c>
      <c r="P97" s="5">
        <f>'[1]Weekly capesize'!$T879</f>
        <v>10.25</v>
      </c>
      <c r="Q97" s="5">
        <f>'[1]Weekly capesize'!$U878</f>
        <v>10.7</v>
      </c>
      <c r="R97" s="100">
        <f>[2]input!$B527</f>
        <v>11.2</v>
      </c>
      <c r="S97" s="123">
        <f t="shared" si="185"/>
        <v>0.42192582953806118</v>
      </c>
      <c r="T97" s="49">
        <f t="shared" ref="T97" si="415">B97-C97</f>
        <v>2594</v>
      </c>
      <c r="U97" s="107">
        <f t="shared" ref="U97" si="416">T97/C97</f>
        <v>0.42192582953806118</v>
      </c>
      <c r="V97" s="157">
        <f t="shared" si="187"/>
        <v>12.249999999999998</v>
      </c>
      <c r="W97" s="108">
        <f t="shared" si="188"/>
        <v>5.2999999999999989</v>
      </c>
      <c r="Y97" s="44"/>
      <c r="Z97" s="44"/>
      <c r="AA97" s="44"/>
      <c r="AB97" s="44"/>
      <c r="AF97" s="86">
        <f t="shared" ref="AF97" si="417">B97/B96-1</f>
        <v>-1.3318284424379212E-2</v>
      </c>
      <c r="AG97" s="97">
        <f t="shared" ref="AG97" si="418">C97/C96-1</f>
        <v>5.8900523560210249E-3</v>
      </c>
      <c r="AH97" s="102">
        <f t="shared" ref="AH97" si="419">H97/H96-1</f>
        <v>5.8139534883721034E-3</v>
      </c>
      <c r="AI97" s="103">
        <f t="shared" ref="AI97" si="420">J97/J96-1</f>
        <v>7.9310344827586254E-2</v>
      </c>
      <c r="AJ97" s="89">
        <f t="shared" ref="AJ97" si="421">K97/K96-1</f>
        <v>-8.9820359281436168E-3</v>
      </c>
      <c r="AK97" s="96">
        <f t="shared" ref="AK97" si="422">N97/N96-1</f>
        <v>2.4999999999999911E-2</v>
      </c>
      <c r="AL97" s="97">
        <f t="shared" ref="AL97" si="423">O97/O96-1</f>
        <v>-2.3364485981308358E-2</v>
      </c>
      <c r="AM97" s="97">
        <f t="shared" ref="AM97" si="424">R97/R96-1</f>
        <v>-8.8495575221240186E-3</v>
      </c>
      <c r="AQ97" s="109">
        <f>[4]SRM!I42-H97</f>
        <v>66.97399999999999</v>
      </c>
      <c r="AR97" s="109">
        <f>[4]SRM!J42-O97</f>
        <v>76.800000000000011</v>
      </c>
      <c r="AS97" s="108">
        <f t="shared" ref="AS97" si="425">AR97-AQ97</f>
        <v>9.8260000000000218</v>
      </c>
      <c r="AT97" s="108">
        <f t="shared" si="314"/>
        <v>9.1712895622895605</v>
      </c>
      <c r="AU97" s="44">
        <f t="shared" si="197"/>
        <v>7.5520519918155227E-3</v>
      </c>
      <c r="AV97" s="44">
        <f t="shared" si="198"/>
        <v>1.0427528675704956E-3</v>
      </c>
    </row>
    <row r="98" spans="1:48">
      <c r="A98" s="46">
        <f>'[1]Weekly capesize'!$A880</f>
        <v>43416</v>
      </c>
      <c r="B98" s="1">
        <f>'[1]Weekly capesize'!$B880</f>
        <v>6986</v>
      </c>
      <c r="C98" s="1">
        <f>'[1]Weekly capesize'!$C880</f>
        <v>4667</v>
      </c>
      <c r="D98" s="1">
        <f t="shared" si="184"/>
        <v>2319</v>
      </c>
      <c r="E98" s="124">
        <f>'[1]Baltic Indices'!$D547</f>
        <v>2502</v>
      </c>
      <c r="F98" s="124">
        <f>'[1]Baltic Indices'!$G547</f>
        <v>666</v>
      </c>
      <c r="G98" s="124">
        <f>'[1]Baltic Indices'!$F547</f>
        <v>1051</v>
      </c>
      <c r="H98" s="3">
        <f>'[1]Weekly capesize'!$I880</f>
        <v>6.8</v>
      </c>
      <c r="I98" s="3">
        <f>'[1]Weekly capesize'!$L880</f>
        <v>12.25</v>
      </c>
      <c r="J98" s="3">
        <f>'[1]Weekly capesize'!$N880</f>
        <v>13.75</v>
      </c>
      <c r="K98" s="3">
        <f>'[1]Weekly capesize'!$J880</f>
        <v>12.5</v>
      </c>
      <c r="L98" s="3">
        <f>'[1]Weekly capesize'!$Y880</f>
        <v>16.45</v>
      </c>
      <c r="M98" s="3">
        <f>'[1]Weekly capesize'!$V880</f>
        <v>8.85</v>
      </c>
      <c r="N98" s="5">
        <f>'[1]Weekly capesize'!$S880</f>
        <v>8.5500000000000007</v>
      </c>
      <c r="O98" s="5">
        <f>'[1]Weekly capesize'!$Z880</f>
        <v>15.9</v>
      </c>
      <c r="P98" s="5">
        <f>'[1]Weekly capesize'!$T880</f>
        <v>8.65</v>
      </c>
      <c r="Q98" s="5">
        <f>'[1]Weekly capesize'!$U879</f>
        <v>10.5</v>
      </c>
      <c r="R98" s="100">
        <f>[2]input!$B528</f>
        <v>10.8</v>
      </c>
      <c r="S98" s="123">
        <f t="shared" si="185"/>
        <v>0.49689307906578101</v>
      </c>
      <c r="T98" s="49">
        <f t="shared" ref="T98" si="426">B98-C98</f>
        <v>2319</v>
      </c>
      <c r="U98" s="107">
        <f t="shared" ref="U98" si="427">T98/C98</f>
        <v>0.49689307906578101</v>
      </c>
      <c r="V98" s="157">
        <f t="shared" si="187"/>
        <v>9.1000000000000014</v>
      </c>
      <c r="W98" s="108">
        <f t="shared" si="188"/>
        <v>5.45</v>
      </c>
      <c r="Y98" s="44"/>
      <c r="Z98" s="44"/>
      <c r="AA98" s="44"/>
      <c r="AB98" s="44"/>
      <c r="AF98" s="86">
        <f t="shared" ref="AF98:AF99" si="428">B98/B97-1</f>
        <v>-0.20086936627773966</v>
      </c>
      <c r="AG98" s="97">
        <f t="shared" ref="AG98:AG99" si="429">C98/C97-1</f>
        <v>-0.24089134677944046</v>
      </c>
      <c r="AH98" s="102">
        <f t="shared" ref="AH98:AH99" si="430">H98/H97-1</f>
        <v>-0.21387283236994226</v>
      </c>
      <c r="AI98" s="103">
        <f t="shared" ref="AI98:AI99" si="431">J98/J97-1</f>
        <v>-0.12140575079872207</v>
      </c>
      <c r="AJ98" s="89">
        <f t="shared" ref="AJ98:AJ99" si="432">K98/K97-1</f>
        <v>-0.24471299093655596</v>
      </c>
      <c r="AK98" s="96">
        <f t="shared" ref="AK98:AK99" si="433">N98/N97-1</f>
        <v>-0.16585365853658529</v>
      </c>
      <c r="AL98" s="97">
        <f t="shared" ref="AL98:AL99" si="434">O98/O97-1</f>
        <v>-0.23923444976076547</v>
      </c>
      <c r="AM98" s="97">
        <f t="shared" ref="AM98:AM99" si="435">R98/R97-1</f>
        <v>-3.5714285714285587E-2</v>
      </c>
      <c r="AQ98" s="109">
        <f>[4]SRM!I43-H98</f>
        <v>69.244</v>
      </c>
      <c r="AR98" s="109">
        <f>[4]SRM!J43-O98</f>
        <v>81.099999999999994</v>
      </c>
      <c r="AS98" s="108">
        <f t="shared" ref="AS98:AS99" si="436">AR98-AQ98</f>
        <v>11.855999999999995</v>
      </c>
      <c r="AT98" s="108">
        <f t="shared" si="314"/>
        <v>9.1712895622895605</v>
      </c>
      <c r="AU98" s="44">
        <f t="shared" si="197"/>
        <v>3.3893749813360463E-2</v>
      </c>
      <c r="AV98" s="44">
        <f t="shared" si="198"/>
        <v>5.5989583333333037E-2</v>
      </c>
    </row>
    <row r="99" spans="1:48">
      <c r="A99" s="46">
        <f>'[1]Weekly capesize'!$A881</f>
        <v>43423</v>
      </c>
      <c r="B99" s="1">
        <f>'[1]Weekly capesize'!$B881</f>
        <v>6331</v>
      </c>
      <c r="C99" s="1">
        <f>'[1]Weekly capesize'!$C881</f>
        <v>4170</v>
      </c>
      <c r="D99" s="1">
        <f t="shared" si="184"/>
        <v>2161</v>
      </c>
      <c r="E99" s="124">
        <f>'[1]Baltic Indices'!$D548</f>
        <v>1461</v>
      </c>
      <c r="F99" s="124">
        <f>'[1]Baltic Indices'!$G548</f>
        <v>656</v>
      </c>
      <c r="G99" s="124">
        <f>'[1]Baltic Indices'!$F548</f>
        <v>1003</v>
      </c>
      <c r="H99" s="3">
        <f>'[1]Weekly capesize'!$I881</f>
        <v>6.35</v>
      </c>
      <c r="I99" s="3">
        <f>'[1]Weekly capesize'!$L881</f>
        <v>11.25</v>
      </c>
      <c r="J99" s="3">
        <f>'[1]Weekly capesize'!$N881</f>
        <v>12.75</v>
      </c>
      <c r="K99" s="3">
        <f>'[1]Weekly capesize'!$J881</f>
        <v>11.45</v>
      </c>
      <c r="L99" s="3">
        <f>'[1]Weekly capesize'!$Y881</f>
        <v>15.5</v>
      </c>
      <c r="M99" s="3">
        <f>'[1]Weekly capesize'!$V881</f>
        <v>7.8</v>
      </c>
      <c r="N99" s="5">
        <f>'[1]Weekly capesize'!$S881</f>
        <v>7.55</v>
      </c>
      <c r="O99" s="5">
        <f>'[1]Weekly capesize'!$Z881</f>
        <v>14.95</v>
      </c>
      <c r="P99" s="5">
        <f>'[1]Weekly capesize'!$T881</f>
        <v>7.75</v>
      </c>
      <c r="Q99" s="5">
        <f>'[1]Weekly capesize'!$U880</f>
        <v>9.1</v>
      </c>
      <c r="R99" s="100">
        <f>[2]input!$B529</f>
        <v>11.15</v>
      </c>
      <c r="S99" s="123">
        <f t="shared" si="185"/>
        <v>0.51822541966426861</v>
      </c>
      <c r="T99" s="49">
        <f t="shared" ref="T99:T106" si="437">B99-C99</f>
        <v>2161</v>
      </c>
      <c r="U99" s="107">
        <f t="shared" ref="U99:U106" si="438">T99/C99</f>
        <v>0.51822541966426861</v>
      </c>
      <c r="V99" s="157">
        <f t="shared" si="187"/>
        <v>8.6</v>
      </c>
      <c r="W99" s="108">
        <f t="shared" si="188"/>
        <v>4.9000000000000004</v>
      </c>
      <c r="Y99" s="44"/>
      <c r="Z99" s="44"/>
      <c r="AA99" s="44"/>
      <c r="AB99" s="44"/>
      <c r="AF99" s="86">
        <f t="shared" si="428"/>
        <v>-9.375894646435734E-2</v>
      </c>
      <c r="AG99" s="97">
        <f t="shared" si="429"/>
        <v>-0.10649239340047134</v>
      </c>
      <c r="AH99" s="102">
        <f t="shared" si="430"/>
        <v>-6.6176470588235281E-2</v>
      </c>
      <c r="AI99" s="103">
        <f t="shared" si="431"/>
        <v>-7.2727272727272751E-2</v>
      </c>
      <c r="AJ99" s="89">
        <f t="shared" si="432"/>
        <v>-8.4000000000000075E-2</v>
      </c>
      <c r="AK99" s="96">
        <f t="shared" si="433"/>
        <v>-0.11695906432748548</v>
      </c>
      <c r="AL99" s="97">
        <f t="shared" si="434"/>
        <v>-5.9748427672956073E-2</v>
      </c>
      <c r="AM99" s="97">
        <f t="shared" si="435"/>
        <v>3.240740740740744E-2</v>
      </c>
      <c r="AQ99" s="109">
        <f>[4]SRM!I44-H99</f>
        <v>69.236000000000004</v>
      </c>
      <c r="AR99" s="109">
        <f>[4]SRM!J44-O99</f>
        <v>80.09</v>
      </c>
      <c r="AS99" s="108">
        <f t="shared" si="436"/>
        <v>10.853999999999999</v>
      </c>
      <c r="AT99" s="108">
        <f t="shared" si="314"/>
        <v>9.1712895622895605</v>
      </c>
      <c r="AU99" s="44">
        <f t="shared" si="197"/>
        <v>-1.1553347582460294E-4</v>
      </c>
      <c r="AV99" s="44">
        <f t="shared" si="198"/>
        <v>-1.245376078914906E-2</v>
      </c>
    </row>
    <row r="100" spans="1:48">
      <c r="A100" s="46">
        <f>'[1]Weekly capesize'!$A882</f>
        <v>43430</v>
      </c>
      <c r="B100" s="1">
        <f>'[1]Weekly capesize'!$B882</f>
        <v>6706</v>
      </c>
      <c r="C100" s="1">
        <f>'[1]Weekly capesize'!$C882</f>
        <v>4447</v>
      </c>
      <c r="D100" s="1">
        <f t="shared" si="184"/>
        <v>2259</v>
      </c>
      <c r="E100" s="124">
        <f>'[1]Baltic Indices'!$D549</f>
        <v>1050</v>
      </c>
      <c r="F100" s="124">
        <f>'[1]Baltic Indices'!$G549</f>
        <v>646</v>
      </c>
      <c r="G100" s="124">
        <f>'[1]Baltic Indices'!$F549</f>
        <v>969</v>
      </c>
      <c r="H100" s="3">
        <f>'[1]Weekly capesize'!$I882</f>
        <v>7</v>
      </c>
      <c r="I100" s="3">
        <f>'[1]Weekly capesize'!$L882</f>
        <v>11.5</v>
      </c>
      <c r="J100" s="3">
        <f>'[1]Weekly capesize'!$N882</f>
        <v>13.05</v>
      </c>
      <c r="K100" s="3">
        <f>'[1]Weekly capesize'!$J882</f>
        <v>11.85</v>
      </c>
      <c r="L100" s="3">
        <f>'[1]Weekly capesize'!$Y882</f>
        <v>16.3</v>
      </c>
      <c r="M100" s="3">
        <f>'[1]Weekly capesize'!$V882</f>
        <v>8.35</v>
      </c>
      <c r="N100" s="5">
        <f>'[1]Weekly capesize'!$S882</f>
        <v>7.75</v>
      </c>
      <c r="O100" s="5">
        <f>'[1]Weekly capesize'!$Z882</f>
        <v>15.75</v>
      </c>
      <c r="P100" s="5">
        <f>'[1]Weekly capesize'!$T882</f>
        <v>7.85</v>
      </c>
      <c r="Q100" s="5">
        <f>'[1]Weekly capesize'!$U881</f>
        <v>8.0500000000000007</v>
      </c>
      <c r="R100" s="100">
        <f>[2]input!$B530</f>
        <v>10.75</v>
      </c>
      <c r="S100" s="123">
        <f t="shared" si="185"/>
        <v>0.50798290982684957</v>
      </c>
      <c r="T100" s="49">
        <f t="shared" si="437"/>
        <v>2259</v>
      </c>
      <c r="U100" s="107">
        <f t="shared" si="438"/>
        <v>0.50798290982684957</v>
      </c>
      <c r="V100" s="157">
        <f t="shared" si="187"/>
        <v>8.75</v>
      </c>
      <c r="W100" s="108">
        <f t="shared" si="188"/>
        <v>4.5</v>
      </c>
      <c r="Y100" s="44"/>
      <c r="Z100" s="44"/>
      <c r="AA100" s="44"/>
      <c r="AB100" s="44"/>
      <c r="AF100" s="86">
        <f t="shared" ref="AF100" si="439">B100/B99-1</f>
        <v>5.9232348760069442E-2</v>
      </c>
      <c r="AG100" s="97">
        <f t="shared" ref="AG100" si="440">C100/C99-1</f>
        <v>6.6426858513189524E-2</v>
      </c>
      <c r="AH100" s="102">
        <f t="shared" ref="AH100" si="441">H100/H99-1</f>
        <v>0.10236220472440949</v>
      </c>
      <c r="AI100" s="103">
        <f t="shared" ref="AI100" si="442">J100/J99-1</f>
        <v>2.3529411764706021E-2</v>
      </c>
      <c r="AJ100" s="89">
        <f t="shared" ref="AJ100" si="443">K100/K99-1</f>
        <v>3.4934497816593968E-2</v>
      </c>
      <c r="AK100" s="96">
        <f t="shared" ref="AK100" si="444">N100/N99-1</f>
        <v>2.6490066225165476E-2</v>
      </c>
      <c r="AL100" s="97">
        <f t="shared" ref="AL100" si="445">O100/O99-1</f>
        <v>5.3511705685618693E-2</v>
      </c>
      <c r="AM100" s="97">
        <f t="shared" ref="AM100" si="446">R100/R99-1</f>
        <v>-3.5874439461883401E-2</v>
      </c>
      <c r="AQ100" s="109">
        <f>[4]SRM!I45-H100</f>
        <v>66.426000000000002</v>
      </c>
      <c r="AR100" s="109">
        <f>[4]SRM!J45-O100</f>
        <v>75.809999999999988</v>
      </c>
      <c r="AS100" s="108">
        <f>AR100-AQ100</f>
        <v>9.3839999999999861</v>
      </c>
      <c r="AT100" s="109">
        <f>AVERAGE($AS$2:AS100)</f>
        <v>9.1712895622895605</v>
      </c>
      <c r="AU100" s="44">
        <f t="shared" si="197"/>
        <v>-4.0585822404529459E-2</v>
      </c>
      <c r="AV100" s="44">
        <f t="shared" si="198"/>
        <v>-5.3439880134848461E-2</v>
      </c>
    </row>
    <row r="101" spans="1:48">
      <c r="A101" s="46">
        <f>'[1]Weekly capesize'!$A883</f>
        <v>43437</v>
      </c>
      <c r="B101" s="1">
        <f>'[1]Weekly capesize'!$B883</f>
        <v>6896</v>
      </c>
      <c r="C101" s="1">
        <f>'[1]Weekly capesize'!$C883</f>
        <v>4803</v>
      </c>
      <c r="D101" s="1">
        <f t="shared" si="184"/>
        <v>2093</v>
      </c>
      <c r="E101" s="124">
        <f>'[1]Baltic Indices'!$D550</f>
        <v>1056</v>
      </c>
      <c r="F101" s="124">
        <f>'[1]Baltic Indices'!$G550</f>
        <v>635</v>
      </c>
      <c r="G101" s="124">
        <f>'[1]Baltic Indices'!$F550</f>
        <v>952</v>
      </c>
      <c r="H101" s="3">
        <f>'[1]Weekly capesize'!$I883</f>
        <v>7.5</v>
      </c>
      <c r="I101" s="3">
        <f>'[1]Weekly capesize'!$L883</f>
        <v>11.7</v>
      </c>
      <c r="J101" s="3">
        <f>'[1]Weekly capesize'!$N883</f>
        <v>13.35</v>
      </c>
      <c r="K101" s="3">
        <f>'[1]Weekly capesize'!$J883</f>
        <v>12.5</v>
      </c>
      <c r="L101" s="3">
        <f>'[1]Weekly capesize'!$Y883</f>
        <v>16.399999999999999</v>
      </c>
      <c r="M101" s="3">
        <f>'[1]Weekly capesize'!$V883</f>
        <v>8.6</v>
      </c>
      <c r="N101" s="5">
        <f>'[1]Weekly capesize'!$S883</f>
        <v>8</v>
      </c>
      <c r="O101" s="5">
        <f>'[1]Weekly capesize'!$Z883</f>
        <v>15.85</v>
      </c>
      <c r="P101" s="5">
        <f>'[1]Weekly capesize'!$T883</f>
        <v>7.95</v>
      </c>
      <c r="Q101" s="5">
        <f>'[1]Weekly capesize'!$U882</f>
        <v>8.6</v>
      </c>
      <c r="R101" s="100">
        <f>[2]input!$B531</f>
        <v>10</v>
      </c>
      <c r="S101" s="123">
        <f t="shared" si="185"/>
        <v>0.43576931084738707</v>
      </c>
      <c r="T101" s="49">
        <f t="shared" si="437"/>
        <v>2093</v>
      </c>
      <c r="U101" s="107">
        <f t="shared" si="438"/>
        <v>0.43576931084738707</v>
      </c>
      <c r="V101" s="157">
        <f t="shared" si="187"/>
        <v>8.35</v>
      </c>
      <c r="W101" s="108">
        <f t="shared" si="188"/>
        <v>4.1999999999999993</v>
      </c>
      <c r="Y101" s="44"/>
      <c r="Z101" s="44"/>
      <c r="AA101" s="44"/>
      <c r="AB101" s="44"/>
      <c r="AF101" s="86">
        <f t="shared" ref="AF101" si="447">B101/B100-1</f>
        <v>2.8332836266030448E-2</v>
      </c>
      <c r="AG101" s="97">
        <f t="shared" ref="AG101" si="448">C101/C100-1</f>
        <v>8.0053968967843447E-2</v>
      </c>
      <c r="AH101" s="102">
        <f t="shared" ref="AH101" si="449">H101/H100-1</f>
        <v>7.1428571428571397E-2</v>
      </c>
      <c r="AI101" s="103">
        <f t="shared" ref="AI101" si="450">J101/J100-1</f>
        <v>2.2988505747126409E-2</v>
      </c>
      <c r="AJ101" s="89">
        <f t="shared" ref="AJ101" si="451">K101/K100-1</f>
        <v>5.4852320675105481E-2</v>
      </c>
      <c r="AK101" s="96">
        <f t="shared" ref="AK101" si="452">N101/N100-1</f>
        <v>3.2258064516129004E-2</v>
      </c>
      <c r="AL101" s="97">
        <f t="shared" ref="AL101" si="453">O101/O100-1</f>
        <v>6.3492063492063266E-3</v>
      </c>
      <c r="AM101" s="97">
        <f t="shared" ref="AM101" si="454">R101/R100-1</f>
        <v>-6.9767441860465129E-2</v>
      </c>
      <c r="AQ101" s="109">
        <f>[4]SRM!I46-H101</f>
        <v>58.150000000000006</v>
      </c>
      <c r="AR101" s="109">
        <f>[4]SRM!J46-O101</f>
        <v>66.230000000000018</v>
      </c>
      <c r="AS101" s="108">
        <f>AR101-AQ101</f>
        <v>8.0800000000000125</v>
      </c>
      <c r="AT101" s="109">
        <f>AVERAGE($AS$2:AS101)</f>
        <v>9.1603766666666644</v>
      </c>
      <c r="AU101" s="44">
        <f t="shared" si="197"/>
        <v>-0.12458976906632935</v>
      </c>
      <c r="AV101" s="44">
        <f t="shared" si="198"/>
        <v>-0.12636855296135041</v>
      </c>
    </row>
    <row r="102" spans="1:48" ht="21.65" customHeight="1">
      <c r="A102" s="46">
        <f>'[1]Weekly capesize'!$A884</f>
        <v>43444</v>
      </c>
      <c r="B102" s="1">
        <f>'[1]Weekly capesize'!$B884</f>
        <v>7389</v>
      </c>
      <c r="C102" s="1">
        <f>'[1]Weekly capesize'!$C884</f>
        <v>5321</v>
      </c>
      <c r="D102" s="1">
        <f t="shared" si="184"/>
        <v>2068</v>
      </c>
      <c r="E102" s="124">
        <f>'[1]Baltic Indices'!$D551</f>
        <v>1755</v>
      </c>
      <c r="F102" s="124">
        <f>'[1]Baltic Indices'!$G551</f>
        <v>626</v>
      </c>
      <c r="G102" s="124">
        <f>'[1]Baltic Indices'!$F551</f>
        <v>944</v>
      </c>
      <c r="H102" s="3">
        <f>'[1]Weekly capesize'!$I884</f>
        <v>9</v>
      </c>
      <c r="I102" s="3">
        <f>'[1]Weekly capesize'!$L884</f>
        <v>12.5</v>
      </c>
      <c r="J102" s="3">
        <f>'[1]Weekly capesize'!$N884</f>
        <v>14.25</v>
      </c>
      <c r="K102" s="3">
        <f>'[1]Weekly capesize'!$J884</f>
        <v>12.75</v>
      </c>
      <c r="L102" s="3">
        <f>'[1]Weekly capesize'!$Y884</f>
        <v>16.8</v>
      </c>
      <c r="M102" s="3">
        <f>'[1]Weekly capesize'!$V884</f>
        <v>9.35</v>
      </c>
      <c r="N102" s="5">
        <f>'[1]Weekly capesize'!$S884</f>
        <v>8.9499999999999993</v>
      </c>
      <c r="O102" s="5">
        <f>'[1]Weekly capesize'!$Z884</f>
        <v>16.25</v>
      </c>
      <c r="P102" s="5">
        <f>'[1]Weekly capesize'!$T884</f>
        <v>8.65</v>
      </c>
      <c r="Q102" s="5">
        <f>'[1]Weekly capesize'!$U883</f>
        <v>8.85</v>
      </c>
      <c r="R102" s="100">
        <f>[2]input!$B532</f>
        <v>10.1</v>
      </c>
      <c r="S102" s="123">
        <f t="shared" si="185"/>
        <v>0.38864875023491824</v>
      </c>
      <c r="T102" s="49">
        <f t="shared" si="437"/>
        <v>2068</v>
      </c>
      <c r="U102" s="107">
        <f>T102/C102</f>
        <v>0.38864875023491824</v>
      </c>
      <c r="V102" s="157">
        <f t="shared" si="187"/>
        <v>7.25</v>
      </c>
      <c r="W102" s="108">
        <f t="shared" si="188"/>
        <v>3.5</v>
      </c>
      <c r="Y102" s="44"/>
      <c r="Z102" s="44"/>
      <c r="AA102" s="44"/>
      <c r="AB102" s="44"/>
      <c r="AF102" s="86">
        <f t="shared" ref="AF102" si="455">B102/B101-1</f>
        <v>7.1490719257540691E-2</v>
      </c>
      <c r="AG102" s="97">
        <f t="shared" ref="AG102" si="456">C102/C101-1</f>
        <v>0.10784926087861746</v>
      </c>
      <c r="AH102" s="102">
        <f t="shared" ref="AH102" si="457">H102/H101-1</f>
        <v>0.19999999999999996</v>
      </c>
      <c r="AI102" s="103">
        <f t="shared" ref="AI102" si="458">J102/J101-1</f>
        <v>6.7415730337078594E-2</v>
      </c>
      <c r="AJ102" s="89">
        <f t="shared" ref="AJ102" si="459">K102/K101-1</f>
        <v>2.0000000000000018E-2</v>
      </c>
      <c r="AK102" s="96">
        <f t="shared" ref="AK102" si="460">N102/N101-1</f>
        <v>0.11874999999999991</v>
      </c>
      <c r="AL102" s="97">
        <f t="shared" ref="AL102" si="461">O102/O101-1</f>
        <v>2.5236593059936974E-2</v>
      </c>
      <c r="AM102" s="97">
        <f>R102/R101-1</f>
        <v>1.0000000000000009E-2</v>
      </c>
      <c r="AQ102" s="109">
        <f>[4]SRM!I47-H102</f>
        <v>57.804000000000002</v>
      </c>
      <c r="AR102" s="109">
        <f>[4]SRM!J47-O102</f>
        <v>66.710000000000008</v>
      </c>
      <c r="AS102" s="108">
        <f t="shared" ref="AS102:AS103" si="462">AR102-AQ102</f>
        <v>8.9060000000000059</v>
      </c>
      <c r="AT102" s="109">
        <f>AVERAGE($AS$2:AS102)</f>
        <v>9.157858085808579</v>
      </c>
      <c r="AU102" s="44">
        <f t="shared" si="197"/>
        <v>-5.9501289767842636E-3</v>
      </c>
      <c r="AV102" s="44">
        <f t="shared" si="198"/>
        <v>7.2474709346215249E-3</v>
      </c>
    </row>
    <row r="103" spans="1:48" ht="21.65" customHeight="1">
      <c r="A103" s="46">
        <f>'[1]Weekly capesize'!$A885</f>
        <v>43451</v>
      </c>
      <c r="B103" s="1">
        <f>'[1]Weekly capesize'!$B885</f>
        <v>7550</v>
      </c>
      <c r="C103" s="1">
        <f>'[1]Weekly capesize'!$C885</f>
        <v>5333</v>
      </c>
      <c r="D103" s="1">
        <f t="shared" si="184"/>
        <v>2217</v>
      </c>
      <c r="E103" s="124">
        <f>'[1]Baltic Indices'!$D552</f>
        <v>2197</v>
      </c>
      <c r="F103" s="124">
        <f>'[1]Baltic Indices'!$G552</f>
        <v>625</v>
      </c>
      <c r="G103" s="124">
        <f>'[1]Baltic Indices'!$F552</f>
        <v>953</v>
      </c>
      <c r="H103" s="3">
        <f>'[1]Weekly capesize'!$I885</f>
        <v>8.75</v>
      </c>
      <c r="I103" s="3">
        <f>'[1]Weekly capesize'!$L885</f>
        <v>12.35</v>
      </c>
      <c r="J103" s="3">
        <f>'[1]Weekly capesize'!$N885</f>
        <v>14.1</v>
      </c>
      <c r="K103" s="3">
        <f>'[1]Weekly capesize'!$J885</f>
        <v>13</v>
      </c>
      <c r="L103" s="3">
        <f>'[1]Weekly capesize'!$Y885</f>
        <v>17.55</v>
      </c>
      <c r="M103" s="3">
        <f>'[1]Weekly capesize'!$V885</f>
        <v>9.35</v>
      </c>
      <c r="N103" s="5">
        <f>'[1]Weekly capesize'!$S885</f>
        <v>8.8000000000000007</v>
      </c>
      <c r="O103" s="5">
        <f>'[1]Weekly capesize'!$Z885</f>
        <v>17.2</v>
      </c>
      <c r="P103" s="5">
        <f>'[1]Weekly capesize'!$T885</f>
        <v>8.5</v>
      </c>
      <c r="Q103" s="5">
        <f>'[1]Weekly capesize'!$U884</f>
        <v>9.6</v>
      </c>
      <c r="R103" s="119">
        <f>[2]input!$B533</f>
        <v>10.35</v>
      </c>
      <c r="S103" s="123">
        <f t="shared" si="185"/>
        <v>0.41571348209263081</v>
      </c>
      <c r="T103" s="49">
        <f t="shared" si="437"/>
        <v>2217</v>
      </c>
      <c r="U103" s="107">
        <f t="shared" si="438"/>
        <v>0.41571348209263081</v>
      </c>
      <c r="V103" s="157">
        <f t="shared" si="187"/>
        <v>8.4499999999999993</v>
      </c>
      <c r="W103" s="108">
        <f t="shared" si="188"/>
        <v>3.5999999999999996</v>
      </c>
      <c r="Y103" s="44"/>
      <c r="Z103" s="44"/>
      <c r="AA103" s="44"/>
      <c r="AB103" s="44"/>
      <c r="AF103" s="86">
        <f t="shared" ref="AF103" si="463">B103/B102-1</f>
        <v>2.178914602787918E-2</v>
      </c>
      <c r="AG103" s="97">
        <f t="shared" ref="AG103" si="464">C103/C102-1</f>
        <v>2.2552151851156221E-3</v>
      </c>
      <c r="AH103" s="102">
        <f t="shared" ref="AH103" si="465">H103/H102-1</f>
        <v>-2.777777777777779E-2</v>
      </c>
      <c r="AI103" s="103">
        <f t="shared" ref="AI103" si="466">J103/J102-1</f>
        <v>-1.0526315789473717E-2</v>
      </c>
      <c r="AJ103" s="89">
        <f t="shared" ref="AJ103" si="467">K103/K102-1</f>
        <v>1.9607843137254832E-2</v>
      </c>
      <c r="AK103" s="96">
        <f t="shared" ref="AK103" si="468">N103/N102-1</f>
        <v>-1.6759776536312665E-2</v>
      </c>
      <c r="AL103" s="97">
        <f>O103/O102-1</f>
        <v>5.8461538461538343E-2</v>
      </c>
      <c r="AM103" s="97">
        <f>R103/R102-1</f>
        <v>2.4752475247524774E-2</v>
      </c>
      <c r="AQ103" s="109">
        <f>[4]SRM!I48-H103</f>
        <v>58.692000000000007</v>
      </c>
      <c r="AR103" s="109">
        <f>[4]SRM!J48-O103</f>
        <v>66.400000000000006</v>
      </c>
      <c r="AS103" s="108">
        <f t="shared" si="462"/>
        <v>7.7079999999999984</v>
      </c>
      <c r="AT103" s="109">
        <f>AVERAGE($AS$2:AS103)</f>
        <v>9.143643790849671</v>
      </c>
      <c r="AU103" s="44">
        <f t="shared" si="197"/>
        <v>1.5362258667220408E-2</v>
      </c>
      <c r="AV103" s="44">
        <f t="shared" si="198"/>
        <v>-4.6469794633489103E-3</v>
      </c>
    </row>
    <row r="104" spans="1:48" ht="21.65" customHeight="1">
      <c r="A104" s="46">
        <f>'[1]Weekly capesize'!$A886</f>
        <v>43458</v>
      </c>
      <c r="B104" s="1">
        <f>'[1]Weekly capesize'!$B886</f>
        <v>7273</v>
      </c>
      <c r="C104" s="1">
        <f>'[1]Weekly capesize'!$C886</f>
        <v>4606</v>
      </c>
      <c r="D104" s="1">
        <f t="shared" si="184"/>
        <v>2667</v>
      </c>
      <c r="E104" s="124">
        <f>'[1]Baltic Indices'!$D553</f>
        <v>2383</v>
      </c>
      <c r="F104" s="124">
        <f>'[1]Baltic Indices'!$G553</f>
        <v>617</v>
      </c>
      <c r="G104" s="124">
        <f>'[1]Baltic Indices'!$F553</f>
        <v>974</v>
      </c>
      <c r="H104" s="3">
        <f>'[1]Weekly capesize'!$I886</f>
        <v>6</v>
      </c>
      <c r="I104" s="3">
        <f>'[1]Weekly capesize'!$L886</f>
        <v>12.25</v>
      </c>
      <c r="J104" s="3">
        <f>'[1]Weekly capesize'!$N886</f>
        <v>14</v>
      </c>
      <c r="K104" s="3">
        <f>'[1]Weekly capesize'!$J886</f>
        <v>12.05</v>
      </c>
      <c r="L104" s="3">
        <f>'[1]Weekly capesize'!$Y886</f>
        <v>16.649999999999999</v>
      </c>
      <c r="M104" s="3">
        <f>'[1]Weekly capesize'!$V886</f>
        <v>9.35</v>
      </c>
      <c r="N104" s="5">
        <f>'[1]Weekly capesize'!$S886</f>
        <v>8.15</v>
      </c>
      <c r="O104" s="5">
        <f>'[1]Weekly capesize'!$Z886</f>
        <v>16.100000000000001</v>
      </c>
      <c r="P104" s="5">
        <f>'[1]Weekly capesize'!$T886</f>
        <v>8.4</v>
      </c>
      <c r="Q104" s="5">
        <f>'[1]Weekly capesize'!$U885</f>
        <v>9.6</v>
      </c>
      <c r="R104" s="119">
        <f>[2]input!$B534</f>
        <v>9.65</v>
      </c>
      <c r="S104" s="123">
        <f t="shared" si="185"/>
        <v>0.57902735562310026</v>
      </c>
      <c r="T104" s="49">
        <f t="shared" si="437"/>
        <v>2667</v>
      </c>
      <c r="U104" s="107">
        <f t="shared" si="438"/>
        <v>0.57902735562310026</v>
      </c>
      <c r="V104" s="157">
        <f t="shared" si="187"/>
        <v>10.100000000000001</v>
      </c>
      <c r="W104" s="108">
        <f t="shared" si="188"/>
        <v>6.25</v>
      </c>
      <c r="Y104" s="44"/>
      <c r="Z104" s="44"/>
      <c r="AA104" s="44"/>
      <c r="AB104" s="44"/>
      <c r="AF104" s="86">
        <f t="shared" ref="AF104:AF106" si="469">B104/B103-1</f>
        <v>-3.6688741721854323E-2</v>
      </c>
      <c r="AG104" s="97">
        <f t="shared" ref="AG104:AG106" si="470">C104/C103-1</f>
        <v>-0.13632102006375402</v>
      </c>
      <c r="AH104" s="102">
        <f t="shared" ref="AH104:AH106" si="471">H104/H103-1</f>
        <v>-0.31428571428571428</v>
      </c>
      <c r="AI104" s="103">
        <f t="shared" ref="AI104:AI106" si="472">J104/J103-1</f>
        <v>-7.0921985815602939E-3</v>
      </c>
      <c r="AJ104" s="89">
        <f t="shared" ref="AJ104:AJ106" si="473">K104/K103-1</f>
        <v>-7.3076923076923039E-2</v>
      </c>
      <c r="AK104" s="96">
        <f t="shared" ref="AK104:AK106" si="474">N104/N103-1</f>
        <v>-7.3863636363636354E-2</v>
      </c>
      <c r="AL104" s="97">
        <f t="shared" ref="AL104:AL106" si="475">O104/O103-1</f>
        <v>-6.3953488372092915E-2</v>
      </c>
      <c r="AM104" s="97">
        <f>R104/R103-1</f>
        <v>-6.7632850241545861E-2</v>
      </c>
      <c r="AQ104" s="109">
        <f>[4]SRM!I49-H104</f>
        <v>64.63000000000001</v>
      </c>
      <c r="AR104" s="109">
        <f>[4]SRM!J49-O104</f>
        <v>69.839999999999975</v>
      </c>
      <c r="AS104" s="108">
        <f t="shared" ref="AS104:AS106" si="476">AR104-AQ104</f>
        <v>5.2099999999999653</v>
      </c>
      <c r="AT104" s="109">
        <f>AVERAGE($AS$2:AS104)</f>
        <v>9.1054530744336546</v>
      </c>
      <c r="AU104" s="44">
        <f t="shared" si="197"/>
        <v>0.10117222108634905</v>
      </c>
      <c r="AV104" s="44">
        <f t="shared" si="198"/>
        <v>5.180722891566214E-2</v>
      </c>
    </row>
    <row r="105" spans="1:48" ht="21.65" customHeight="1">
      <c r="A105" s="46">
        <f>'[1]Weekly capesize'!$A887</f>
        <v>43465</v>
      </c>
      <c r="B105" s="1">
        <f>'[1]Weekly capesize'!$B887</f>
        <v>7273</v>
      </c>
      <c r="C105" s="1">
        <f>'[1]Weekly capesize'!$C887</f>
        <v>4606</v>
      </c>
      <c r="D105" s="1">
        <f t="shared" si="184"/>
        <v>2667</v>
      </c>
      <c r="E105" s="124">
        <f>'[1]Baltic Indices'!$D554</f>
        <v>1913</v>
      </c>
      <c r="F105" s="124">
        <f>'[1]Baltic Indices'!$G554</f>
        <v>571</v>
      </c>
      <c r="G105" s="124">
        <f>'[1]Baltic Indices'!$F554</f>
        <v>977</v>
      </c>
      <c r="H105" s="3">
        <f>'[1]Weekly capesize'!$I887</f>
        <v>6</v>
      </c>
      <c r="I105" s="3">
        <f>'[1]Weekly capesize'!$L887</f>
        <v>12.25</v>
      </c>
      <c r="J105" s="3">
        <f>'[1]Weekly capesize'!$N887</f>
        <v>14</v>
      </c>
      <c r="K105" s="3">
        <f>'[1]Weekly capesize'!$J887</f>
        <v>12.05</v>
      </c>
      <c r="L105" s="3">
        <f>'[1]Weekly capesize'!$Y887</f>
        <v>16.649999999999999</v>
      </c>
      <c r="M105" s="3">
        <f>'[1]Weekly capesize'!$V887</f>
        <v>9.35</v>
      </c>
      <c r="N105" s="5">
        <f>'[1]Weekly capesize'!$S887</f>
        <v>8.15</v>
      </c>
      <c r="O105" s="5">
        <f>'[1]Weekly capesize'!$Z887</f>
        <v>16.100000000000001</v>
      </c>
      <c r="P105" s="5">
        <f>'[1]Weekly capesize'!$T887</f>
        <v>8.4</v>
      </c>
      <c r="Q105" s="5">
        <f>'[1]Weekly capesize'!$U886</f>
        <v>9.6</v>
      </c>
      <c r="R105" s="119">
        <f>[2]input!$B535</f>
        <v>9.65</v>
      </c>
      <c r="S105" s="123">
        <f t="shared" si="185"/>
        <v>0.57902735562310026</v>
      </c>
      <c r="T105" s="49">
        <f t="shared" si="437"/>
        <v>2667</v>
      </c>
      <c r="U105" s="107">
        <f t="shared" si="438"/>
        <v>0.57902735562310026</v>
      </c>
      <c r="V105" s="157">
        <f t="shared" si="187"/>
        <v>10.100000000000001</v>
      </c>
      <c r="W105" s="108">
        <f t="shared" si="188"/>
        <v>6.25</v>
      </c>
      <c r="Y105" s="44"/>
      <c r="Z105" s="44"/>
      <c r="AA105" s="44"/>
      <c r="AB105" s="44"/>
      <c r="AF105" s="86">
        <f t="shared" si="469"/>
        <v>0</v>
      </c>
      <c r="AG105" s="97">
        <f t="shared" si="470"/>
        <v>0</v>
      </c>
      <c r="AH105" s="102">
        <f t="shared" si="471"/>
        <v>0</v>
      </c>
      <c r="AI105" s="103">
        <f t="shared" si="472"/>
        <v>0</v>
      </c>
      <c r="AJ105" s="89">
        <f t="shared" si="473"/>
        <v>0</v>
      </c>
      <c r="AK105" s="96">
        <f t="shared" si="474"/>
        <v>0</v>
      </c>
      <c r="AL105" s="97">
        <f t="shared" si="475"/>
        <v>0</v>
      </c>
      <c r="AM105" s="97">
        <f>R105/R104-1</f>
        <v>0</v>
      </c>
      <c r="AQ105" s="109">
        <f>[4]SRM!I50-H105</f>
        <v>65.75200000000001</v>
      </c>
      <c r="AR105" s="109">
        <f>[4]SRM!J50-O105</f>
        <v>70.62</v>
      </c>
      <c r="AS105" s="108">
        <f t="shared" si="476"/>
        <v>4.867999999999995</v>
      </c>
      <c r="AT105" s="109">
        <f>AVERAGE($AS$2:AS105)</f>
        <v>9.0647083333333303</v>
      </c>
      <c r="AU105" s="44">
        <f t="shared" si="197"/>
        <v>1.7360358966424183E-2</v>
      </c>
      <c r="AV105" s="44">
        <f t="shared" si="198"/>
        <v>1.116838487972549E-2</v>
      </c>
    </row>
    <row r="106" spans="1:48" ht="21.65" customHeight="1">
      <c r="A106" s="46">
        <f>'[1]Weekly capesize'!$A888</f>
        <v>43472</v>
      </c>
      <c r="B106" s="1">
        <f>'[1]Weekly capesize'!$B888</f>
        <v>7384</v>
      </c>
      <c r="C106" s="1">
        <f>'[1]Weekly capesize'!$C888</f>
        <v>4829</v>
      </c>
      <c r="D106" s="1">
        <f t="shared" si="184"/>
        <v>2555</v>
      </c>
      <c r="E106" s="124">
        <f>'[1]Baltic Indices'!$D555</f>
        <v>1913</v>
      </c>
      <c r="F106" s="124">
        <f>'[1]Baltic Indices'!$G555</f>
        <v>571</v>
      </c>
      <c r="G106" s="124">
        <f>'[1]Baltic Indices'!$F555</f>
        <v>977</v>
      </c>
      <c r="H106" s="3">
        <f>'[1]Weekly capesize'!$I888</f>
        <v>6.6</v>
      </c>
      <c r="I106" s="3">
        <f>'[1]Weekly capesize'!$L888</f>
        <v>12.25</v>
      </c>
      <c r="J106" s="3">
        <f>'[1]Weekly capesize'!$N888</f>
        <v>14</v>
      </c>
      <c r="K106" s="3">
        <f>'[1]Weekly capesize'!$J888</f>
        <v>12.8</v>
      </c>
      <c r="L106" s="3">
        <f>'[1]Weekly capesize'!$Y888</f>
        <v>17.25</v>
      </c>
      <c r="M106" s="3">
        <f>'[1]Weekly capesize'!$V888</f>
        <v>9.3000000000000007</v>
      </c>
      <c r="N106" s="5">
        <f>'[1]Weekly capesize'!$S888</f>
        <v>8.35</v>
      </c>
      <c r="O106" s="5">
        <f>'[1]Weekly capesize'!$Z888</f>
        <v>16.7</v>
      </c>
      <c r="P106" s="5">
        <f>'[1]Weekly capesize'!$T888</f>
        <v>8.1999999999999993</v>
      </c>
      <c r="Q106" s="5">
        <f>'[1]Weekly capesize'!$U887</f>
        <v>9.6</v>
      </c>
      <c r="R106" s="119">
        <f>[2]input!$B536</f>
        <v>9.75</v>
      </c>
      <c r="S106" s="123">
        <f t="shared" si="185"/>
        <v>0.52909505073514185</v>
      </c>
      <c r="T106" s="49">
        <f t="shared" si="437"/>
        <v>2555</v>
      </c>
      <c r="U106" s="107">
        <f t="shared" si="438"/>
        <v>0.52909505073514185</v>
      </c>
      <c r="V106" s="157">
        <f t="shared" si="187"/>
        <v>10.1</v>
      </c>
      <c r="W106" s="108">
        <f t="shared" si="188"/>
        <v>5.65</v>
      </c>
      <c r="X106" s="197"/>
      <c r="Y106" s="44"/>
      <c r="Z106" s="44"/>
      <c r="AA106" s="44"/>
      <c r="AB106" s="44"/>
      <c r="AF106" s="86">
        <f t="shared" si="469"/>
        <v>1.5261927677712173E-2</v>
      </c>
      <c r="AG106" s="97">
        <f t="shared" si="470"/>
        <v>4.8415110725141153E-2</v>
      </c>
      <c r="AH106" s="102">
        <f t="shared" si="471"/>
        <v>9.9999999999999867E-2</v>
      </c>
      <c r="AI106" s="103">
        <f t="shared" si="472"/>
        <v>0</v>
      </c>
      <c r="AJ106" s="89">
        <f t="shared" si="473"/>
        <v>6.2240663900414939E-2</v>
      </c>
      <c r="AK106" s="96">
        <f t="shared" si="474"/>
        <v>2.4539877300613355E-2</v>
      </c>
      <c r="AL106" s="97">
        <f t="shared" si="475"/>
        <v>3.7267080745341463E-2</v>
      </c>
      <c r="AM106" s="97">
        <f>R106/R105-1</f>
        <v>1.0362694300518172E-2</v>
      </c>
      <c r="AQ106" s="109">
        <f>[4]SRM!I51-H106</f>
        <v>66.050000000000011</v>
      </c>
      <c r="AR106" s="109">
        <f>[4]SRM!J51-O106</f>
        <v>70.459999999999994</v>
      </c>
      <c r="AS106" s="108">
        <f t="shared" si="476"/>
        <v>4.4099999999999824</v>
      </c>
      <c r="AT106" s="109">
        <f>AVERAGE($AS$2:AS106)</f>
        <v>9.0203777777777745</v>
      </c>
      <c r="AU106" s="44">
        <f t="shared" si="197"/>
        <v>4.5321815305998658E-3</v>
      </c>
      <c r="AV106" s="44">
        <f t="shared" si="198"/>
        <v>-2.2656471254604016E-3</v>
      </c>
    </row>
    <row r="107" spans="1:48">
      <c r="A107" s="46">
        <f>'[1]Weekly capesize'!$A889</f>
        <v>43479</v>
      </c>
      <c r="B107" s="1">
        <f>'[1]Weekly capesize'!$B889</f>
        <v>7462</v>
      </c>
      <c r="C107" s="1">
        <f>'[1]Weekly capesize'!$C889</f>
        <v>4742</v>
      </c>
      <c r="D107" s="1">
        <f t="shared" si="184"/>
        <v>2720</v>
      </c>
      <c r="E107" s="124">
        <f>'[1]Baltic Indices'!$D556</f>
        <v>2003</v>
      </c>
      <c r="F107" s="124">
        <f>'[1]Baltic Indices'!$G556</f>
        <v>571</v>
      </c>
      <c r="G107" s="124">
        <f>'[1]Baltic Indices'!$F556</f>
        <v>946</v>
      </c>
      <c r="H107" s="3">
        <f>'[1]Weekly capesize'!$I889</f>
        <v>6.35</v>
      </c>
      <c r="I107" s="3">
        <f>'[1]Weekly capesize'!$L889</f>
        <v>11.85</v>
      </c>
      <c r="J107" s="3">
        <f>'[1]Weekly capesize'!$N889</f>
        <v>13.6</v>
      </c>
      <c r="K107" s="3">
        <f>'[1]Weekly capesize'!$J889</f>
        <v>13</v>
      </c>
      <c r="L107" s="3">
        <f>'[1]Weekly capesize'!$Y889</f>
        <v>18.2</v>
      </c>
      <c r="M107" s="3">
        <f>'[1]Weekly capesize'!$V889</f>
        <v>8.85</v>
      </c>
      <c r="N107" s="5">
        <f>'[1]Weekly capesize'!$S889</f>
        <v>8.5</v>
      </c>
      <c r="O107" s="5">
        <f>'[1]Weekly capesize'!$Z889</f>
        <v>17.649999999999999</v>
      </c>
      <c r="P107" s="5">
        <f>'[1]Weekly capesize'!$T889</f>
        <v>7.75</v>
      </c>
      <c r="Q107" s="5">
        <f>'[1]Weekly capesize'!$U888</f>
        <v>9.5500000000000007</v>
      </c>
      <c r="R107" s="119">
        <f>[2]input!$B537</f>
        <v>9.6999999999999993</v>
      </c>
      <c r="S107" s="123">
        <f t="shared" si="185"/>
        <v>0.57359763812737241</v>
      </c>
      <c r="T107" s="49">
        <f t="shared" ref="T107:T112" si="477">B107-C107</f>
        <v>2720</v>
      </c>
      <c r="U107" s="107">
        <f t="shared" ref="U107:U112" si="478">T107/C107</f>
        <v>0.57359763812737241</v>
      </c>
      <c r="V107" s="157">
        <f t="shared" si="187"/>
        <v>11.299999999999999</v>
      </c>
      <c r="W107" s="108">
        <f t="shared" si="188"/>
        <v>5.5</v>
      </c>
      <c r="X107" s="197">
        <f>'[1]Weekly capesize'!$AD888</f>
        <v>7.6</v>
      </c>
      <c r="Y107" s="44"/>
      <c r="Z107" s="44"/>
      <c r="AA107" s="44"/>
      <c r="AB107" s="44"/>
      <c r="AF107" s="86">
        <f t="shared" ref="AF107" si="479">B107/B106-1</f>
        <v>1.0563380281690238E-2</v>
      </c>
      <c r="AG107" s="97">
        <f t="shared" ref="AG107" si="480">C107/C106-1</f>
        <v>-1.8016152412507758E-2</v>
      </c>
      <c r="AH107" s="102">
        <f t="shared" ref="AH107" si="481">H107/H106-1</f>
        <v>-3.7878787878787845E-2</v>
      </c>
      <c r="AI107" s="103">
        <f t="shared" ref="AI107" si="482">J107/J106-1</f>
        <v>-2.8571428571428581E-2</v>
      </c>
      <c r="AJ107" s="89">
        <f t="shared" ref="AJ107" si="483">K107/K106-1</f>
        <v>1.5625E-2</v>
      </c>
      <c r="AK107" s="96">
        <f t="shared" ref="AK107" si="484">N107/N106-1</f>
        <v>1.7964071856287456E-2</v>
      </c>
      <c r="AL107" s="97">
        <f t="shared" ref="AL107" si="485">O107/O106-1</f>
        <v>5.6886227544910239E-2</v>
      </c>
      <c r="AM107" s="97">
        <f t="shared" ref="AM107" si="486">R107/R106-1</f>
        <v>-5.128205128205221E-3</v>
      </c>
      <c r="AQ107" s="109">
        <f>[4]SRM!I52-H107</f>
        <v>67.38600000000001</v>
      </c>
      <c r="AR107" s="109">
        <f>[4]SRM!J52-O107</f>
        <v>70.589999999999975</v>
      </c>
      <c r="AS107" s="108">
        <f t="shared" ref="AS107" si="487">AR107-AQ107</f>
        <v>3.2039999999999651</v>
      </c>
      <c r="AT107" s="109">
        <f>AVERAGE($AS$2:AS107)</f>
        <v>8.9655062893081734</v>
      </c>
      <c r="AU107" s="44">
        <f t="shared" si="197"/>
        <v>2.0227100681301957E-2</v>
      </c>
      <c r="AV107" s="44">
        <f t="shared" si="198"/>
        <v>1.8450184501841438E-3</v>
      </c>
    </row>
    <row r="108" spans="1:48">
      <c r="A108" s="46">
        <f>'[1]Weekly capesize'!$A890</f>
        <v>43486</v>
      </c>
      <c r="B108" s="1">
        <f>'[1]Weekly capesize'!$B890</f>
        <v>7570</v>
      </c>
      <c r="C108" s="1">
        <f>'[1]Weekly capesize'!$C890</f>
        <v>4846</v>
      </c>
      <c r="D108" s="1">
        <f t="shared" si="184"/>
        <v>2724</v>
      </c>
      <c r="E108" s="124">
        <f>'[1]Baltic Indices'!$D557</f>
        <v>1966</v>
      </c>
      <c r="F108" s="124">
        <f>'[1]Baltic Indices'!$G557</f>
        <v>524</v>
      </c>
      <c r="G108" s="124">
        <f>'[1]Baltic Indices'!$F557</f>
        <v>842</v>
      </c>
      <c r="H108" s="3">
        <f>'[1]Weekly capesize'!$I890</f>
        <v>6.95</v>
      </c>
      <c r="I108" s="3">
        <f>'[1]Weekly capesize'!$L890</f>
        <v>12.15</v>
      </c>
      <c r="J108" s="3">
        <f>'[1]Weekly capesize'!$N890</f>
        <v>13.75</v>
      </c>
      <c r="K108" s="3">
        <f>'[1]Weekly capesize'!$J890</f>
        <v>12.7</v>
      </c>
      <c r="L108" s="3">
        <f>'[1]Weekly capesize'!$Y890</f>
        <v>18.45</v>
      </c>
      <c r="M108" s="3">
        <f>'[1]Weekly capesize'!$V890</f>
        <v>9.0500000000000007</v>
      </c>
      <c r="N108" s="5">
        <f>'[1]Weekly capesize'!$S890</f>
        <v>8.5</v>
      </c>
      <c r="O108" s="5">
        <f>'[1]Weekly capesize'!$Z890</f>
        <v>17.899999999999999</v>
      </c>
      <c r="P108" s="5">
        <f>'[1]Weekly capesize'!$T890</f>
        <v>7.9</v>
      </c>
      <c r="Q108" s="5">
        <f>'[1]Weekly capesize'!$U889</f>
        <v>9.1</v>
      </c>
      <c r="R108" s="119">
        <f>[2]input!$B538</f>
        <v>9.4</v>
      </c>
      <c r="S108" s="123">
        <f t="shared" ref="S108" si="488">(B108-C108)/C108</f>
        <v>0.5621130829550145</v>
      </c>
      <c r="T108" s="49">
        <f t="shared" si="477"/>
        <v>2724</v>
      </c>
      <c r="U108" s="107">
        <f t="shared" si="478"/>
        <v>0.5621130829550145</v>
      </c>
      <c r="V108" s="157">
        <f t="shared" si="187"/>
        <v>10.95</v>
      </c>
      <c r="W108" s="108">
        <f t="shared" si="188"/>
        <v>5.2</v>
      </c>
      <c r="X108" s="197">
        <f>'[1]Weekly capesize'!$AD889</f>
        <v>7.15</v>
      </c>
      <c r="Y108" s="44"/>
      <c r="Z108" s="44"/>
      <c r="AA108" s="44"/>
      <c r="AB108" s="44"/>
      <c r="AF108" s="86">
        <f t="shared" ref="AF108" si="489">B108/B107-1</f>
        <v>1.4473331546502211E-2</v>
      </c>
      <c r="AG108" s="97">
        <f t="shared" ref="AG108" si="490">C108/C107-1</f>
        <v>2.1931674398987688E-2</v>
      </c>
      <c r="AH108" s="102">
        <f t="shared" ref="AH108" si="491">H108/H107-1</f>
        <v>9.4488188976378007E-2</v>
      </c>
      <c r="AI108" s="103">
        <f t="shared" ref="AI108" si="492">J108/J107-1</f>
        <v>1.1029411764705843E-2</v>
      </c>
      <c r="AJ108" s="89">
        <f t="shared" ref="AJ108" si="493">K108/K107-1</f>
        <v>-2.3076923076923106E-2</v>
      </c>
      <c r="AK108" s="96">
        <f t="shared" ref="AK108" si="494">N108/N107-1</f>
        <v>0</v>
      </c>
      <c r="AL108" s="97">
        <f t="shared" ref="AL108" si="495">O108/O107-1</f>
        <v>1.4164305949008416E-2</v>
      </c>
      <c r="AM108" s="97">
        <f t="shared" ref="AM108" si="496">R108/R107-1</f>
        <v>-3.0927835051546282E-2</v>
      </c>
      <c r="AQ108" s="109">
        <f>[4]SRM!I53-H108</f>
        <v>67.477999999999994</v>
      </c>
      <c r="AR108" s="109">
        <f>[4]SRM!J53-O108</f>
        <v>70.44</v>
      </c>
      <c r="AS108" s="108">
        <f t="shared" ref="AS108" si="497">AR108-AQ108</f>
        <v>2.9620000000000033</v>
      </c>
      <c r="AT108" s="109">
        <f>AVERAGE($AS$2:AS108)</f>
        <v>8.9093987538940773</v>
      </c>
      <c r="AU108" s="44">
        <f t="shared" si="197"/>
        <v>1.3652687501852778E-3</v>
      </c>
      <c r="AV108" s="44">
        <f t="shared" si="198"/>
        <v>-2.1249468763278045E-3</v>
      </c>
    </row>
    <row r="109" spans="1:48">
      <c r="A109" s="46">
        <f>'[1]Weekly capesize'!$A891</f>
        <v>43493</v>
      </c>
      <c r="B109" s="1">
        <f>'[1]Weekly capesize'!$B891</f>
        <v>6998</v>
      </c>
      <c r="C109" s="1">
        <f>'[1]Weekly capesize'!$C891</f>
        <v>4422</v>
      </c>
      <c r="D109" s="1">
        <f t="shared" si="184"/>
        <v>2576</v>
      </c>
      <c r="E109" s="124">
        <f>'[1]Baltic Indices'!$D558</f>
        <v>2037</v>
      </c>
      <c r="F109" s="124">
        <f>'[1]Baltic Indices'!$G558</f>
        <v>451</v>
      </c>
      <c r="G109" s="124">
        <f>'[1]Baltic Indices'!$F558</f>
        <v>701</v>
      </c>
      <c r="H109" s="3">
        <f>'[1]Weekly capesize'!$I891</f>
        <v>6.05</v>
      </c>
      <c r="I109" s="3">
        <f>'[1]Weekly capesize'!$L891</f>
        <v>11.7</v>
      </c>
      <c r="J109" s="3">
        <f>'[1]Weekly capesize'!$N891</f>
        <v>13.25</v>
      </c>
      <c r="K109" s="3">
        <f>'[1]Weekly capesize'!$J891</f>
        <v>11.75</v>
      </c>
      <c r="L109" s="3">
        <f>'[1]Weekly capesize'!$Y891</f>
        <v>16.850000000000001</v>
      </c>
      <c r="M109" s="3">
        <f>'[1]Weekly capesize'!$V891</f>
        <v>8.6</v>
      </c>
      <c r="N109" s="5">
        <f>'[1]Weekly capesize'!$S891</f>
        <v>7.75</v>
      </c>
      <c r="O109" s="5">
        <f>'[1]Weekly capesize'!$Z891</f>
        <v>16.3</v>
      </c>
      <c r="P109" s="5">
        <f>'[1]Weekly capesize'!$T891</f>
        <v>7.45</v>
      </c>
      <c r="Q109" s="5">
        <f>'[1]Weekly capesize'!$U890</f>
        <v>9.3000000000000007</v>
      </c>
      <c r="R109" s="119">
        <f>[2]input!$B539</f>
        <v>8.8000000000000007</v>
      </c>
      <c r="S109" s="123">
        <f t="shared" ref="S109" si="498">(B109-C109)/C109</f>
        <v>0.58254183627317957</v>
      </c>
      <c r="T109" s="49">
        <f t="shared" si="477"/>
        <v>2576</v>
      </c>
      <c r="U109" s="107">
        <f t="shared" si="478"/>
        <v>0.58254183627317957</v>
      </c>
      <c r="V109" s="157">
        <f t="shared" si="187"/>
        <v>10.25</v>
      </c>
      <c r="W109" s="108">
        <f t="shared" si="188"/>
        <v>5.6499999999999995</v>
      </c>
      <c r="X109" s="197">
        <f>'[1]Weekly capesize'!$AD890</f>
        <v>7.3</v>
      </c>
      <c r="Y109" s="44"/>
      <c r="Z109" s="44"/>
      <c r="AA109" s="44"/>
      <c r="AB109" s="44"/>
      <c r="AF109" s="86">
        <f t="shared" ref="AF109" si="499">B109/B108-1</f>
        <v>-7.5561426684280009E-2</v>
      </c>
      <c r="AG109" s="97">
        <f t="shared" ref="AG109" si="500">C109/C108-1</f>
        <v>-8.7494841106066867E-2</v>
      </c>
      <c r="AH109" s="102">
        <f t="shared" ref="AH109" si="501">H109/H108-1</f>
        <v>-0.12949640287769792</v>
      </c>
      <c r="AI109" s="103">
        <f t="shared" ref="AI109" si="502">J109/J108-1</f>
        <v>-3.6363636363636376E-2</v>
      </c>
      <c r="AJ109" s="89">
        <f t="shared" ref="AJ109" si="503">K109/K108-1</f>
        <v>-7.4803149606299191E-2</v>
      </c>
      <c r="AK109" s="96">
        <f t="shared" ref="AK109" si="504">N109/N108-1</f>
        <v>-8.8235294117647078E-2</v>
      </c>
      <c r="AL109" s="97">
        <f t="shared" ref="AL109" si="505">O109/O108-1</f>
        <v>-8.9385474860335101E-2</v>
      </c>
      <c r="AM109" s="97">
        <f t="shared" ref="AM109" si="506">R109/R108-1</f>
        <v>-6.3829787234042534E-2</v>
      </c>
      <c r="AQ109" s="109">
        <f>[4]SRM!I54-H109</f>
        <v>68.862000000000009</v>
      </c>
      <c r="AR109" s="109">
        <f>[4]SRM!J54-O109</f>
        <v>72.88</v>
      </c>
      <c r="AS109" s="108">
        <f t="shared" ref="AS109" si="507">AR109-AQ109</f>
        <v>4.0179999999999865</v>
      </c>
      <c r="AT109" s="109">
        <f>AVERAGE($AS$2:AS109)</f>
        <v>8.8641080246913546</v>
      </c>
      <c r="AU109" s="44">
        <f t="shared" si="197"/>
        <v>2.0510388571089999E-2</v>
      </c>
      <c r="AV109" s="44">
        <f t="shared" si="198"/>
        <v>3.4639409426462153E-2</v>
      </c>
    </row>
    <row r="110" spans="1:48">
      <c r="A110" s="46">
        <f>'[1]Weekly capesize'!$A892</f>
        <v>43500</v>
      </c>
      <c r="B110" s="1">
        <f>'[1]Weekly capesize'!$B892</f>
        <v>6029</v>
      </c>
      <c r="C110" s="1">
        <f>'[1]Weekly capesize'!$C892</f>
        <v>3611</v>
      </c>
      <c r="D110" s="1">
        <f t="shared" si="184"/>
        <v>2418</v>
      </c>
      <c r="E110" s="124">
        <f>'[1]Baltic Indices'!$D559</f>
        <v>1730</v>
      </c>
      <c r="F110" s="124">
        <f>'[1]Baltic Indices'!$G559</f>
        <v>395</v>
      </c>
      <c r="G110" s="124">
        <f>'[1]Baltic Indices'!$F559</f>
        <v>576</v>
      </c>
      <c r="H110" s="3">
        <f>'[1]Weekly capesize'!$I892</f>
        <v>4.8499999999999996</v>
      </c>
      <c r="I110" s="3">
        <f>'[1]Weekly capesize'!$L892</f>
        <v>10.3</v>
      </c>
      <c r="J110" s="3">
        <f>'[1]Weekly capesize'!$N892</f>
        <v>11.75</v>
      </c>
      <c r="K110" s="3">
        <f>'[1]Weekly capesize'!$J892</f>
        <v>10.050000000000001</v>
      </c>
      <c r="L110" s="3">
        <f>'[1]Weekly capesize'!$Y892</f>
        <v>14.35</v>
      </c>
      <c r="M110" s="3">
        <f>'[1]Weekly capesize'!$V892</f>
        <v>7.8</v>
      </c>
      <c r="N110" s="5">
        <f>'[1]Weekly capesize'!$S892</f>
        <v>6.4</v>
      </c>
      <c r="O110" s="5">
        <f>'[1]Weekly capesize'!$Z892</f>
        <v>13.8</v>
      </c>
      <c r="P110" s="5">
        <f>'[1]Weekly capesize'!$T892</f>
        <v>6.1</v>
      </c>
      <c r="Q110" s="5">
        <f>'[1]Weekly capesize'!$U891</f>
        <v>8.85</v>
      </c>
      <c r="R110" s="119">
        <f>[2]input!$B540</f>
        <v>8.3000000000000007</v>
      </c>
      <c r="S110" s="123">
        <f t="shared" ref="S110" si="508">(B110-C110)/C110</f>
        <v>0.66962060371088339</v>
      </c>
      <c r="T110" s="49">
        <f t="shared" si="477"/>
        <v>2418</v>
      </c>
      <c r="U110" s="107">
        <f t="shared" si="478"/>
        <v>0.66962060371088339</v>
      </c>
      <c r="V110" s="157">
        <f t="shared" si="187"/>
        <v>8.9500000000000011</v>
      </c>
      <c r="W110" s="108">
        <f t="shared" si="188"/>
        <v>5.4500000000000011</v>
      </c>
      <c r="X110" s="197">
        <f>'[1]Weekly capesize'!$AD891</f>
        <v>6.9</v>
      </c>
      <c r="Y110" s="44"/>
      <c r="Z110" s="44"/>
      <c r="AA110" s="44"/>
      <c r="AB110" s="44"/>
      <c r="AF110" s="86">
        <f t="shared" ref="AF110" si="509">B110/B109-1</f>
        <v>-0.13846813375250067</v>
      </c>
      <c r="AG110" s="97">
        <f t="shared" ref="AG110" si="510">C110/C109-1</f>
        <v>-0.18340117593848937</v>
      </c>
      <c r="AH110" s="102">
        <f t="shared" ref="AH110" si="511">H110/H109-1</f>
        <v>-0.19834710743801653</v>
      </c>
      <c r="AI110" s="103">
        <f t="shared" ref="AI110" si="512">J110/J109-1</f>
        <v>-0.1132075471698113</v>
      </c>
      <c r="AJ110" s="89">
        <f t="shared" ref="AJ110" si="513">K110/K109-1</f>
        <v>-0.14468085106382977</v>
      </c>
      <c r="AK110" s="96">
        <f t="shared" ref="AK110" si="514">N110/N109-1</f>
        <v>-0.17419354838709677</v>
      </c>
      <c r="AL110" s="97">
        <f t="shared" ref="AL110" si="515">O110/O109-1</f>
        <v>-0.15337423312883436</v>
      </c>
      <c r="AM110" s="97">
        <f t="shared" ref="AM110" si="516">R110/R109-1</f>
        <v>-5.6818181818181768E-2</v>
      </c>
      <c r="AQ110" s="109">
        <f>[4]SRM!I55-H110</f>
        <v>77.204000000000008</v>
      </c>
      <c r="AR110" s="109">
        <f>[4]SRM!J55-O110</f>
        <v>82.82</v>
      </c>
      <c r="AS110" s="108">
        <f t="shared" ref="AS110" si="517">AR110-AQ110</f>
        <v>5.6159999999999854</v>
      </c>
      <c r="AT110" s="109">
        <f>AVERAGE($AS$2:AS110)</f>
        <v>8.834308868501525</v>
      </c>
      <c r="AU110" s="44">
        <f t="shared" si="197"/>
        <v>0.12114083238941653</v>
      </c>
      <c r="AV110" s="44">
        <f t="shared" si="198"/>
        <v>0.13638858397365539</v>
      </c>
    </row>
    <row r="111" spans="1:48">
      <c r="A111" s="46">
        <f>'[1]Weekly capesize'!$A893</f>
        <v>43507</v>
      </c>
      <c r="B111" s="1">
        <f>'[1]Weekly capesize'!$B893</f>
        <v>5764</v>
      </c>
      <c r="C111" s="1">
        <f>'[1]Weekly capesize'!$C893</f>
        <v>3416</v>
      </c>
      <c r="D111" s="1">
        <f t="shared" si="184"/>
        <v>2348</v>
      </c>
      <c r="E111" s="124">
        <f>'[1]Baltic Indices'!$D560</f>
        <v>1014</v>
      </c>
      <c r="F111" s="124">
        <f>'[1]Baltic Indices'!$G560</f>
        <v>311</v>
      </c>
      <c r="G111" s="124">
        <f>'[1]Baltic Indices'!$F560</f>
        <v>450</v>
      </c>
      <c r="H111" s="3">
        <f>'[1]Weekly capesize'!$I893</f>
        <v>4.9000000000000004</v>
      </c>
      <c r="I111" s="3">
        <f>'[1]Weekly capesize'!$L893</f>
        <v>9.85</v>
      </c>
      <c r="J111" s="3">
        <f>'[1]Weekly capesize'!$N893</f>
        <v>11.15</v>
      </c>
      <c r="K111" s="3">
        <f>'[1]Weekly capesize'!$J893</f>
        <v>9.5</v>
      </c>
      <c r="L111" s="3">
        <f>'[1]Weekly capesize'!$Y893</f>
        <v>13.7</v>
      </c>
      <c r="M111" s="3">
        <f>'[1]Weekly capesize'!$V893</f>
        <v>7.6</v>
      </c>
      <c r="N111" s="5">
        <f>'[1]Weekly capesize'!$S893</f>
        <v>6</v>
      </c>
      <c r="O111" s="5">
        <f>'[1]Weekly capesize'!$Z893</f>
        <v>13.15</v>
      </c>
      <c r="P111" s="5">
        <f>'[1]Weekly capesize'!$T893</f>
        <v>5.7</v>
      </c>
      <c r="Q111" s="5">
        <f>'[1]Weekly capesize'!$U892</f>
        <v>7.95</v>
      </c>
      <c r="R111" s="119">
        <f>[2]input!$B541</f>
        <v>8.4</v>
      </c>
      <c r="S111" s="123">
        <f t="shared" ref="S111" si="518">(B111-C111)/C111</f>
        <v>0.68735362997658078</v>
      </c>
      <c r="T111" s="49">
        <f t="shared" si="477"/>
        <v>2348</v>
      </c>
      <c r="U111" s="107">
        <f t="shared" si="478"/>
        <v>0.68735362997658078</v>
      </c>
      <c r="V111" s="157">
        <f t="shared" si="187"/>
        <v>8.25</v>
      </c>
      <c r="W111" s="108">
        <f t="shared" si="188"/>
        <v>4.9499999999999993</v>
      </c>
      <c r="X111" s="197">
        <f>'[1]Weekly capesize'!$AD892</f>
        <v>5.5</v>
      </c>
      <c r="Y111" s="44"/>
      <c r="Z111" s="44"/>
      <c r="AA111" s="44"/>
      <c r="AB111" s="44"/>
      <c r="AF111" s="86">
        <f t="shared" ref="AF111" si="519">B111/B110-1</f>
        <v>-4.3954221263891147E-2</v>
      </c>
      <c r="AG111" s="97">
        <f t="shared" ref="AG111" si="520">C111/C110-1</f>
        <v>-5.4001661589587413E-2</v>
      </c>
      <c r="AH111" s="102">
        <f t="shared" ref="AH111" si="521">H111/H110-1</f>
        <v>1.0309278350515649E-2</v>
      </c>
      <c r="AI111" s="103">
        <f t="shared" ref="AI111" si="522">J111/J110-1</f>
        <v>-5.1063829787234005E-2</v>
      </c>
      <c r="AJ111" s="89">
        <f t="shared" ref="AJ111" si="523">K111/K110-1</f>
        <v>-5.4726368159204064E-2</v>
      </c>
      <c r="AK111" s="96">
        <f t="shared" ref="AK111" si="524">N111/N110-1</f>
        <v>-6.25E-2</v>
      </c>
      <c r="AL111" s="97">
        <f t="shared" ref="AL111" si="525">O111/O110-1</f>
        <v>-4.7101449275362306E-2</v>
      </c>
      <c r="AM111" s="97">
        <f t="shared" ref="AM111" si="526">R111/R110-1</f>
        <v>1.2048192771084265E-2</v>
      </c>
      <c r="AQ111" s="109">
        <f>[4]SRM!I56-H111</f>
        <v>80.63</v>
      </c>
      <c r="AR111" s="109">
        <f>[4]SRM!J56-O111</f>
        <v>88.149999999999991</v>
      </c>
      <c r="AS111" s="108">
        <f t="shared" ref="AS111" si="527">AR111-AQ111</f>
        <v>7.519999999999996</v>
      </c>
      <c r="AT111" s="109">
        <f>AVERAGE($AS$2:AS111)</f>
        <v>8.8223606060606024</v>
      </c>
      <c r="AU111" s="44">
        <f t="shared" si="197"/>
        <v>4.4375939070514292E-2</v>
      </c>
      <c r="AV111" s="44">
        <f t="shared" si="198"/>
        <v>6.4356435643564414E-2</v>
      </c>
    </row>
    <row r="112" spans="1:48">
      <c r="A112" s="46">
        <f>'[1]Weekly capesize'!$A894</f>
        <v>43514</v>
      </c>
      <c r="B112" s="1">
        <f>'[1]Weekly capesize'!$B894</f>
        <v>5590</v>
      </c>
      <c r="C112" s="1">
        <f>'[1]Weekly capesize'!$C894</f>
        <v>3471</v>
      </c>
      <c r="D112" s="1">
        <f t="shared" si="184"/>
        <v>2119</v>
      </c>
      <c r="E112" s="124">
        <f>'[1]Baltic Indices'!$D561</f>
        <v>792</v>
      </c>
      <c r="F112" s="124">
        <f>'[1]Baltic Indices'!$G561</f>
        <v>290</v>
      </c>
      <c r="G112" s="124">
        <f>'[1]Baltic Indices'!$F561</f>
        <v>415</v>
      </c>
      <c r="H112" s="3">
        <f>'[1]Weekly capesize'!$I894</f>
        <v>5.5</v>
      </c>
      <c r="I112" s="3">
        <f>'[1]Weekly capesize'!$L894</f>
        <v>9.6999999999999993</v>
      </c>
      <c r="J112" s="3">
        <f>'[1]Weekly capesize'!$N894</f>
        <v>10.95</v>
      </c>
      <c r="K112" s="3">
        <f>'[1]Weekly capesize'!$J894</f>
        <v>9.4</v>
      </c>
      <c r="L112" s="3">
        <f>'[1]Weekly capesize'!$Y894</f>
        <v>13.8</v>
      </c>
      <c r="M112" s="3">
        <f>'[1]Weekly capesize'!$V894</f>
        <v>7.15</v>
      </c>
      <c r="N112" s="5">
        <f>'[1]Weekly capesize'!$S894</f>
        <v>5.85</v>
      </c>
      <c r="O112" s="5">
        <f>'[1]Weekly capesize'!$Z894</f>
        <v>13.25</v>
      </c>
      <c r="P112" s="5">
        <f>'[1]Weekly capesize'!$T894</f>
        <v>5.6</v>
      </c>
      <c r="Q112" s="5">
        <f>'[1]Weekly capesize'!$U893</f>
        <v>7.75</v>
      </c>
      <c r="R112" s="119">
        <f>[2]input!$B542</f>
        <v>8.5500000000000007</v>
      </c>
      <c r="S112" s="123">
        <f t="shared" ref="S112" si="528">(B112-C112)/C112</f>
        <v>0.61048689138576784</v>
      </c>
      <c r="T112" s="49">
        <f t="shared" si="477"/>
        <v>2119</v>
      </c>
      <c r="U112" s="107">
        <f t="shared" si="478"/>
        <v>0.61048689138576784</v>
      </c>
      <c r="V112" s="157">
        <f t="shared" si="187"/>
        <v>7.75</v>
      </c>
      <c r="W112" s="108">
        <f t="shared" si="188"/>
        <v>4.1999999999999993</v>
      </c>
      <c r="X112" s="197">
        <f>'[1]Weekly capesize'!$AD893</f>
        <v>5.0999999999999996</v>
      </c>
      <c r="Y112" s="44"/>
      <c r="Z112" s="44"/>
      <c r="AA112" s="44"/>
      <c r="AB112" s="44"/>
      <c r="AF112" s="86">
        <f t="shared" ref="AF112" si="529">B112/B111-1</f>
        <v>-3.0187369882026416E-2</v>
      </c>
      <c r="AG112" s="97">
        <f t="shared" ref="AG112" si="530">C112/C111-1</f>
        <v>1.6100702576112402E-2</v>
      </c>
      <c r="AH112" s="102">
        <f t="shared" ref="AH112" si="531">H112/H111-1</f>
        <v>0.12244897959183665</v>
      </c>
      <c r="AI112" s="103">
        <f t="shared" ref="AI112" si="532">J112/J111-1</f>
        <v>-1.7937219730941756E-2</v>
      </c>
      <c r="AJ112" s="89">
        <f t="shared" ref="AJ112" si="533">K112/K111-1</f>
        <v>-1.0526315789473606E-2</v>
      </c>
      <c r="AK112" s="96">
        <f t="shared" ref="AK112" si="534">N112/N111-1</f>
        <v>-2.5000000000000022E-2</v>
      </c>
      <c r="AL112" s="97">
        <f t="shared" ref="AL112" si="535">O112/O111-1</f>
        <v>7.6045627376426506E-3</v>
      </c>
      <c r="AM112" s="97">
        <f t="shared" ref="AM112" si="536">R112/R111-1</f>
        <v>1.7857142857142794E-2</v>
      </c>
      <c r="AQ112" s="109">
        <f>[4]SRM!I57-H112</f>
        <v>82.88600000000001</v>
      </c>
      <c r="AR112" s="109">
        <f>[4]SRM!J57-O112</f>
        <v>87.33</v>
      </c>
      <c r="AS112" s="108">
        <f t="shared" ref="AS112" si="537">AR112-AQ112</f>
        <v>4.4439999999999884</v>
      </c>
      <c r="AT112" s="109">
        <f>AVERAGE($AS$2:AS112)</f>
        <v>8.7829159159159129</v>
      </c>
      <c r="AU112" s="44">
        <f t="shared" si="197"/>
        <v>2.7979660176113308E-2</v>
      </c>
      <c r="AV112" s="44">
        <f t="shared" si="198"/>
        <v>-9.302325581395321E-3</v>
      </c>
    </row>
    <row r="113" spans="1:48">
      <c r="A113" s="46">
        <f>'[1]Weekly capesize'!$A895</f>
        <v>43521</v>
      </c>
      <c r="B113" s="1">
        <f>'[1]Weekly capesize'!$B895</f>
        <v>5313</v>
      </c>
      <c r="C113" s="1">
        <f>'[1]Weekly capesize'!$C895</f>
        <v>3260</v>
      </c>
      <c r="D113" s="1">
        <f t="shared" si="184"/>
        <v>2053</v>
      </c>
      <c r="E113" s="124">
        <f>'[1]Baltic Indices'!$D562</f>
        <v>727</v>
      </c>
      <c r="F113" s="124">
        <f>'[1]Baltic Indices'!$G562</f>
        <v>315</v>
      </c>
      <c r="G113" s="124">
        <f>'[1]Baltic Indices'!$F562</f>
        <v>560</v>
      </c>
      <c r="H113" s="3">
        <f>'[1]Weekly capesize'!$I895</f>
        <v>5</v>
      </c>
      <c r="I113" s="3">
        <f>'[1]Weekly capesize'!$L895</f>
        <v>9.4</v>
      </c>
      <c r="J113" s="3">
        <f>'[1]Weekly capesize'!$N895</f>
        <v>10.6</v>
      </c>
      <c r="K113" s="3">
        <f>'[1]Weekly capesize'!$J895</f>
        <v>9.15</v>
      </c>
      <c r="L113" s="3">
        <f>'[1]Weekly capesize'!$Y895</f>
        <v>13.35</v>
      </c>
      <c r="M113" s="3">
        <f>'[1]Weekly capesize'!$V895</f>
        <v>6.7</v>
      </c>
      <c r="N113" s="5">
        <f>'[1]Weekly capesize'!$S895</f>
        <v>5.65</v>
      </c>
      <c r="O113" s="5">
        <f>'[1]Weekly capesize'!$Z895</f>
        <v>12.8</v>
      </c>
      <c r="P113" s="5">
        <f>'[1]Weekly capesize'!$T895</f>
        <v>5.4</v>
      </c>
      <c r="Q113" s="5">
        <f>'[1]Weekly capesize'!$U894</f>
        <v>7.3</v>
      </c>
      <c r="R113" s="119">
        <f>[2]input!$B543</f>
        <v>9.9499999999999993</v>
      </c>
      <c r="S113" s="123">
        <f t="shared" ref="S113" si="538">(B113-C113)/C113</f>
        <v>0.62975460122699389</v>
      </c>
      <c r="T113" s="49">
        <f t="shared" ref="T113" si="539">B113-C113</f>
        <v>2053</v>
      </c>
      <c r="U113" s="107">
        <f t="shared" ref="U113" si="540">T113/C113</f>
        <v>0.62975460122699389</v>
      </c>
      <c r="V113" s="157">
        <f t="shared" si="187"/>
        <v>7.8000000000000007</v>
      </c>
      <c r="W113" s="108">
        <f t="shared" si="188"/>
        <v>4.4000000000000004</v>
      </c>
      <c r="X113" s="197">
        <f>'[1]Weekly capesize'!$AD894</f>
        <v>5</v>
      </c>
      <c r="Y113" s="44"/>
      <c r="Z113" s="44"/>
      <c r="AA113" s="44"/>
      <c r="AB113" s="44"/>
      <c r="AF113" s="86">
        <f t="shared" ref="AF113" si="541">B113/B112-1</f>
        <v>-4.955277280858672E-2</v>
      </c>
      <c r="AG113" s="97">
        <f t="shared" ref="AG113" si="542">C113/C112-1</f>
        <v>-6.0789397868049599E-2</v>
      </c>
      <c r="AH113" s="102">
        <f t="shared" ref="AH113" si="543">H113/H112-1</f>
        <v>-9.0909090909090939E-2</v>
      </c>
      <c r="AI113" s="103">
        <f t="shared" ref="AI113" si="544">J113/J112-1</f>
        <v>-3.1963470319634646E-2</v>
      </c>
      <c r="AJ113" s="89">
        <f t="shared" ref="AJ113" si="545">K113/K112-1</f>
        <v>-2.6595744680851019E-2</v>
      </c>
      <c r="AK113" s="96">
        <f t="shared" ref="AK113" si="546">N113/N112-1</f>
        <v>-3.4188034188034067E-2</v>
      </c>
      <c r="AL113" s="97">
        <f t="shared" ref="AL113" si="547">O113/O112-1</f>
        <v>-3.3962264150943389E-2</v>
      </c>
      <c r="AM113" s="97">
        <f t="shared" ref="AM113" si="548">R113/R112-1</f>
        <v>0.1637426900584793</v>
      </c>
      <c r="AQ113" s="109">
        <f>[4]SRM!I58-H113</f>
        <v>82.772000000000006</v>
      </c>
      <c r="AR113" s="109">
        <f>[4]SRM!J58-O113</f>
        <v>87.38</v>
      </c>
      <c r="AS113" s="108">
        <f t="shared" ref="AS113" si="549">AR113-AQ113</f>
        <v>4.6079999999999899</v>
      </c>
      <c r="AT113" s="109">
        <f>AVERAGE($AS$2:AS113)</f>
        <v>8.7456398809523765</v>
      </c>
      <c r="AU113" s="44">
        <f t="shared" si="197"/>
        <v>-1.3753830562459601E-3</v>
      </c>
      <c r="AV113" s="44">
        <f t="shared" si="198"/>
        <v>5.7254093667702399E-4</v>
      </c>
    </row>
    <row r="114" spans="1:48">
      <c r="A114" s="46">
        <f>'[1]Weekly capesize'!$A896</f>
        <v>43528</v>
      </c>
      <c r="B114" s="1">
        <f>'[1]Weekly capesize'!$B896</f>
        <v>5120</v>
      </c>
      <c r="C114" s="1">
        <f>'[1]Weekly capesize'!$C896</f>
        <v>3088</v>
      </c>
      <c r="D114" s="1">
        <f t="shared" si="184"/>
        <v>2032</v>
      </c>
      <c r="E114" s="124">
        <f>'[1]Baltic Indices'!$D563</f>
        <v>545</v>
      </c>
      <c r="F114" s="124">
        <f>'[1]Baltic Indices'!$G563</f>
        <v>359</v>
      </c>
      <c r="G114" s="124">
        <f>'[1]Baltic Indices'!$F563</f>
        <v>707</v>
      </c>
      <c r="H114" s="3">
        <f>'[1]Weekly capesize'!$I896</f>
        <v>4.8499999999999996</v>
      </c>
      <c r="I114" s="3">
        <f>'[1]Weekly capesize'!$L896</f>
        <v>9</v>
      </c>
      <c r="J114" s="3">
        <f>'[1]Weekly capesize'!$N896</f>
        <v>9.9499999999999993</v>
      </c>
      <c r="K114" s="3">
        <f>'[1]Weekly capesize'!$J896</f>
        <v>8.8000000000000007</v>
      </c>
      <c r="L114" s="3">
        <f>'[1]Weekly capesize'!$Y896</f>
        <v>12.95</v>
      </c>
      <c r="M114" s="3">
        <f>'[1]Weekly capesize'!$V896</f>
        <v>6.65</v>
      </c>
      <c r="N114" s="5">
        <f>'[1]Weekly capesize'!$S896</f>
        <v>5.05</v>
      </c>
      <c r="O114" s="5">
        <f>'[1]Weekly capesize'!$Z896</f>
        <v>12.45</v>
      </c>
      <c r="P114" s="5">
        <f>'[1]Weekly capesize'!$T896</f>
        <v>5.0999999999999996</v>
      </c>
      <c r="Q114" s="5">
        <f>'[1]Weekly capesize'!$U895</f>
        <v>6.85</v>
      </c>
      <c r="R114" s="119">
        <f>[2]input!$B544</f>
        <v>9.6</v>
      </c>
      <c r="S114" s="123">
        <f t="shared" ref="S114" si="550">(B114-C114)/C114</f>
        <v>0.65803108808290156</v>
      </c>
      <c r="T114" s="49">
        <f t="shared" ref="T114" si="551">B114-C114</f>
        <v>2032</v>
      </c>
      <c r="U114" s="107">
        <f t="shared" ref="U114" si="552">T114/C114</f>
        <v>0.65803108808290156</v>
      </c>
      <c r="V114" s="157">
        <f t="shared" si="187"/>
        <v>7.6</v>
      </c>
      <c r="W114" s="108">
        <f t="shared" si="188"/>
        <v>4.1500000000000004</v>
      </c>
      <c r="X114" s="197">
        <f>'[1]Weekly capesize'!$AD895</f>
        <v>4.8</v>
      </c>
      <c r="Y114" s="44"/>
      <c r="Z114" s="44"/>
      <c r="AA114" s="44"/>
      <c r="AB114" s="44"/>
      <c r="AF114" s="86">
        <f t="shared" ref="AF114" si="553">B114/B113-1</f>
        <v>-3.6325992847731969E-2</v>
      </c>
      <c r="AG114" s="97">
        <f t="shared" ref="AG114" si="554">C114/C113-1</f>
        <v>-5.2760736196319047E-2</v>
      </c>
      <c r="AH114" s="102">
        <f t="shared" ref="AH114" si="555">H114/H113-1</f>
        <v>-3.0000000000000027E-2</v>
      </c>
      <c r="AI114" s="103">
        <f t="shared" ref="AI114" si="556">J114/J113-1</f>
        <v>-6.1320754716981174E-2</v>
      </c>
      <c r="AJ114" s="89">
        <f t="shared" ref="AJ114" si="557">K114/K113-1</f>
        <v>-3.8251366120218511E-2</v>
      </c>
      <c r="AK114" s="96">
        <f t="shared" ref="AK114" si="558">N114/N113-1</f>
        <v>-0.10619469026548678</v>
      </c>
      <c r="AL114" s="97">
        <f t="shared" ref="AL114" si="559">O114/O113-1</f>
        <v>-2.7343750000000111E-2</v>
      </c>
      <c r="AM114" s="97">
        <f t="shared" ref="AM114" si="560">R114/R113-1</f>
        <v>-3.5175879396984855E-2</v>
      </c>
      <c r="AQ114" s="109">
        <f>[4]SRM!I59-H114</f>
        <v>80.218000000000018</v>
      </c>
      <c r="AR114" s="109">
        <f>[4]SRM!J59-O114</f>
        <v>83.910000000000011</v>
      </c>
      <c r="AS114" s="108">
        <f t="shared" ref="AS114" si="561">AR114-AQ114</f>
        <v>3.6919999999999931</v>
      </c>
      <c r="AT114" s="109">
        <f>AVERAGE($AS$2:AS114)</f>
        <v>8.7009174041297896</v>
      </c>
      <c r="AU114" s="44">
        <f t="shared" si="197"/>
        <v>-3.085584497172944E-2</v>
      </c>
      <c r="AV114" s="44">
        <f t="shared" si="198"/>
        <v>-3.9711604486152297E-2</v>
      </c>
    </row>
    <row r="115" spans="1:48">
      <c r="A115" s="46">
        <f>'[1]Weekly capesize'!$A897</f>
        <v>43535</v>
      </c>
      <c r="B115" s="1">
        <f>'[1]Weekly capesize'!$B897</f>
        <v>4851</v>
      </c>
      <c r="C115" s="1">
        <f>'[1]Weekly capesize'!$C897</f>
        <v>2913</v>
      </c>
      <c r="D115" s="1">
        <f t="shared" si="184"/>
        <v>1938</v>
      </c>
      <c r="E115" s="124">
        <f>'[1]Baltic Indices'!$D564</f>
        <v>383</v>
      </c>
      <c r="F115" s="124">
        <f>'[1]Baltic Indices'!$G564</f>
        <v>393</v>
      </c>
      <c r="G115" s="124">
        <f>'[1]Baltic Indices'!$F564</f>
        <v>759</v>
      </c>
      <c r="H115" s="3">
        <f>'[1]Weekly capesize'!$I897</f>
        <v>4.8499999999999996</v>
      </c>
      <c r="I115" s="3">
        <f>'[1]Weekly capesize'!$L897</f>
        <v>8.4</v>
      </c>
      <c r="J115" s="3">
        <f>'[1]Weekly capesize'!$N897</f>
        <v>9.3000000000000007</v>
      </c>
      <c r="K115" s="3">
        <f>'[1]Weekly capesize'!$J897</f>
        <v>8.35</v>
      </c>
      <c r="L115" s="3">
        <f>'[1]Weekly capesize'!$Y897</f>
        <v>12.1</v>
      </c>
      <c r="M115" s="3">
        <f>'[1]Weekly capesize'!$V897</f>
        <v>6.55</v>
      </c>
      <c r="N115" s="5">
        <f>'[1]Weekly capesize'!$S897</f>
        <v>4.6500000000000004</v>
      </c>
      <c r="O115" s="5">
        <f>'[1]Weekly capesize'!$Z897</f>
        <v>11.6</v>
      </c>
      <c r="P115" s="5">
        <f>'[1]Weekly capesize'!$T897</f>
        <v>4.5999999999999996</v>
      </c>
      <c r="Q115" s="5">
        <f>'[1]Weekly capesize'!$U896</f>
        <v>6.8</v>
      </c>
      <c r="R115" s="119">
        <f>[2]input!$B545</f>
        <v>9.3000000000000007</v>
      </c>
      <c r="S115" s="123">
        <f t="shared" ref="S115" si="562">(B115-C115)/C115</f>
        <v>0.66529351184346031</v>
      </c>
      <c r="T115" s="49">
        <f t="shared" ref="T115" si="563">B115-C115</f>
        <v>1938</v>
      </c>
      <c r="U115" s="107">
        <f t="shared" ref="U115" si="564">T115/C115</f>
        <v>0.66529351184346031</v>
      </c>
      <c r="V115" s="157">
        <f t="shared" si="187"/>
        <v>6.75</v>
      </c>
      <c r="W115" s="108">
        <f t="shared" si="188"/>
        <v>3.5500000000000007</v>
      </c>
      <c r="X115" s="197">
        <f>'[1]Weekly capesize'!$AD896</f>
        <v>4.5</v>
      </c>
      <c r="Y115" s="44"/>
      <c r="Z115" s="44"/>
      <c r="AA115" s="44"/>
      <c r="AB115" s="44"/>
      <c r="AF115" s="86">
        <f t="shared" ref="AF115" si="565">B115/B114-1</f>
        <v>-5.2539062499999956E-2</v>
      </c>
      <c r="AG115" s="97">
        <f t="shared" ref="AG115" si="566">C115/C114-1</f>
        <v>-5.6670984455958529E-2</v>
      </c>
      <c r="AH115" s="102">
        <f t="shared" ref="AH115" si="567">H115/H114-1</f>
        <v>0</v>
      </c>
      <c r="AI115" s="103">
        <f t="shared" ref="AI115" si="568">J115/J114-1</f>
        <v>-6.5326633165828984E-2</v>
      </c>
      <c r="AJ115" s="89">
        <f t="shared" ref="AJ115" si="569">K115/K114-1</f>
        <v>-5.1136363636363757E-2</v>
      </c>
      <c r="AK115" s="96">
        <f t="shared" ref="AK115" si="570">N115/N114-1</f>
        <v>-7.9207920792079056E-2</v>
      </c>
      <c r="AL115" s="97">
        <f t="shared" ref="AL115" si="571">O115/O114-1</f>
        <v>-6.8273092369477872E-2</v>
      </c>
      <c r="AM115" s="97">
        <f t="shared" ref="AM115" si="572">R115/R114-1</f>
        <v>-3.1249999999999889E-2</v>
      </c>
      <c r="AQ115" s="109">
        <f>[4]SRM!I60-H115</f>
        <v>82.18</v>
      </c>
      <c r="AR115" s="109">
        <f>[4]SRM!J60-O115</f>
        <v>87.140000000000015</v>
      </c>
      <c r="AS115" s="108">
        <f t="shared" ref="AS115" si="573">AR115-AQ115</f>
        <v>4.960000000000008</v>
      </c>
      <c r="AT115" s="109">
        <f>AVERAGE($AS$2:AS115)</f>
        <v>8.6681023391812833</v>
      </c>
      <c r="AU115" s="44">
        <f t="shared" si="197"/>
        <v>2.4458350993542544E-2</v>
      </c>
      <c r="AV115" s="44">
        <f t="shared" si="198"/>
        <v>3.8493624121082259E-2</v>
      </c>
    </row>
    <row r="116" spans="1:48">
      <c r="A116" s="46">
        <f>'[1]Weekly capesize'!$A898</f>
        <v>43542</v>
      </c>
      <c r="B116" s="1">
        <f>'[1]Weekly capesize'!$B898</f>
        <v>5048</v>
      </c>
      <c r="C116" s="1">
        <f>'[1]Weekly capesize'!$C898</f>
        <v>3386</v>
      </c>
      <c r="D116" s="1">
        <f t="shared" si="184"/>
        <v>1662</v>
      </c>
      <c r="E116" s="124">
        <f>'[1]Baltic Indices'!$D565</f>
        <v>235</v>
      </c>
      <c r="F116" s="124">
        <f>'[1]Baltic Indices'!$G565</f>
        <v>421</v>
      </c>
      <c r="G116" s="124">
        <f>'[1]Baltic Indices'!$F565</f>
        <v>790</v>
      </c>
      <c r="H116" s="3">
        <f>'[1]Weekly capesize'!$I898</f>
        <v>6.2</v>
      </c>
      <c r="I116" s="3">
        <f>'[1]Weekly capesize'!$L898</f>
        <v>8.65</v>
      </c>
      <c r="J116" s="3">
        <f>'[1]Weekly capesize'!$N898</f>
        <v>9.5500000000000007</v>
      </c>
      <c r="K116" s="3">
        <f>'[1]Weekly capesize'!$J898</f>
        <v>9.15</v>
      </c>
      <c r="L116" s="3">
        <f>'[1]Weekly capesize'!$Y898</f>
        <v>12.45</v>
      </c>
      <c r="M116" s="3">
        <f>'[1]Weekly capesize'!$V898</f>
        <v>6.8</v>
      </c>
      <c r="N116" s="5">
        <f>'[1]Weekly capesize'!$S898</f>
        <v>4.8499999999999996</v>
      </c>
      <c r="O116" s="5">
        <f>'[1]Weekly capesize'!$Z898</f>
        <v>11.95</v>
      </c>
      <c r="P116" s="5">
        <f>'[1]Weekly capesize'!$T898</f>
        <v>4.75</v>
      </c>
      <c r="Q116" s="5">
        <f>'[1]Weekly capesize'!$U897</f>
        <v>6.7</v>
      </c>
      <c r="R116" s="119">
        <f>[2]input!$B546</f>
        <v>9.5500000000000007</v>
      </c>
      <c r="S116" s="123">
        <f t="shared" ref="S116" si="574">(B116-C116)/C116</f>
        <v>0.49084465445953929</v>
      </c>
      <c r="T116" s="49">
        <f t="shared" ref="T116" si="575">B116-C116</f>
        <v>1662</v>
      </c>
      <c r="U116" s="107">
        <f t="shared" ref="U116" si="576">T116/C116</f>
        <v>0.49084465445953929</v>
      </c>
      <c r="V116" s="157">
        <f t="shared" si="187"/>
        <v>5.7499999999999991</v>
      </c>
      <c r="W116" s="108">
        <f t="shared" si="188"/>
        <v>2.4500000000000002</v>
      </c>
      <c r="X116" s="197">
        <f>'[1]Weekly capesize'!$AD897</f>
        <v>4</v>
      </c>
      <c r="Y116" s="44"/>
      <c r="Z116" s="44"/>
      <c r="AA116" s="44"/>
      <c r="AB116" s="44"/>
      <c r="AF116" s="86">
        <f t="shared" ref="AF116" si="577">B116/B115-1</f>
        <v>4.0610183467326255E-2</v>
      </c>
      <c r="AG116" s="97">
        <f t="shared" ref="AG116" si="578">C116/C115-1</f>
        <v>0.16237555784414703</v>
      </c>
      <c r="AH116" s="102">
        <f t="shared" ref="AH116" si="579">H116/H115-1</f>
        <v>0.27835051546391765</v>
      </c>
      <c r="AI116" s="103">
        <f t="shared" ref="AI116" si="580">J116/J115-1</f>
        <v>2.6881720430107503E-2</v>
      </c>
      <c r="AJ116" s="89">
        <f t="shared" ref="AJ116" si="581">K116/K115-1</f>
        <v>9.5808383233533023E-2</v>
      </c>
      <c r="AK116" s="96">
        <f t="shared" ref="AK116" si="582">N116/N115-1</f>
        <v>4.3010752688171783E-2</v>
      </c>
      <c r="AL116" s="97">
        <f t="shared" ref="AL116" si="583">O116/O115-1</f>
        <v>3.0172413793103425E-2</v>
      </c>
      <c r="AM116" s="97">
        <f t="shared" ref="AM116" si="584">R116/R115-1</f>
        <v>2.6881720430107503E-2</v>
      </c>
      <c r="AQ116" s="109">
        <f>[4]SRM!I61-H116</f>
        <v>79.320000000000007</v>
      </c>
      <c r="AR116" s="109">
        <f>[4]SRM!J61-O116</f>
        <v>84.84999999999998</v>
      </c>
      <c r="AS116" s="108">
        <f t="shared" ref="AS116" si="585">AR116-AQ116</f>
        <v>5.5299999999999727</v>
      </c>
      <c r="AT116" s="109">
        <f>AVERAGE($AS$2:AS116)</f>
        <v>8.6408144927536199</v>
      </c>
      <c r="AU116" s="44">
        <f t="shared" si="197"/>
        <v>-3.480165490386955E-2</v>
      </c>
      <c r="AV116" s="44">
        <f t="shared" si="198"/>
        <v>-2.6279550149185593E-2</v>
      </c>
    </row>
    <row r="117" spans="1:48">
      <c r="A117" s="46">
        <f>'[1]Weekly capesize'!$A899</f>
        <v>43549</v>
      </c>
      <c r="B117" s="1">
        <f>'[1]Weekly capesize'!$B899</f>
        <v>4723</v>
      </c>
      <c r="C117" s="1">
        <f>'[1]Weekly capesize'!$C899</f>
        <v>2989</v>
      </c>
      <c r="D117" s="1">
        <f t="shared" si="184"/>
        <v>1734</v>
      </c>
      <c r="E117" s="124">
        <f>'[1]Baltic Indices'!$D566</f>
        <v>520</v>
      </c>
      <c r="F117" s="124">
        <f>'[1]Baltic Indices'!$G566</f>
        <v>437</v>
      </c>
      <c r="G117" s="124">
        <f>'[1]Baltic Indices'!$F566</f>
        <v>786</v>
      </c>
      <c r="H117" s="3">
        <f>'[1]Weekly capesize'!$I899</f>
        <v>4.9000000000000004</v>
      </c>
      <c r="I117" s="3">
        <f>'[1]Weekly capesize'!$L899</f>
        <v>8.3000000000000007</v>
      </c>
      <c r="J117" s="3">
        <f>'[1]Weekly capesize'!$N899</f>
        <v>9.1</v>
      </c>
      <c r="K117" s="3">
        <f>'[1]Weekly capesize'!$J899</f>
        <v>8.5</v>
      </c>
      <c r="L117" s="3">
        <f>'[1]Weekly capesize'!$Y899</f>
        <v>12.15</v>
      </c>
      <c r="M117" s="3">
        <f>'[1]Weekly capesize'!$V899</f>
        <v>6.35</v>
      </c>
      <c r="N117" s="5">
        <f>'[1]Weekly capesize'!$S899</f>
        <v>4.55</v>
      </c>
      <c r="O117" s="5">
        <f>'[1]Weekly capesize'!$Z899</f>
        <v>11.65</v>
      </c>
      <c r="P117" s="5">
        <f>'[1]Weekly capesize'!$T899</f>
        <v>4.5</v>
      </c>
      <c r="Q117" s="5">
        <f>'[1]Weekly capesize'!$U898</f>
        <v>6.95</v>
      </c>
      <c r="R117" s="119">
        <f>[2]input!$B547</f>
        <v>9.4499999999999993</v>
      </c>
      <c r="S117" s="123">
        <f t="shared" ref="S117" si="586">(B117-C117)/C117</f>
        <v>0.58012713282034123</v>
      </c>
      <c r="T117" s="49">
        <f t="shared" ref="T117" si="587">B117-C117</f>
        <v>1734</v>
      </c>
      <c r="U117" s="107">
        <f t="shared" ref="U117" si="588">T117/C117</f>
        <v>0.58012713282034123</v>
      </c>
      <c r="V117" s="157">
        <f t="shared" si="187"/>
        <v>6.75</v>
      </c>
      <c r="W117" s="108">
        <f t="shared" si="188"/>
        <v>3.4000000000000004</v>
      </c>
      <c r="X117" s="197">
        <f>'[1]Weekly capesize'!$AD898</f>
        <v>4.1500000000000004</v>
      </c>
      <c r="AF117" s="86">
        <f t="shared" ref="AF117:AF119" si="589">B117/B116-1</f>
        <v>-6.4381933438985683E-2</v>
      </c>
      <c r="AG117" s="97">
        <f t="shared" ref="AG117:AG119" si="590">C117/C116-1</f>
        <v>-0.11724748966331955</v>
      </c>
      <c r="AH117" s="102">
        <f t="shared" ref="AH117:AH119" si="591">H117/H116-1</f>
        <v>-0.20967741935483863</v>
      </c>
      <c r="AI117" s="103">
        <f t="shared" ref="AI117:AI119" si="592">J117/J116-1</f>
        <v>-4.7120418848167644E-2</v>
      </c>
      <c r="AJ117" s="89">
        <f t="shared" ref="AJ117:AJ119" si="593">K117/K116-1</f>
        <v>-7.1038251366120297E-2</v>
      </c>
      <c r="AK117" s="96">
        <f t="shared" ref="AK117:AK119" si="594">N117/N116-1</f>
        <v>-6.1855670103092786E-2</v>
      </c>
      <c r="AL117" s="97">
        <f t="shared" ref="AL117:AL119" si="595">O117/O116-1</f>
        <v>-2.5104602510460206E-2</v>
      </c>
      <c r="AM117" s="97">
        <f t="shared" ref="AM117:AM119" si="596">R117/R116-1</f>
        <v>-1.0471204188481797E-2</v>
      </c>
      <c r="AQ117" s="109">
        <f>[4]SRM!I62-H117</f>
        <v>81.147999999999996</v>
      </c>
      <c r="AR117" s="109">
        <f>[4]SRM!J62-O117</f>
        <v>84.99</v>
      </c>
      <c r="AS117" s="108">
        <f t="shared" ref="AS117:AS119" si="597">AR117-AQ117</f>
        <v>3.8419999999999987</v>
      </c>
      <c r="AT117" s="109">
        <f>AVERAGE($AS$2:AS117)</f>
        <v>8.599445402298846</v>
      </c>
      <c r="AU117" s="44">
        <f t="shared" si="197"/>
        <v>2.3045890065557018E-2</v>
      </c>
      <c r="AV117" s="44">
        <f t="shared" si="198"/>
        <v>1.6499705362404971E-3</v>
      </c>
    </row>
    <row r="118" spans="1:48">
      <c r="A118" s="46">
        <f>'[1]Weekly capesize'!$A900</f>
        <v>43556</v>
      </c>
      <c r="B118" s="1">
        <f>'[1]Weekly capesize'!$B900</f>
        <v>4692</v>
      </c>
      <c r="C118" s="1">
        <f>'[1]Weekly capesize'!$C900</f>
        <v>2924</v>
      </c>
      <c r="D118" s="1">
        <f t="shared" si="184"/>
        <v>1768</v>
      </c>
      <c r="E118" s="124">
        <f>'[1]Baltic Indices'!$D567</f>
        <v>251</v>
      </c>
      <c r="F118" s="124">
        <f>'[1]Baltic Indices'!$G567</f>
        <v>455</v>
      </c>
      <c r="G118" s="124">
        <f>'[1]Baltic Indices'!$F567</f>
        <v>826</v>
      </c>
      <c r="H118" s="3">
        <f>'[1]Weekly capesize'!$I900</f>
        <v>4.7</v>
      </c>
      <c r="I118" s="3">
        <f>'[1]Weekly capesize'!$L900</f>
        <v>8.1</v>
      </c>
      <c r="J118" s="3">
        <f>'[1]Weekly capesize'!$N900</f>
        <v>8.75</v>
      </c>
      <c r="K118" s="3">
        <f>'[1]Weekly capesize'!$J900</f>
        <v>8.75</v>
      </c>
      <c r="L118" s="3">
        <f>'[1]Weekly capesize'!$Y900</f>
        <v>12.5</v>
      </c>
      <c r="M118" s="3">
        <f>'[1]Weekly capesize'!$V900</f>
        <v>6.05</v>
      </c>
      <c r="N118" s="5">
        <f>'[1]Weekly capesize'!$S900</f>
        <v>4.3</v>
      </c>
      <c r="O118" s="5">
        <f>'[1]Weekly capesize'!$Z900</f>
        <v>12</v>
      </c>
      <c r="P118" s="5">
        <f>'[1]Weekly capesize'!$T900</f>
        <v>4.3499999999999996</v>
      </c>
      <c r="Q118" s="5">
        <f>'[1]Weekly capesize'!$U899</f>
        <v>6.4</v>
      </c>
      <c r="R118" s="119">
        <f>[2]input!$B548</f>
        <v>8.75</v>
      </c>
      <c r="S118" s="123">
        <f t="shared" ref="S118" si="598">(B118-C118)/C118</f>
        <v>0.60465116279069764</v>
      </c>
      <c r="T118" s="49">
        <f t="shared" ref="T118" si="599">B118-C118</f>
        <v>1768</v>
      </c>
      <c r="U118" s="107">
        <f t="shared" ref="U118" si="600">T118/C118</f>
        <v>0.60465116279069764</v>
      </c>
      <c r="V118" s="157">
        <f t="shared" si="187"/>
        <v>7.3</v>
      </c>
      <c r="W118" s="108">
        <f t="shared" si="188"/>
        <v>3.3999999999999995</v>
      </c>
      <c r="X118" s="197">
        <f>'[1]Weekly capesize'!$AD899</f>
        <v>3.85</v>
      </c>
      <c r="AF118" s="86">
        <f t="shared" si="589"/>
        <v>-6.5636248147363796E-3</v>
      </c>
      <c r="AG118" s="97">
        <f t="shared" si="590"/>
        <v>-2.1746403479424581E-2</v>
      </c>
      <c r="AH118" s="102">
        <f t="shared" si="591"/>
        <v>-4.081632653061229E-2</v>
      </c>
      <c r="AI118" s="103">
        <f t="shared" si="592"/>
        <v>-3.8461538461538436E-2</v>
      </c>
      <c r="AJ118" s="89">
        <f t="shared" si="593"/>
        <v>2.9411764705882248E-2</v>
      </c>
      <c r="AK118" s="96">
        <f t="shared" si="594"/>
        <v>-5.4945054945054972E-2</v>
      </c>
      <c r="AL118" s="97">
        <f t="shared" si="595"/>
        <v>3.0042918454935563E-2</v>
      </c>
      <c r="AM118" s="97">
        <f t="shared" si="596"/>
        <v>-7.4074074074073959E-2</v>
      </c>
      <c r="AQ118" s="109">
        <f>[4]SRM!I63-H118</f>
        <v>80.828000000000003</v>
      </c>
      <c r="AR118" s="109">
        <f>[4]SRM!J63-O118</f>
        <v>85.000000000000014</v>
      </c>
      <c r="AS118" s="108">
        <f t="shared" si="597"/>
        <v>4.1720000000000113</v>
      </c>
      <c r="AT118" s="109">
        <f>AVERAGE($AS$2:AS118)</f>
        <v>8.5616039886039843</v>
      </c>
      <c r="AU118" s="44">
        <f t="shared" si="197"/>
        <v>-3.9434120372651149E-3</v>
      </c>
      <c r="AV118" s="44">
        <f t="shared" ref="AV118:AV132" si="601">AR118/AR117-1</f>
        <v>1.1766090128273454E-4</v>
      </c>
    </row>
    <row r="119" spans="1:48">
      <c r="A119" s="46">
        <f>'[1]Weekly capesize'!$A901</f>
        <v>43563</v>
      </c>
      <c r="B119" s="1">
        <f>'[1]Weekly capesize'!$B901</f>
        <v>5054</v>
      </c>
      <c r="C119" s="1">
        <f>'[1]Weekly capesize'!$C901</f>
        <v>2981</v>
      </c>
      <c r="D119" s="1">
        <f t="shared" si="184"/>
        <v>2073</v>
      </c>
      <c r="E119" s="124">
        <f>'[1]Baltic Indices'!$D568</f>
        <v>150</v>
      </c>
      <c r="F119" s="124">
        <f>'[1]Baltic Indices'!$G568</f>
        <v>464</v>
      </c>
      <c r="G119" s="124">
        <f>'[1]Baltic Indices'!$F568</f>
        <v>813</v>
      </c>
      <c r="H119" s="3">
        <f>'[1]Weekly capesize'!$I901</f>
        <v>4.55</v>
      </c>
      <c r="I119" s="3">
        <f>'[1]Weekly capesize'!$L901</f>
        <v>8.25</v>
      </c>
      <c r="J119" s="3">
        <f>'[1]Weekly capesize'!$N901</f>
        <v>8.9</v>
      </c>
      <c r="K119" s="3">
        <f>'[1]Weekly capesize'!$J901</f>
        <v>9.1999999999999993</v>
      </c>
      <c r="L119" s="3">
        <f>'[1]Weekly capesize'!$Y901</f>
        <v>13.3</v>
      </c>
      <c r="M119" s="3">
        <f>'[1]Weekly capesize'!$V901</f>
        <v>6.4</v>
      </c>
      <c r="N119" s="5">
        <f>'[1]Weekly capesize'!$S901</f>
        <v>4.4000000000000004</v>
      </c>
      <c r="O119" s="5">
        <f>'[1]Weekly capesize'!$Z901</f>
        <v>12.8</v>
      </c>
      <c r="P119" s="5">
        <f>'[1]Weekly capesize'!$T901</f>
        <v>4.45</v>
      </c>
      <c r="Q119" s="5">
        <f>'[1]Weekly capesize'!$U900</f>
        <v>6.1</v>
      </c>
      <c r="R119" s="119">
        <f>[2]input!$B549</f>
        <v>8.9499999999999993</v>
      </c>
      <c r="S119" s="123">
        <f t="shared" ref="S119" si="602">(B119-C119)/C119</f>
        <v>0.69540422676954039</v>
      </c>
      <c r="T119" s="49">
        <f t="shared" ref="T119" si="603">B119-C119</f>
        <v>2073</v>
      </c>
      <c r="U119" s="107">
        <f t="shared" ref="U119" si="604">T119/C119</f>
        <v>0.69540422676954039</v>
      </c>
      <c r="V119" s="157">
        <f t="shared" si="187"/>
        <v>8.25</v>
      </c>
      <c r="W119" s="108">
        <f t="shared" si="188"/>
        <v>3.7</v>
      </c>
      <c r="X119" s="197">
        <f>'[1]Weekly capesize'!$AD900</f>
        <v>3.7</v>
      </c>
      <c r="AF119" s="86">
        <f t="shared" si="589"/>
        <v>7.7152600170502961E-2</v>
      </c>
      <c r="AG119" s="97">
        <f t="shared" si="590"/>
        <v>1.9493844049247588E-2</v>
      </c>
      <c r="AH119" s="102">
        <f t="shared" si="591"/>
        <v>-3.1914893617021378E-2</v>
      </c>
      <c r="AI119" s="103">
        <f t="shared" si="592"/>
        <v>1.7142857142857126E-2</v>
      </c>
      <c r="AJ119" s="89">
        <f t="shared" si="593"/>
        <v>5.1428571428571379E-2</v>
      </c>
      <c r="AK119" s="96">
        <f t="shared" si="594"/>
        <v>2.3255813953488413E-2</v>
      </c>
      <c r="AL119" s="97">
        <f t="shared" si="595"/>
        <v>6.6666666666666652E-2</v>
      </c>
      <c r="AM119" s="97">
        <f t="shared" si="596"/>
        <v>2.2857142857142687E-2</v>
      </c>
      <c r="AQ119" s="109">
        <f>[4]SRM!I64-H119</f>
        <v>86.941999999999993</v>
      </c>
      <c r="AR119" s="109">
        <f>[4]SRM!J64-O119</f>
        <v>90.840000000000018</v>
      </c>
      <c r="AS119" s="108">
        <f t="shared" si="597"/>
        <v>3.8980000000000246</v>
      </c>
      <c r="AT119" s="109">
        <f>AVERAGE($AS$2:AS119)</f>
        <v>8.5220819209039504</v>
      </c>
      <c r="AU119" s="44">
        <f t="shared" si="197"/>
        <v>7.5642104221309348E-2</v>
      </c>
      <c r="AV119" s="44">
        <f t="shared" si="601"/>
        <v>6.8705882352941172E-2</v>
      </c>
    </row>
    <row r="120" spans="1:48">
      <c r="A120" s="46">
        <f>'[1]Weekly capesize'!$A902</f>
        <v>43570</v>
      </c>
      <c r="B120" s="1">
        <f>'[1]Weekly capesize'!$B902</f>
        <v>5122</v>
      </c>
      <c r="C120" s="1">
        <f>'[1]Weekly capesize'!$C902</f>
        <v>3162</v>
      </c>
      <c r="D120" s="1">
        <f t="shared" si="184"/>
        <v>1960</v>
      </c>
      <c r="E120" s="124">
        <f>'[1]Baltic Indices'!$D569</f>
        <v>276</v>
      </c>
      <c r="F120" s="124">
        <f>'[1]Baltic Indices'!$G569</f>
        <v>432</v>
      </c>
      <c r="G120" s="124">
        <f>'[1]Baltic Indices'!$F569</f>
        <v>742</v>
      </c>
      <c r="H120" s="3">
        <f>'[1]Weekly capesize'!$I902</f>
        <v>5.05</v>
      </c>
      <c r="I120" s="3">
        <f>'[1]Weekly capesize'!$L902</f>
        <v>8.4</v>
      </c>
      <c r="J120" s="3">
        <f>'[1]Weekly capesize'!$N902</f>
        <v>9.1</v>
      </c>
      <c r="K120" s="3">
        <f>'[1]Weekly capesize'!$J902</f>
        <v>9.25</v>
      </c>
      <c r="L120" s="3">
        <f>'[1]Weekly capesize'!$Y902</f>
        <v>13.2</v>
      </c>
      <c r="M120" s="3">
        <f>'[1]Weekly capesize'!$V902</f>
        <v>6.6</v>
      </c>
      <c r="N120" s="5">
        <f>'[1]Weekly capesize'!$S902</f>
        <v>4.5999999999999996</v>
      </c>
      <c r="O120" s="5">
        <f>'[1]Weekly capesize'!$Z902</f>
        <v>12.7</v>
      </c>
      <c r="P120" s="5">
        <f>'[1]Weekly capesize'!$T902</f>
        <v>4.55</v>
      </c>
      <c r="Q120" s="5">
        <f>'[1]Weekly capesize'!$U901</f>
        <v>6.45</v>
      </c>
      <c r="R120" s="119">
        <f>[2]input!$B550</f>
        <v>10</v>
      </c>
      <c r="S120" s="123">
        <f t="shared" ref="S120" si="605">(B120-C120)/C120</f>
        <v>0.6198608475648324</v>
      </c>
      <c r="T120" s="49">
        <f t="shared" ref="T120" si="606">B120-C120</f>
        <v>1960</v>
      </c>
      <c r="U120" s="107">
        <f t="shared" ref="U120" si="607">T120/C120</f>
        <v>0.6198608475648324</v>
      </c>
      <c r="V120" s="157">
        <f t="shared" si="187"/>
        <v>7.6499999999999995</v>
      </c>
      <c r="W120" s="108">
        <f t="shared" si="188"/>
        <v>3.3500000000000005</v>
      </c>
      <c r="X120" s="197">
        <f>'[1]Weekly capesize'!$AD901</f>
        <v>3.8</v>
      </c>
      <c r="AF120" s="86">
        <f t="shared" ref="AF120" si="608">B120/B119-1</f>
        <v>1.3454689354966298E-2</v>
      </c>
      <c r="AG120" s="97">
        <f t="shared" ref="AG120" si="609">C120/C119-1</f>
        <v>6.0717879906071692E-2</v>
      </c>
      <c r="AH120" s="102">
        <f t="shared" ref="AH120" si="610">H120/H119-1</f>
        <v>0.10989010989010994</v>
      </c>
      <c r="AI120" s="103">
        <f t="shared" ref="AI120" si="611">J120/J119-1</f>
        <v>2.2471910112359383E-2</v>
      </c>
      <c r="AJ120" s="89">
        <f t="shared" ref="AJ120" si="612">K120/K119-1</f>
        <v>5.4347826086957873E-3</v>
      </c>
      <c r="AK120" s="96">
        <f t="shared" ref="AK120" si="613">N120/N119-1</f>
        <v>4.5454545454545192E-2</v>
      </c>
      <c r="AL120" s="97">
        <f t="shared" ref="AL120" si="614">O120/O119-1</f>
        <v>-7.812500000000111E-3</v>
      </c>
      <c r="AM120" s="97">
        <f t="shared" ref="AM120" si="615">R120/R119-1</f>
        <v>0.1173184357541901</v>
      </c>
      <c r="AQ120" s="109">
        <f>[4]SRM!I65-H120</f>
        <v>90.326000000000008</v>
      </c>
      <c r="AR120" s="109">
        <f>[4]SRM!J65-O120</f>
        <v>94.580000000000013</v>
      </c>
      <c r="AS120" s="108">
        <f t="shared" ref="AS120" si="616">AR120-AQ120</f>
        <v>4.2540000000000049</v>
      </c>
      <c r="AT120" s="109">
        <f>AVERAGE($AS$2:AS120)</f>
        <v>8.4862156862745071</v>
      </c>
      <c r="AU120" s="44">
        <f t="shared" si="197"/>
        <v>3.8922500057509746E-2</v>
      </c>
      <c r="AV120" s="44">
        <f t="shared" si="601"/>
        <v>4.1171290180537223E-2</v>
      </c>
    </row>
    <row r="121" spans="1:48">
      <c r="A121" s="46">
        <f>'[1]Weekly capesize'!$A903</f>
        <v>43577</v>
      </c>
      <c r="B121" s="1">
        <f>'[1]Weekly capesize'!$B903</f>
        <v>5279</v>
      </c>
      <c r="C121" s="1">
        <f>'[1]Weekly capesize'!$C903</f>
        <v>3257</v>
      </c>
      <c r="D121" s="1">
        <f t="shared" si="184"/>
        <v>2022</v>
      </c>
      <c r="E121" s="124">
        <f>'[1]Baltic Indices'!$D570</f>
        <v>418</v>
      </c>
      <c r="F121" s="124">
        <f>'[1]Baltic Indices'!$G570</f>
        <v>403</v>
      </c>
      <c r="G121" s="124">
        <f>'[1]Baltic Indices'!$F570</f>
        <v>711</v>
      </c>
      <c r="H121" s="3">
        <f>'[1]Weekly capesize'!$I903</f>
        <v>5.35</v>
      </c>
      <c r="I121" s="3">
        <f>'[1]Weekly capesize'!$L903</f>
        <v>8.5</v>
      </c>
      <c r="J121" s="3">
        <f>'[1]Weekly capesize'!$N903</f>
        <v>9.15</v>
      </c>
      <c r="K121" s="3">
        <f>'[1]Weekly capesize'!$J903</f>
        <v>9.4499999999999993</v>
      </c>
      <c r="L121" s="3">
        <f>'[1]Weekly capesize'!$Y903</f>
        <v>13.4</v>
      </c>
      <c r="M121" s="3">
        <f>'[1]Weekly capesize'!$V903</f>
        <v>6.95</v>
      </c>
      <c r="N121" s="5">
        <f>'[1]Weekly capesize'!$S903</f>
        <v>4.75</v>
      </c>
      <c r="O121" s="5">
        <f>'[1]Weekly capesize'!$Z903</f>
        <v>12.9</v>
      </c>
      <c r="P121" s="5">
        <f>'[1]Weekly capesize'!$T903</f>
        <v>4.55</v>
      </c>
      <c r="Q121" s="5">
        <f>'[1]Weekly capesize'!$U902</f>
        <v>6.65</v>
      </c>
      <c r="R121" s="119">
        <f>[2]input!$B551</f>
        <v>10.07</v>
      </c>
      <c r="S121" s="123">
        <f t="shared" ref="S121" si="617">(B121-C121)/C121</f>
        <v>0.6208167024869512</v>
      </c>
      <c r="T121" s="49">
        <f t="shared" ref="T121" si="618">B121-C121</f>
        <v>2022</v>
      </c>
      <c r="U121" s="107">
        <f t="shared" ref="U121" si="619">T121/C121</f>
        <v>0.6208167024869512</v>
      </c>
      <c r="V121" s="157">
        <f t="shared" si="187"/>
        <v>7.5500000000000007</v>
      </c>
      <c r="W121" s="108">
        <f t="shared" si="188"/>
        <v>3.1500000000000004</v>
      </c>
      <c r="X121" s="197">
        <f>'[1]Weekly capesize'!$AD902</f>
        <v>3.9</v>
      </c>
      <c r="AF121" s="86">
        <f t="shared" ref="AF121:AF122" si="620">B121/B120-1</f>
        <v>3.0652089027723539E-2</v>
      </c>
      <c r="AG121" s="97">
        <f t="shared" ref="AG121:AG122" si="621">C121/C120-1</f>
        <v>3.0044275774826046E-2</v>
      </c>
      <c r="AH121" s="102">
        <f t="shared" ref="AH121:AH122" si="622">H121/H120-1</f>
        <v>5.9405940594059459E-2</v>
      </c>
      <c r="AI121" s="103">
        <f t="shared" ref="AI121:AI122" si="623">J121/J120-1</f>
        <v>5.494505494505475E-3</v>
      </c>
      <c r="AJ121" s="89">
        <f t="shared" ref="AJ121:AJ122" si="624">K121/K120-1</f>
        <v>2.1621621621621623E-2</v>
      </c>
      <c r="AK121" s="96">
        <f t="shared" ref="AK121:AK122" si="625">N121/N120-1</f>
        <v>3.2608695652174058E-2</v>
      </c>
      <c r="AL121" s="97">
        <f t="shared" ref="AL121:AL122" si="626">O121/O120-1</f>
        <v>1.5748031496063186E-2</v>
      </c>
      <c r="AM121" s="97">
        <f t="shared" ref="AM121:AM122" si="627">R121/R120-1</f>
        <v>7.0000000000001172E-3</v>
      </c>
      <c r="AQ121" s="109">
        <f>[4]SRM!I66-H121</f>
        <v>88.172000000000011</v>
      </c>
      <c r="AR121" s="109">
        <f>[4]SRM!J66-O121</f>
        <v>94.559999999999988</v>
      </c>
      <c r="AS121" s="108">
        <f t="shared" ref="AS121:AS122" si="628">AR121-AQ121</f>
        <v>6.3879999999999768</v>
      </c>
      <c r="AT121" s="109">
        <f>AVERAGE($AS$2:AS121)</f>
        <v>8.4687305555555508</v>
      </c>
      <c r="AU121" s="44">
        <f t="shared" si="197"/>
        <v>-2.3846954365298934E-2</v>
      </c>
      <c r="AV121" s="44">
        <f t="shared" si="601"/>
        <v>-2.1146119687065479E-4</v>
      </c>
    </row>
    <row r="122" spans="1:48">
      <c r="A122" s="46">
        <f>'[1]Weekly capesize'!$A904</f>
        <v>43584</v>
      </c>
      <c r="B122" s="1">
        <f>'[1]Weekly capesize'!$B904</f>
        <v>5669</v>
      </c>
      <c r="C122" s="1">
        <f>'[1]Weekly capesize'!$C904</f>
        <v>3668</v>
      </c>
      <c r="D122" s="1">
        <f t="shared" si="184"/>
        <v>2001</v>
      </c>
      <c r="E122" s="124">
        <f>'[1]Baltic Indices'!$D571</f>
        <v>490</v>
      </c>
      <c r="F122" s="124">
        <f>'[1]Baltic Indices'!$G571</f>
        <v>390</v>
      </c>
      <c r="G122" s="124">
        <f>'[1]Baltic Indices'!$F571</f>
        <v>732</v>
      </c>
      <c r="H122" s="3">
        <f>'[1]Weekly capesize'!$I904</f>
        <v>6.35</v>
      </c>
      <c r="I122" s="3">
        <f>'[1]Weekly capesize'!$L904</f>
        <v>8.9</v>
      </c>
      <c r="J122" s="3">
        <f>'[1]Weekly capesize'!$N904</f>
        <v>9.5500000000000007</v>
      </c>
      <c r="K122" s="3">
        <f>'[1]Weekly capesize'!$J904</f>
        <v>9.9499999999999993</v>
      </c>
      <c r="L122" s="3">
        <f>'[1]Weekly capesize'!$Y904</f>
        <v>14.25</v>
      </c>
      <c r="M122" s="3">
        <f>'[1]Weekly capesize'!$V904</f>
        <v>7.45</v>
      </c>
      <c r="N122" s="5">
        <f>'[1]Weekly capesize'!$S904</f>
        <v>5.15</v>
      </c>
      <c r="O122" s="5">
        <f>'[1]Weekly capesize'!$Z904</f>
        <v>13.75</v>
      </c>
      <c r="P122" s="5">
        <f>'[1]Weekly capesize'!$T904</f>
        <v>5.2</v>
      </c>
      <c r="Q122" s="5">
        <f>'[1]Weekly capesize'!$U903</f>
        <v>7</v>
      </c>
      <c r="R122" s="119">
        <f>[2]input!$B552</f>
        <v>9.9</v>
      </c>
      <c r="S122" s="123">
        <f t="shared" ref="S122" si="629">(B122-C122)/C122</f>
        <v>0.54552889858233367</v>
      </c>
      <c r="T122" s="49">
        <f t="shared" ref="T122" si="630">B122-C122</f>
        <v>2001</v>
      </c>
      <c r="U122" s="107">
        <f t="shared" ref="U122" si="631">T122/C122</f>
        <v>0.54552889858233367</v>
      </c>
      <c r="V122" s="157">
        <f t="shared" si="187"/>
        <v>7.4</v>
      </c>
      <c r="W122" s="108">
        <f t="shared" si="188"/>
        <v>2.5500000000000007</v>
      </c>
      <c r="X122" s="197">
        <f>'[1]Weekly capesize'!$AD903</f>
        <v>3.9</v>
      </c>
      <c r="AF122" s="86">
        <f t="shared" si="620"/>
        <v>7.3877628338700596E-2</v>
      </c>
      <c r="AG122" s="97">
        <f t="shared" si="621"/>
        <v>0.12618974516426151</v>
      </c>
      <c r="AH122" s="102">
        <f t="shared" si="622"/>
        <v>0.18691588785046731</v>
      </c>
      <c r="AI122" s="103">
        <f t="shared" si="623"/>
        <v>4.3715846994535568E-2</v>
      </c>
      <c r="AJ122" s="89">
        <f t="shared" si="624"/>
        <v>5.2910052910053018E-2</v>
      </c>
      <c r="AK122" s="96">
        <f t="shared" si="625"/>
        <v>8.4210526315789513E-2</v>
      </c>
      <c r="AL122" s="97">
        <f t="shared" si="626"/>
        <v>6.5891472868216949E-2</v>
      </c>
      <c r="AM122" s="97">
        <f t="shared" si="627"/>
        <v>-1.688182720953324E-2</v>
      </c>
      <c r="AQ122" s="109">
        <f>[4]SRM!I67-H122</f>
        <v>87.578000000000003</v>
      </c>
      <c r="AR122" s="109">
        <f>[4]SRM!J67-O122</f>
        <v>93.889999999999986</v>
      </c>
      <c r="AS122" s="108">
        <f t="shared" si="628"/>
        <v>6.3119999999999834</v>
      </c>
      <c r="AT122" s="109">
        <f>AVERAGE($AS$2:AS122)</f>
        <v>8.4509063360881509</v>
      </c>
      <c r="AU122" s="44">
        <f t="shared" si="197"/>
        <v>-6.7368325545525964E-3</v>
      </c>
      <c r="AV122" s="44">
        <f t="shared" si="601"/>
        <v>-7.0854483925549827E-3</v>
      </c>
    </row>
    <row r="123" spans="1:48">
      <c r="A123" s="46">
        <f>'[1]Weekly capesize'!$A905</f>
        <v>43591</v>
      </c>
      <c r="B123" s="1">
        <f>'[1]Weekly capesize'!$B905</f>
        <v>6229</v>
      </c>
      <c r="C123" s="1">
        <f>'[1]Weekly capesize'!$C905</f>
        <v>4160</v>
      </c>
      <c r="D123" s="1">
        <f t="shared" si="184"/>
        <v>2069</v>
      </c>
      <c r="E123" s="124">
        <f>'[1]Baltic Indices'!$D572</f>
        <v>783</v>
      </c>
      <c r="F123" s="124">
        <f>'[1]Baltic Indices'!$G572</f>
        <v>389</v>
      </c>
      <c r="G123" s="124">
        <f>'[1]Baltic Indices'!$F572</f>
        <v>780</v>
      </c>
      <c r="H123" s="3">
        <f>'[1]Weekly capesize'!$I905</f>
        <v>6.6</v>
      </c>
      <c r="I123" s="3">
        <f>'[1]Weekly capesize'!$L905</f>
        <v>9.5</v>
      </c>
      <c r="J123" s="3">
        <f>'[1]Weekly capesize'!$N905</f>
        <v>10.25</v>
      </c>
      <c r="K123" s="3">
        <f>'[1]Weekly capesize'!$J905</f>
        <v>11.35</v>
      </c>
      <c r="L123" s="3">
        <f>'[1]Weekly capesize'!$Y905</f>
        <v>16.149999999999999</v>
      </c>
      <c r="M123" s="3">
        <f>'[1]Weekly capesize'!$V905</f>
        <v>7.8</v>
      </c>
      <c r="N123" s="5">
        <f>'[1]Weekly capesize'!$S905</f>
        <v>5.85</v>
      </c>
      <c r="O123" s="5">
        <f>'[1]Weekly capesize'!$Z905</f>
        <v>15.65</v>
      </c>
      <c r="P123" s="5">
        <f>'[1]Weekly capesize'!$T905</f>
        <v>5.4</v>
      </c>
      <c r="Q123" s="5">
        <f>'[1]Weekly capesize'!$U904</f>
        <v>7.5</v>
      </c>
      <c r="R123" s="119">
        <f>[2]input!$B553</f>
        <v>10.1</v>
      </c>
      <c r="S123" s="123">
        <f t="shared" ref="S123" si="632">(B123-C123)/C123</f>
        <v>0.49735576923076924</v>
      </c>
      <c r="T123" s="49">
        <f t="shared" ref="T123" si="633">B123-C123</f>
        <v>2069</v>
      </c>
      <c r="U123" s="107">
        <f t="shared" ref="U123" si="634">T123/C123</f>
        <v>0.49735576923076924</v>
      </c>
      <c r="V123" s="157">
        <f t="shared" si="187"/>
        <v>9.0500000000000007</v>
      </c>
      <c r="W123" s="108">
        <f t="shared" si="188"/>
        <v>2.9000000000000004</v>
      </c>
      <c r="X123" s="197">
        <f>'[1]Weekly capesize'!$AD904</f>
        <v>4.3</v>
      </c>
      <c r="AF123" s="86">
        <f t="shared" ref="AF123" si="635">B123/B122-1</f>
        <v>9.8782854118892205E-2</v>
      </c>
      <c r="AG123" s="97">
        <f t="shared" ref="AG123" si="636">C123/C122-1</f>
        <v>0.13413304252998914</v>
      </c>
      <c r="AH123" s="102">
        <f t="shared" ref="AH123" si="637">H123/H122-1</f>
        <v>3.937007874015741E-2</v>
      </c>
      <c r="AI123" s="103">
        <f t="shared" ref="AI123" si="638">J123/J122-1</f>
        <v>7.3298429319371694E-2</v>
      </c>
      <c r="AJ123" s="89">
        <f t="shared" ref="AJ123" si="639">K123/K122-1</f>
        <v>0.14070351758793964</v>
      </c>
      <c r="AK123" s="96">
        <f t="shared" ref="AK123" si="640">N123/N122-1</f>
        <v>0.13592233009708732</v>
      </c>
      <c r="AL123" s="97">
        <f t="shared" ref="AL123" si="641">O123/O122-1</f>
        <v>0.13818181818181818</v>
      </c>
      <c r="AM123" s="97">
        <f t="shared" ref="AM123" si="642">R123/R122-1</f>
        <v>2.020202020202011E-2</v>
      </c>
      <c r="AQ123" s="109">
        <f>[4]SRM!I68-H123</f>
        <v>87.546000000000006</v>
      </c>
      <c r="AR123" s="109">
        <f>[4]SRM!J68-O123</f>
        <v>94.05</v>
      </c>
      <c r="AS123" s="108">
        <f t="shared" ref="AS123" si="643">AR123-AQ123</f>
        <v>6.5039999999999907</v>
      </c>
      <c r="AT123" s="109">
        <f>AVERAGE($AS$2:AS123)</f>
        <v>8.4349480874316907</v>
      </c>
      <c r="AU123" s="44">
        <f t="shared" si="197"/>
        <v>-3.6538856790513385E-4</v>
      </c>
      <c r="AV123" s="44">
        <f t="shared" si="601"/>
        <v>1.7041218447120254E-3</v>
      </c>
    </row>
    <row r="124" spans="1:48">
      <c r="A124" s="46">
        <f>'[1]Weekly capesize'!$A906</f>
        <v>43598</v>
      </c>
      <c r="B124" s="1">
        <f>'[1]Weekly capesize'!$B906</f>
        <v>6375</v>
      </c>
      <c r="C124" s="1">
        <f>'[1]Weekly capesize'!$C906</f>
        <v>4280</v>
      </c>
      <c r="D124" s="1">
        <f t="shared" si="184"/>
        <v>2095</v>
      </c>
      <c r="E124" s="124">
        <f>'[1]Baltic Indices'!$D573</f>
        <v>1290</v>
      </c>
      <c r="F124" s="124">
        <f>'[1]Baltic Indices'!$G573</f>
        <v>382</v>
      </c>
      <c r="G124" s="124">
        <f>'[1]Baltic Indices'!$F573</f>
        <v>752</v>
      </c>
      <c r="H124" s="3">
        <f>'[1]Weekly capesize'!$I906</f>
        <v>6.7</v>
      </c>
      <c r="I124" s="3">
        <f>'[1]Weekly capesize'!$L906</f>
        <v>10.1</v>
      </c>
      <c r="J124" s="3">
        <f>'[1]Weekly capesize'!$N906</f>
        <v>10.75</v>
      </c>
      <c r="K124" s="3">
        <f>'[1]Weekly capesize'!$J906</f>
        <v>11.65</v>
      </c>
      <c r="L124" s="3">
        <f>'[1]Weekly capesize'!$Y906</f>
        <v>16.350000000000001</v>
      </c>
      <c r="M124" s="3">
        <f>'[1]Weekly capesize'!$V906</f>
        <v>7.8</v>
      </c>
      <c r="N124" s="5">
        <f>'[1]Weekly capesize'!$S906</f>
        <v>6.25</v>
      </c>
      <c r="O124" s="5">
        <f>'[1]Weekly capesize'!$Z906</f>
        <v>15.85</v>
      </c>
      <c r="P124" s="5">
        <f>'[1]Weekly capesize'!$T906</f>
        <v>5.85</v>
      </c>
      <c r="Q124" s="5">
        <f>'[1]Weekly capesize'!$U905</f>
        <v>7.85</v>
      </c>
      <c r="R124" s="119">
        <f>[2]input!$B554</f>
        <v>10.15</v>
      </c>
      <c r="S124" s="123">
        <f t="shared" ref="S124" si="644">(B124-C124)/C124</f>
        <v>0.4894859813084112</v>
      </c>
      <c r="T124" s="49">
        <f t="shared" ref="T124" si="645">B124-C124</f>
        <v>2095</v>
      </c>
      <c r="U124" s="107">
        <f t="shared" ref="U124" si="646">T124/C124</f>
        <v>0.4894859813084112</v>
      </c>
      <c r="V124" s="157">
        <f t="shared" si="187"/>
        <v>9.1499999999999986</v>
      </c>
      <c r="W124" s="108">
        <f t="shared" si="188"/>
        <v>3.3999999999999995</v>
      </c>
      <c r="X124" s="197">
        <f>'[1]Weekly capesize'!$AD905</f>
        <v>4.75</v>
      </c>
      <c r="AF124" s="86">
        <f t="shared" ref="AF124" si="647">B124/B123-1</f>
        <v>2.3438754214159641E-2</v>
      </c>
      <c r="AG124" s="97">
        <f t="shared" ref="AG124" si="648">C124/C123-1</f>
        <v>2.8846153846153744E-2</v>
      </c>
      <c r="AH124" s="102">
        <f t="shared" ref="AH124" si="649">H124/H123-1</f>
        <v>1.5151515151515138E-2</v>
      </c>
      <c r="AI124" s="103">
        <f t="shared" ref="AI124" si="650">J124/J123-1</f>
        <v>4.8780487804878092E-2</v>
      </c>
      <c r="AJ124" s="89">
        <f t="shared" ref="AJ124" si="651">K124/K123-1</f>
        <v>2.6431718061673992E-2</v>
      </c>
      <c r="AK124" s="96">
        <f t="shared" ref="AK124" si="652">N124/N123-1</f>
        <v>6.8376068376068355E-2</v>
      </c>
      <c r="AL124" s="97">
        <f t="shared" ref="AL124" si="653">O124/O123-1</f>
        <v>1.2779552715654896E-2</v>
      </c>
      <c r="AM124" s="97">
        <f t="shared" ref="AM124" si="654">R124/R123-1</f>
        <v>4.9504950495049549E-3</v>
      </c>
      <c r="AQ124" s="109">
        <f>[4]SRM!I69-H124</f>
        <v>89.036000000000001</v>
      </c>
      <c r="AR124" s="109">
        <f>[4]SRM!J69-O124</f>
        <v>94.37</v>
      </c>
      <c r="AS124" s="108">
        <f t="shared" ref="AS124" si="655">AR124-AQ124</f>
        <v>5.3340000000000032</v>
      </c>
      <c r="AT124" s="109">
        <f>AVERAGE($AS$2:AS124)</f>
        <v>8.4097371273712707</v>
      </c>
      <c r="AU124" s="44">
        <f t="shared" si="197"/>
        <v>1.7019623969113384E-2</v>
      </c>
      <c r="AV124" s="44">
        <f t="shared" si="601"/>
        <v>3.4024455077088511E-3</v>
      </c>
    </row>
    <row r="125" spans="1:48">
      <c r="A125" s="46">
        <f>'[1]Weekly capesize'!$A907</f>
        <v>43605</v>
      </c>
      <c r="B125" s="1">
        <f>'[1]Weekly capesize'!$B907</f>
        <v>6529</v>
      </c>
      <c r="C125" s="1">
        <f>'[1]Weekly capesize'!$C907</f>
        <v>4329</v>
      </c>
      <c r="D125" s="1">
        <f t="shared" si="184"/>
        <v>2200</v>
      </c>
      <c r="E125" s="124">
        <f>'[1]Baltic Indices'!$D574</f>
        <v>1371</v>
      </c>
      <c r="F125" s="124">
        <f>'[1]Baltic Indices'!$G574</f>
        <v>382</v>
      </c>
      <c r="G125" s="124">
        <f>'[1]Baltic Indices'!$F574</f>
        <v>779</v>
      </c>
      <c r="H125" s="3">
        <f>'[1]Weekly capesize'!$I907</f>
        <v>6.5</v>
      </c>
      <c r="I125" s="3">
        <f>'[1]Weekly capesize'!$L907</f>
        <v>10.4</v>
      </c>
      <c r="J125" s="3">
        <f>'[1]Weekly capesize'!$N907</f>
        <v>11.05</v>
      </c>
      <c r="K125" s="3">
        <f>'[1]Weekly capesize'!$J907</f>
        <v>11.85</v>
      </c>
      <c r="L125" s="3">
        <f>'[1]Weekly capesize'!$Y907</f>
        <v>16.850000000000001</v>
      </c>
      <c r="M125" s="3">
        <f>'[1]Weekly capesize'!$V907</f>
        <v>7.95</v>
      </c>
      <c r="N125" s="5">
        <f>'[1]Weekly capesize'!$S907</f>
        <v>6.45</v>
      </c>
      <c r="O125" s="5">
        <f>'[1]Weekly capesize'!$Z907</f>
        <v>16.350000000000001</v>
      </c>
      <c r="P125" s="5">
        <f>'[1]Weekly capesize'!$T907</f>
        <v>6</v>
      </c>
      <c r="Q125" s="5">
        <f>'[1]Weekly capesize'!$U906</f>
        <v>7.85</v>
      </c>
      <c r="R125" s="119">
        <f>[2]input!$B555</f>
        <v>9.6999999999999993</v>
      </c>
      <c r="S125" s="123">
        <f t="shared" ref="S125" si="656">(B125-C125)/C125</f>
        <v>0.50820050820050822</v>
      </c>
      <c r="T125" s="49">
        <f t="shared" ref="T125" si="657">B125-C125</f>
        <v>2200</v>
      </c>
      <c r="U125" s="107">
        <f t="shared" ref="U125" si="658">T125/C125</f>
        <v>0.50820050820050822</v>
      </c>
      <c r="V125" s="157">
        <f t="shared" si="187"/>
        <v>9.8500000000000014</v>
      </c>
      <c r="W125" s="108">
        <f t="shared" si="188"/>
        <v>3.9000000000000004</v>
      </c>
      <c r="X125" s="197">
        <f>'[1]Weekly capesize'!$AD906</f>
        <v>5.25</v>
      </c>
      <c r="AF125" s="86">
        <f t="shared" ref="AF125" si="659">B125/B124-1</f>
        <v>2.4156862745098096E-2</v>
      </c>
      <c r="AG125" s="97">
        <f t="shared" ref="AG125" si="660">C125/C124-1</f>
        <v>1.1448598130841203E-2</v>
      </c>
      <c r="AH125" s="102">
        <f t="shared" ref="AH125" si="661">H125/H124-1</f>
        <v>-2.9850746268656692E-2</v>
      </c>
      <c r="AI125" s="103">
        <f t="shared" ref="AI125" si="662">J125/J124-1</f>
        <v>2.7906976744186185E-2</v>
      </c>
      <c r="AJ125" s="89">
        <f t="shared" ref="AJ125" si="663">K125/K124-1</f>
        <v>1.716738197424883E-2</v>
      </c>
      <c r="AK125" s="96">
        <f t="shared" ref="AK125" si="664">N125/N124-1</f>
        <v>3.2000000000000028E-2</v>
      </c>
      <c r="AL125" s="97">
        <f t="shared" ref="AL125" si="665">O125/O124-1</f>
        <v>3.1545741324921162E-2</v>
      </c>
      <c r="AM125" s="97">
        <f t="shared" ref="AM125" si="666">R125/R124-1</f>
        <v>-4.4334975369458185E-2</v>
      </c>
      <c r="AQ125" s="109">
        <f>[4]SRM!I70-H125</f>
        <v>91.161999999999992</v>
      </c>
      <c r="AR125" s="109">
        <f>[4]SRM!J70-O125</f>
        <v>96.050000000000011</v>
      </c>
      <c r="AS125" s="108">
        <f t="shared" ref="AS125" si="667">AR125-AQ125</f>
        <v>4.8880000000000194</v>
      </c>
      <c r="AT125" s="109">
        <f>AVERAGE($AS$2:AS125)</f>
        <v>8.3813360215053727</v>
      </c>
      <c r="AU125" s="44">
        <f t="shared" si="197"/>
        <v>2.3877981939889326E-2</v>
      </c>
      <c r="AV125" s="44">
        <f t="shared" si="601"/>
        <v>1.7802267669810412E-2</v>
      </c>
    </row>
    <row r="126" spans="1:48">
      <c r="A126" s="46">
        <f>'[1]Weekly capesize'!$A908</f>
        <v>43612</v>
      </c>
      <c r="B126" s="1">
        <f>'[1]Weekly capesize'!$B908</f>
        <v>6539</v>
      </c>
      <c r="C126" s="1">
        <f>'[1]Weekly capesize'!$C908</f>
        <v>4508</v>
      </c>
      <c r="D126" s="1">
        <f t="shared" si="184"/>
        <v>2031</v>
      </c>
      <c r="E126" s="124">
        <f>'[1]Baltic Indices'!$D575</f>
        <v>1470</v>
      </c>
      <c r="F126" s="124">
        <f>'[1]Baltic Indices'!$G575</f>
        <v>386</v>
      </c>
      <c r="G126" s="124">
        <f>'[1]Baltic Indices'!$F575</f>
        <v>778</v>
      </c>
      <c r="H126" s="3">
        <f>'[1]Weekly capesize'!$I908</f>
        <v>7</v>
      </c>
      <c r="I126" s="3">
        <f>'[1]Weekly capesize'!$L908</f>
        <v>10.65</v>
      </c>
      <c r="J126" s="3">
        <f>'[1]Weekly capesize'!$N908</f>
        <v>11.35</v>
      </c>
      <c r="K126" s="3">
        <f>'[1]Weekly capesize'!$J908</f>
        <v>12.05</v>
      </c>
      <c r="L126" s="3">
        <f>'[1]Weekly capesize'!$Y908</f>
        <v>16.95</v>
      </c>
      <c r="M126" s="3">
        <f>'[1]Weekly capesize'!$V908</f>
        <v>7.9</v>
      </c>
      <c r="N126" s="5">
        <f>'[1]Weekly capesize'!$S908</f>
        <v>6.6</v>
      </c>
      <c r="O126" s="5">
        <f>'[1]Weekly capesize'!$Z908</f>
        <v>16.45</v>
      </c>
      <c r="P126" s="5">
        <f>'[1]Weekly capesize'!$T908</f>
        <v>6.15</v>
      </c>
      <c r="Q126" s="5">
        <f>'[1]Weekly capesize'!$U907</f>
        <v>8</v>
      </c>
      <c r="R126" s="119">
        <f>[2]input!$B556</f>
        <v>9.4499999999999993</v>
      </c>
      <c r="S126" s="123">
        <f t="shared" ref="S126" si="668">(B126-C126)/C126</f>
        <v>0.45053238686779057</v>
      </c>
      <c r="T126" s="49">
        <f t="shared" ref="T126" si="669">B126-C126</f>
        <v>2031</v>
      </c>
      <c r="U126" s="107">
        <f t="shared" ref="U126" si="670">T126/C126</f>
        <v>0.45053238686779057</v>
      </c>
      <c r="V126" s="157">
        <f t="shared" si="187"/>
        <v>9.4499999999999993</v>
      </c>
      <c r="W126" s="108">
        <f t="shared" si="188"/>
        <v>3.6500000000000004</v>
      </c>
      <c r="X126" s="197">
        <f>'[1]Weekly capesize'!$AD907</f>
        <v>5.4</v>
      </c>
      <c r="AF126" s="86">
        <f t="shared" ref="AF126" si="671">B126/B125-1</f>
        <v>1.5316281206922966E-3</v>
      </c>
      <c r="AG126" s="97">
        <f t="shared" ref="AG126" si="672">C126/C125-1</f>
        <v>4.1349041349041382E-2</v>
      </c>
      <c r="AH126" s="102">
        <f t="shared" ref="AH126" si="673">H126/H125-1</f>
        <v>7.6923076923076872E-2</v>
      </c>
      <c r="AI126" s="103">
        <f t="shared" ref="AI126" si="674">J126/J125-1</f>
        <v>2.7149321266968229E-2</v>
      </c>
      <c r="AJ126" s="89">
        <f t="shared" ref="AJ126" si="675">K126/K125-1</f>
        <v>1.6877637130801704E-2</v>
      </c>
      <c r="AK126" s="96">
        <f t="shared" ref="AK126" si="676">N126/N125-1</f>
        <v>2.3255813953488191E-2</v>
      </c>
      <c r="AL126" s="97">
        <f t="shared" ref="AL126" si="677">O126/O125-1</f>
        <v>6.1162079510701517E-3</v>
      </c>
      <c r="AM126" s="97">
        <f t="shared" ref="AM126" si="678">R126/R125-1</f>
        <v>-2.5773195876288679E-2</v>
      </c>
      <c r="AQ126" s="109">
        <f>[4]SRM!I71-H126</f>
        <v>96.725999999999999</v>
      </c>
      <c r="AR126" s="109">
        <f>[4]SRM!J71-O126</f>
        <v>101.40999999999998</v>
      </c>
      <c r="AS126" s="108">
        <f t="shared" ref="AS126" si="679">AR126-AQ126</f>
        <v>4.6839999999999833</v>
      </c>
      <c r="AT126" s="109">
        <f>AVERAGE($AS$2:AS126)</f>
        <v>8.3517573333333299</v>
      </c>
      <c r="AU126" s="44">
        <f t="shared" si="197"/>
        <v>6.1034202847677799E-2</v>
      </c>
      <c r="AV126" s="44">
        <f t="shared" si="601"/>
        <v>5.5804268610098573E-2</v>
      </c>
    </row>
    <row r="127" spans="1:48">
      <c r="A127" s="46">
        <f>'[1]Weekly capesize'!$A909</f>
        <v>43619</v>
      </c>
      <c r="B127" s="1">
        <f>'[1]Weekly capesize'!$B909</f>
        <v>6781</v>
      </c>
      <c r="C127" s="1">
        <f>'[1]Weekly capesize'!$C909</f>
        <v>4635</v>
      </c>
      <c r="D127" s="1">
        <f t="shared" si="184"/>
        <v>2146</v>
      </c>
      <c r="E127" s="124">
        <f>'[1]Baltic Indices'!$D576</f>
        <v>1545</v>
      </c>
      <c r="F127" s="124">
        <f>'[1]Baltic Indices'!$G576</f>
        <v>393</v>
      </c>
      <c r="G127" s="124">
        <f>'[1]Baltic Indices'!$F576</f>
        <v>778</v>
      </c>
      <c r="H127" s="3">
        <f>'[1]Weekly capesize'!$I909</f>
        <v>7.25</v>
      </c>
      <c r="I127" s="3">
        <f>'[1]Weekly capesize'!$L909</f>
        <v>10.8</v>
      </c>
      <c r="J127" s="3">
        <f>'[1]Weekly capesize'!$N909</f>
        <v>11.5</v>
      </c>
      <c r="K127" s="3">
        <f>'[1]Weekly capesize'!$J909</f>
        <v>11.95</v>
      </c>
      <c r="L127" s="3">
        <f>'[1]Weekly capesize'!$Y909</f>
        <v>16.95</v>
      </c>
      <c r="M127" s="3">
        <f>'[1]Weekly capesize'!$V909</f>
        <v>8.1</v>
      </c>
      <c r="N127" s="5">
        <f>'[1]Weekly capesize'!$S909</f>
        <v>6.7</v>
      </c>
      <c r="O127" s="5">
        <f>'[1]Weekly capesize'!$Z909</f>
        <v>16.45</v>
      </c>
      <c r="P127" s="5">
        <f>'[1]Weekly capesize'!$T909</f>
        <v>6.3</v>
      </c>
      <c r="Q127" s="5">
        <f>'[1]Weekly capesize'!$U908</f>
        <v>7.95</v>
      </c>
      <c r="R127" s="119">
        <f>[2]input!$B557</f>
        <v>9.9499999999999993</v>
      </c>
      <c r="S127" s="123">
        <f t="shared" ref="S127" si="680">(B127-C127)/C127</f>
        <v>0.46299892125134845</v>
      </c>
      <c r="T127" s="49">
        <f t="shared" ref="T127" si="681">B127-C127</f>
        <v>2146</v>
      </c>
      <c r="U127" s="107">
        <f t="shared" ref="U127" si="682">T127/C127</f>
        <v>0.46299892125134845</v>
      </c>
      <c r="V127" s="157">
        <f t="shared" si="187"/>
        <v>9.1999999999999993</v>
      </c>
      <c r="W127" s="108">
        <f t="shared" si="188"/>
        <v>3.5500000000000007</v>
      </c>
      <c r="X127" s="197">
        <f>'[1]Weekly capesize'!$AD908</f>
        <v>5.55</v>
      </c>
      <c r="AF127" s="86">
        <f t="shared" ref="AF127" si="683">B127/B126-1</f>
        <v>3.7008716929194163E-2</v>
      </c>
      <c r="AG127" s="97">
        <f t="shared" ref="AG127" si="684">C127/C126-1</f>
        <v>2.8172138420585524E-2</v>
      </c>
      <c r="AH127" s="102">
        <f t="shared" ref="AH127" si="685">H127/H126-1</f>
        <v>3.5714285714285809E-2</v>
      </c>
      <c r="AI127" s="103">
        <f t="shared" ref="AI127" si="686">J127/J126-1</f>
        <v>1.3215859030837107E-2</v>
      </c>
      <c r="AJ127" s="89">
        <f t="shared" ref="AJ127" si="687">K127/K126-1</f>
        <v>-8.2987551867220732E-3</v>
      </c>
      <c r="AK127" s="96">
        <f t="shared" ref="AK127" si="688">N127/N126-1</f>
        <v>1.5151515151515138E-2</v>
      </c>
      <c r="AL127" s="97">
        <f t="shared" ref="AL127" si="689">O127/O126-1</f>
        <v>0</v>
      </c>
      <c r="AM127" s="97">
        <f t="shared" ref="AM127" si="690">R127/R126-1</f>
        <v>5.2910052910053018E-2</v>
      </c>
      <c r="AQ127" s="109">
        <f>[4]SRM!I72-H127</f>
        <v>98.025999999999996</v>
      </c>
      <c r="AR127" s="109">
        <f>[4]SRM!J72-O127</f>
        <v>104.13</v>
      </c>
      <c r="AS127" s="108">
        <f t="shared" ref="AS127" si="691">AR127-AQ127</f>
        <v>6.1039999999999992</v>
      </c>
      <c r="AT127" s="109">
        <f>AVERAGE($AS$2:AS127)</f>
        <v>8.3339179894179853</v>
      </c>
      <c r="AU127" s="44">
        <f t="shared" si="197"/>
        <v>1.3440026466513544E-2</v>
      </c>
      <c r="AV127" s="44">
        <f t="shared" si="601"/>
        <v>2.68218124445323E-2</v>
      </c>
    </row>
    <row r="128" spans="1:48">
      <c r="A128" s="46">
        <f>'[1]Weekly capesize'!$A910</f>
        <v>43626</v>
      </c>
      <c r="B128" s="1">
        <f>'[1]Weekly capesize'!$B910</f>
        <v>7000</v>
      </c>
      <c r="C128" s="1">
        <f>'[1]Weekly capesize'!$C910</f>
        <v>4887</v>
      </c>
      <c r="D128" s="1">
        <f t="shared" si="184"/>
        <v>2113</v>
      </c>
      <c r="E128" s="124">
        <f>'[1]Baltic Indices'!$D577</f>
        <v>1620</v>
      </c>
      <c r="F128" s="124">
        <f>'[1]Baltic Indices'!$G577</f>
        <v>398</v>
      </c>
      <c r="G128" s="124">
        <f>'[1]Baltic Indices'!$F577</f>
        <v>752</v>
      </c>
      <c r="H128" s="3">
        <f>'[1]Weekly capesize'!$I910</f>
        <v>7.75</v>
      </c>
      <c r="I128" s="3">
        <f>'[1]Weekly capesize'!$L910</f>
        <v>11.1</v>
      </c>
      <c r="J128" s="3">
        <f>'[1]Weekly capesize'!$N910</f>
        <v>11.85</v>
      </c>
      <c r="K128" s="3">
        <f>'[1]Weekly capesize'!$J910</f>
        <v>12.4</v>
      </c>
      <c r="L128" s="3">
        <f>'[1]Weekly capesize'!$Y910</f>
        <v>17.350000000000001</v>
      </c>
      <c r="M128" s="3">
        <f>'[1]Weekly capesize'!$V910</f>
        <v>8.3000000000000007</v>
      </c>
      <c r="N128" s="5">
        <f>'[1]Weekly capesize'!$S910</f>
        <v>7.05</v>
      </c>
      <c r="O128" s="5">
        <f>'[1]Weekly capesize'!$Z910</f>
        <v>16.850000000000001</v>
      </c>
      <c r="P128" s="5">
        <f>'[1]Weekly capesize'!$T910</f>
        <v>6.5</v>
      </c>
      <c r="Q128" s="5">
        <f>'[1]Weekly capesize'!$U909</f>
        <v>9.5</v>
      </c>
      <c r="R128" s="119">
        <f>[2]input!$B558</f>
        <v>9.9</v>
      </c>
      <c r="S128" s="123">
        <f t="shared" ref="S128" si="692">(B128-C128)/C128</f>
        <v>0.43237159811745446</v>
      </c>
      <c r="T128" s="49">
        <f t="shared" ref="T128" si="693">B128-C128</f>
        <v>2113</v>
      </c>
      <c r="U128" s="107">
        <f t="shared" ref="U128" si="694">T128/C128</f>
        <v>0.43237159811745446</v>
      </c>
      <c r="V128" s="157">
        <f t="shared" si="187"/>
        <v>9.1000000000000014</v>
      </c>
      <c r="W128" s="108">
        <f t="shared" si="188"/>
        <v>3.3499999999999996</v>
      </c>
      <c r="X128" s="197">
        <f>'[1]Weekly capesize'!$AD909</f>
        <v>5.7</v>
      </c>
      <c r="AF128" s="86">
        <f t="shared" ref="AF128" si="695">B128/B127-1</f>
        <v>3.2296121516000698E-2</v>
      </c>
      <c r="AG128" s="97">
        <f t="shared" ref="AG128" si="696">C128/C127-1</f>
        <v>5.4368932038834972E-2</v>
      </c>
      <c r="AH128" s="102">
        <f t="shared" ref="AH128" si="697">H128/H127-1</f>
        <v>6.8965517241379226E-2</v>
      </c>
      <c r="AI128" s="103">
        <f t="shared" ref="AI128" si="698">J128/J127-1</f>
        <v>3.0434782608695699E-2</v>
      </c>
      <c r="AJ128" s="89">
        <f t="shared" ref="AJ128" si="699">K128/K127-1</f>
        <v>3.7656903765690419E-2</v>
      </c>
      <c r="AK128" s="96">
        <f t="shared" ref="AK128" si="700">N128/N127-1</f>
        <v>5.2238805970149294E-2</v>
      </c>
      <c r="AL128" s="97">
        <f t="shared" ref="AL128" si="701">O128/O127-1</f>
        <v>2.4316109422492627E-2</v>
      </c>
      <c r="AM128" s="97">
        <f t="shared" ref="AM128" si="702">R128/R127-1</f>
        <v>-5.0251256281406143E-3</v>
      </c>
      <c r="AQ128" s="109">
        <f>[4]SRM!I73-H128</f>
        <v>92.466000000000008</v>
      </c>
      <c r="AR128" s="109">
        <f>[4]SRM!J73-O128</f>
        <v>98.25</v>
      </c>
      <c r="AS128" s="108">
        <f t="shared" ref="AS128" si="703">AR128-AQ128</f>
        <v>5.7839999999999918</v>
      </c>
      <c r="AT128" s="109">
        <f>AVERAGE($AS$2:AS128)</f>
        <v>8.3138398950131212</v>
      </c>
      <c r="AU128" s="44">
        <f t="shared" si="197"/>
        <v>-5.6719645808254837E-2</v>
      </c>
      <c r="AV128" s="44">
        <f t="shared" si="601"/>
        <v>-5.6467876692595786E-2</v>
      </c>
    </row>
    <row r="129" spans="1:48">
      <c r="A129" s="46">
        <f>'[1]Weekly capesize'!$A911</f>
        <v>43633</v>
      </c>
      <c r="B129" s="1">
        <f>'[1]Weekly capesize'!$B911</f>
        <v>6920</v>
      </c>
      <c r="C129" s="1">
        <f>'[1]Weekly capesize'!$C911</f>
        <v>4829</v>
      </c>
      <c r="D129" s="1">
        <f t="shared" si="184"/>
        <v>2091</v>
      </c>
      <c r="E129" s="124">
        <f>'[1]Baltic Indices'!$D578</f>
        <v>1862</v>
      </c>
      <c r="F129" s="124">
        <f>'[1]Baltic Indices'!$G578</f>
        <v>412</v>
      </c>
      <c r="G129" s="124">
        <f>'[1]Baltic Indices'!$F578</f>
        <v>719</v>
      </c>
      <c r="H129" s="3">
        <f>'[1]Weekly capesize'!$I911</f>
        <v>7.3</v>
      </c>
      <c r="I129" s="3">
        <f>'[1]Weekly capesize'!$L911</f>
        <v>11.15</v>
      </c>
      <c r="J129" s="3">
        <f>'[1]Weekly capesize'!$N911</f>
        <v>11.9</v>
      </c>
      <c r="K129" s="3">
        <f>'[1]Weekly capesize'!$J911</f>
        <v>12.85</v>
      </c>
      <c r="L129" s="3">
        <f>'[1]Weekly capesize'!$Y911</f>
        <v>17.649999999999999</v>
      </c>
      <c r="M129" s="3">
        <f>'[1]Weekly capesize'!$V911</f>
        <v>8</v>
      </c>
      <c r="N129" s="5">
        <f>'[1]Weekly capesize'!$S911</f>
        <v>7.1</v>
      </c>
      <c r="O129" s="5">
        <f>'[1]Weekly capesize'!$Z911</f>
        <v>17.149999999999999</v>
      </c>
      <c r="P129" s="5">
        <f>'[1]Weekly capesize'!$T911</f>
        <v>6.45</v>
      </c>
      <c r="Q129" s="5">
        <f>'[1]Weekly capesize'!$U910</f>
        <v>9.6</v>
      </c>
      <c r="R129" s="119">
        <f>[2]input!$B559</f>
        <v>9.65</v>
      </c>
      <c r="S129" s="123">
        <f t="shared" ref="S129" si="704">(B129-C129)/C129</f>
        <v>0.43300890453510044</v>
      </c>
      <c r="T129" s="49">
        <f t="shared" ref="T129" si="705">B129-C129</f>
        <v>2091</v>
      </c>
      <c r="U129" s="107">
        <f t="shared" ref="U129" si="706">T129/C129</f>
        <v>0.43300890453510044</v>
      </c>
      <c r="V129" s="157">
        <f t="shared" si="187"/>
        <v>9.8499999999999979</v>
      </c>
      <c r="W129" s="108">
        <f t="shared" si="188"/>
        <v>3.8500000000000005</v>
      </c>
      <c r="X129" s="197">
        <f>'[1]Weekly capesize'!$AD910</f>
        <v>5.9</v>
      </c>
      <c r="AF129" s="86">
        <f t="shared" ref="AF129" si="707">B129/B128-1</f>
        <v>-1.1428571428571455E-2</v>
      </c>
      <c r="AG129" s="97">
        <f t="shared" ref="AG129" si="708">C129/C128-1</f>
        <v>-1.1868221812973201E-2</v>
      </c>
      <c r="AH129" s="102">
        <f t="shared" ref="AH129" si="709">H129/H128-1</f>
        <v>-5.8064516129032295E-2</v>
      </c>
      <c r="AI129" s="103">
        <f t="shared" ref="AI129" si="710">J129/J128-1</f>
        <v>4.2194092827005925E-3</v>
      </c>
      <c r="AJ129" s="89">
        <f t="shared" ref="AJ129" si="711">K129/K128-1</f>
        <v>3.6290322580645018E-2</v>
      </c>
      <c r="AK129" s="96">
        <f t="shared" ref="AK129" si="712">N129/N128-1</f>
        <v>7.0921985815601829E-3</v>
      </c>
      <c r="AL129" s="97">
        <f t="shared" ref="AL129" si="713">O129/O128-1</f>
        <v>1.780415430267035E-2</v>
      </c>
      <c r="AM129" s="97">
        <f t="shared" ref="AM129" si="714">R129/R128-1</f>
        <v>-2.5252525252525304E-2</v>
      </c>
      <c r="AQ129" s="109">
        <f>[4]SRM!I74-H129</f>
        <v>99.73599999999999</v>
      </c>
      <c r="AR129" s="109">
        <f>[4]SRM!J74-O129</f>
        <v>103.82999999999998</v>
      </c>
      <c r="AS129" s="108">
        <f t="shared" ref="AS129" si="715">AR129-AQ129</f>
        <v>4.0939999999999941</v>
      </c>
      <c r="AT129" s="109">
        <f>AVERAGE($AS$2:AS129)</f>
        <v>8.280872395833331</v>
      </c>
      <c r="AU129" s="44">
        <f t="shared" si="197"/>
        <v>7.8623494041052622E-2</v>
      </c>
      <c r="AV129" s="44">
        <f t="shared" si="601"/>
        <v>5.67938931297709E-2</v>
      </c>
    </row>
    <row r="130" spans="1:48">
      <c r="A130" s="46">
        <f>'[1]Weekly capesize'!$A912</f>
        <v>43637</v>
      </c>
      <c r="B130" s="1">
        <f>'[1]Weekly capesize'!$B912</f>
        <v>7816</v>
      </c>
      <c r="C130" s="1">
        <f>'[1]Weekly capesize'!$C912</f>
        <v>5157</v>
      </c>
      <c r="D130" s="1">
        <f t="shared" si="184"/>
        <v>2659</v>
      </c>
      <c r="E130" s="124">
        <f>'[1]Baltic Indices'!$D579</f>
        <v>1800</v>
      </c>
      <c r="F130" s="124">
        <f>'[1]Baltic Indices'!$G579</f>
        <v>420</v>
      </c>
      <c r="G130" s="124">
        <f>'[1]Baltic Indices'!$F579</f>
        <v>716</v>
      </c>
      <c r="H130" s="3">
        <f>'[1]Weekly capesize'!$I912</f>
        <v>7.5</v>
      </c>
      <c r="I130" s="3">
        <f>'[1]Weekly capesize'!$L912</f>
        <v>11.3</v>
      </c>
      <c r="J130" s="3">
        <f>'[1]Weekly capesize'!$N912</f>
        <v>11.9</v>
      </c>
      <c r="K130" s="3">
        <f>'[1]Weekly capesize'!$J912</f>
        <v>13.95</v>
      </c>
      <c r="L130" s="3">
        <f>'[1]Weekly capesize'!$Y912</f>
        <v>18.55</v>
      </c>
      <c r="M130" s="3">
        <f>'[1]Weekly capesize'!$V912</f>
        <v>9.5</v>
      </c>
      <c r="N130" s="5">
        <f>'[1]Weekly capesize'!$S912</f>
        <v>8.1999999999999993</v>
      </c>
      <c r="O130" s="5">
        <f>'[1]Weekly capesize'!$Z912</f>
        <v>18.350000000000001</v>
      </c>
      <c r="P130" s="5">
        <f>'[1]Weekly capesize'!$T912</f>
        <v>7.35</v>
      </c>
      <c r="Q130" s="5">
        <f>'[1]Weekly capesize'!$U911</f>
        <v>9.3000000000000007</v>
      </c>
      <c r="R130" s="119">
        <f>[2]input!$B560</f>
        <v>10.15</v>
      </c>
      <c r="S130" s="123">
        <f t="shared" ref="S130" si="716">(B130-C130)/C130</f>
        <v>0.51560985068838472</v>
      </c>
      <c r="T130" s="49">
        <f t="shared" ref="T130" si="717">B130-C130</f>
        <v>2659</v>
      </c>
      <c r="U130" s="107">
        <f t="shared" ref="U130" si="718">T130/C130</f>
        <v>0.51560985068838472</v>
      </c>
      <c r="V130" s="157">
        <f t="shared" si="187"/>
        <v>10.850000000000001</v>
      </c>
      <c r="W130" s="108">
        <f t="shared" si="188"/>
        <v>3.8000000000000007</v>
      </c>
      <c r="X130" s="197">
        <f>'[1]Weekly capesize'!$AD911</f>
        <v>5.95</v>
      </c>
      <c r="AF130" s="86">
        <f t="shared" ref="AF130" si="719">B130/B129-1</f>
        <v>0.1294797687861271</v>
      </c>
      <c r="AG130" s="97">
        <f t="shared" ref="AG130" si="720">C130/C129-1</f>
        <v>6.7922965417270609E-2</v>
      </c>
      <c r="AH130" s="102">
        <f t="shared" ref="AH130" si="721">H130/H129-1</f>
        <v>2.7397260273972712E-2</v>
      </c>
      <c r="AI130" s="103">
        <f t="shared" ref="AI130" si="722">J130/J129-1</f>
        <v>0</v>
      </c>
      <c r="AJ130" s="89">
        <f t="shared" ref="AJ130" si="723">K130/K129-1</f>
        <v>8.5603112840466844E-2</v>
      </c>
      <c r="AK130" s="96">
        <f t="shared" ref="AK130" si="724">N130/N129-1</f>
        <v>0.15492957746478875</v>
      </c>
      <c r="AL130" s="97">
        <f t="shared" ref="AL130" si="725">O130/O129-1</f>
        <v>6.9970845481049704E-2</v>
      </c>
      <c r="AM130" s="97">
        <f t="shared" ref="AM130" si="726">R130/R129-1</f>
        <v>5.1813471502590636E-2</v>
      </c>
      <c r="AQ130" s="109">
        <f>[4]SRM!I75-H130</f>
        <v>106.25999999999999</v>
      </c>
      <c r="AR130" s="109">
        <f>[4]SRM!J75-O130</f>
        <v>106.70999999999998</v>
      </c>
      <c r="AS130" s="108">
        <f t="shared" ref="AS130" si="727">AR130-AQ130</f>
        <v>0.44999999999998863</v>
      </c>
      <c r="AT130" s="109">
        <f>AVERAGE($AS$2:AS130)</f>
        <v>8.2201679586563294</v>
      </c>
      <c r="AU130" s="44">
        <f t="shared" si="197"/>
        <v>6.5412689500280674E-2</v>
      </c>
      <c r="AV130" s="44">
        <f t="shared" si="601"/>
        <v>2.7737648078590027E-2</v>
      </c>
    </row>
    <row r="131" spans="1:48">
      <c r="A131" s="46">
        <f>'[1]Weekly capesize'!$A913</f>
        <v>43644</v>
      </c>
      <c r="B131" s="1">
        <f>'[1]Weekly capesize'!$B913</f>
        <v>8269</v>
      </c>
      <c r="C131" s="1">
        <f>'[1]Weekly capesize'!$C913</f>
        <v>5150</v>
      </c>
      <c r="D131" s="1">
        <f t="shared" ref="D131:D184" si="728">B131-C131</f>
        <v>3119</v>
      </c>
      <c r="E131" s="124">
        <f>'[1]Baltic Indices'!$D580</f>
        <v>2278</v>
      </c>
      <c r="F131" s="124">
        <f>'[1]Baltic Indices'!$G580</f>
        <v>440</v>
      </c>
      <c r="G131" s="124">
        <f>'[1]Baltic Indices'!$F580</f>
        <v>751</v>
      </c>
      <c r="H131" s="3">
        <f>'[1]Weekly capesize'!$I913</f>
        <v>7.2</v>
      </c>
      <c r="I131" s="3">
        <f>'[1]Weekly capesize'!$L913</f>
        <v>11.85</v>
      </c>
      <c r="J131" s="3">
        <f>'[1]Weekly capesize'!$N913</f>
        <v>12.45</v>
      </c>
      <c r="K131" s="3">
        <f>'[1]Weekly capesize'!$J913</f>
        <v>13.95</v>
      </c>
      <c r="L131" s="3">
        <f>'[1]Weekly capesize'!$Y913</f>
        <v>18.7</v>
      </c>
      <c r="M131" s="3">
        <f>'[1]Weekly capesize'!$V913</f>
        <v>10.35</v>
      </c>
      <c r="N131" s="5">
        <f>'[1]Weekly capesize'!$S913</f>
        <v>8.8000000000000007</v>
      </c>
      <c r="O131" s="5">
        <f>'[1]Weekly capesize'!$Z913</f>
        <v>18.399999999999999</v>
      </c>
      <c r="P131" s="5">
        <f>'[1]Weekly capesize'!$T913</f>
        <v>7.8</v>
      </c>
      <c r="Q131" s="5">
        <f>'[1]Weekly capesize'!$U912</f>
        <v>10.35</v>
      </c>
      <c r="R131" s="119">
        <f>[2]input!$B561</f>
        <v>10.45</v>
      </c>
      <c r="S131" s="123">
        <f t="shared" ref="S131" si="729">(B131-C131)/C131</f>
        <v>0.60563106796116506</v>
      </c>
      <c r="T131" s="49">
        <f t="shared" ref="T131" si="730">B131-C131</f>
        <v>3119</v>
      </c>
      <c r="U131" s="107">
        <f t="shared" ref="U131" si="731">T131/C131</f>
        <v>0.60563106796116506</v>
      </c>
      <c r="V131" s="157">
        <f t="shared" ref="V131:V155" si="732">O131-H131</f>
        <v>11.2</v>
      </c>
      <c r="W131" s="108">
        <f t="shared" ref="W131:W182" si="733">I131-H131</f>
        <v>4.6499999999999995</v>
      </c>
      <c r="X131" s="197">
        <f>'[1]Weekly capesize'!$AD912</f>
        <v>6.75</v>
      </c>
      <c r="AF131" s="86">
        <f t="shared" ref="AF131" si="734">B131/B130-1</f>
        <v>5.7958034800409397E-2</v>
      </c>
      <c r="AG131" s="97">
        <f t="shared" ref="AG131" si="735">C131/C130-1</f>
        <v>-1.3573783207291301E-3</v>
      </c>
      <c r="AH131" s="102">
        <f t="shared" ref="AH131" si="736">H131/H130-1</f>
        <v>-3.9999999999999925E-2</v>
      </c>
      <c r="AI131" s="103">
        <f t="shared" ref="AI131" si="737">J131/J130-1</f>
        <v>4.6218487394957819E-2</v>
      </c>
      <c r="AJ131" s="89">
        <f t="shared" ref="AJ131" si="738">K131/K130-1</f>
        <v>0</v>
      </c>
      <c r="AK131" s="96">
        <f t="shared" ref="AK131" si="739">N131/N130-1</f>
        <v>7.317073170731736E-2</v>
      </c>
      <c r="AL131" s="97">
        <f t="shared" ref="AL131" si="740">O131/O130-1</f>
        <v>2.7247956403269047E-3</v>
      </c>
      <c r="AM131" s="97">
        <f t="shared" ref="AM131:AM136" si="741">R131/R130-1</f>
        <v>2.9556650246305383E-2</v>
      </c>
      <c r="AQ131" s="109">
        <f>[4]SRM!I76-H131</f>
        <v>109.87</v>
      </c>
      <c r="AR131" s="109">
        <f>[4]SRM!J76-O131</f>
        <v>108.42000000000002</v>
      </c>
      <c r="AS131" s="108">
        <f t="shared" ref="AS131" si="742">AR131-AQ131</f>
        <v>-1.4499999999999886</v>
      </c>
      <c r="AT131" s="109">
        <f>AVERAGE($AS$2:AS131)</f>
        <v>8.1457820512820494</v>
      </c>
      <c r="AU131" s="44">
        <f t="shared" ref="AU131:AU132" si="743">AQ131/AQ130-1</f>
        <v>3.3973273103708124E-2</v>
      </c>
      <c r="AV131" s="44">
        <f t="shared" si="601"/>
        <v>1.6024739949395794E-2</v>
      </c>
    </row>
    <row r="132" spans="1:48">
      <c r="A132" s="46">
        <f>'[1]Weekly capesize'!$A914</f>
        <v>43651</v>
      </c>
      <c r="B132" s="1">
        <f>'[1]Weekly capesize'!$B914</f>
        <v>9939</v>
      </c>
      <c r="C132" s="1">
        <f>'[1]Weekly capesize'!$C914</f>
        <v>6266</v>
      </c>
      <c r="D132" s="1">
        <f t="shared" si="728"/>
        <v>3673</v>
      </c>
      <c r="E132" s="124">
        <f>'[1]Baltic Indices'!$D581</f>
        <v>1557</v>
      </c>
      <c r="F132" s="124">
        <f>'[1]Baltic Indices'!$G581</f>
        <v>441</v>
      </c>
      <c r="G132" s="124">
        <f>'[1]Baltic Indices'!$F581</f>
        <v>792</v>
      </c>
      <c r="H132" s="3">
        <f>'[1]Weekly capesize'!$I914</f>
        <v>9.1999999999999993</v>
      </c>
      <c r="I132" s="3">
        <f>'[1]Weekly capesize'!$L914</f>
        <v>13.4</v>
      </c>
      <c r="J132" s="3">
        <f>'[1]Weekly capesize'!$N914</f>
        <v>14.1</v>
      </c>
      <c r="K132" s="3">
        <f>'[1]Weekly capesize'!$J914</f>
        <v>16.25</v>
      </c>
      <c r="L132" s="3">
        <f>'[1]Weekly capesize'!$Y914</f>
        <v>22.5</v>
      </c>
      <c r="M132" s="3">
        <f>'[1]Weekly capesize'!$V914</f>
        <v>11.9</v>
      </c>
      <c r="N132" s="5">
        <f>'[1]Weekly capesize'!$S914</f>
        <v>10.3</v>
      </c>
      <c r="O132" s="5">
        <f>'[1]Weekly capesize'!$Z914</f>
        <v>22.2</v>
      </c>
      <c r="P132" s="5">
        <f>'[1]Weekly capesize'!$T914</f>
        <v>9.1999999999999993</v>
      </c>
      <c r="Q132" s="5">
        <f>'[1]Weekly capesize'!$U913</f>
        <v>11.2</v>
      </c>
      <c r="R132" s="119">
        <f>[2]input!$B562</f>
        <v>10.55</v>
      </c>
      <c r="S132" s="123">
        <f t="shared" ref="S132:S137" si="744">(B132-C132)/C132</f>
        <v>0.58617938078518994</v>
      </c>
      <c r="T132" s="49">
        <f t="shared" ref="T132:T137" si="745">B132-C132</f>
        <v>3673</v>
      </c>
      <c r="U132" s="107">
        <f t="shared" ref="U132:U137" si="746">T132/C132</f>
        <v>0.58617938078518994</v>
      </c>
      <c r="V132" s="157">
        <f t="shared" si="732"/>
        <v>13</v>
      </c>
      <c r="W132" s="108">
        <f t="shared" si="733"/>
        <v>4.2000000000000011</v>
      </c>
      <c r="X132" s="197">
        <f>'[1]Weekly capesize'!$AD913</f>
        <v>7.2</v>
      </c>
      <c r="AF132" s="86">
        <f t="shared" ref="AF132:AF133" si="747">B132/B131-1</f>
        <v>0.20195912444068198</v>
      </c>
      <c r="AG132" s="97">
        <f t="shared" ref="AG132:AG133" si="748">C132/C131-1</f>
        <v>0.21669902912621364</v>
      </c>
      <c r="AH132" s="102">
        <f t="shared" ref="AH132:AH133" si="749">H132/H131-1</f>
        <v>0.27777777777777768</v>
      </c>
      <c r="AI132" s="103">
        <f t="shared" ref="AI132:AI133" si="750">J132/J131-1</f>
        <v>0.1325301204819278</v>
      </c>
      <c r="AJ132" s="89">
        <f t="shared" ref="AJ132:AJ133" si="751">K132/K131-1</f>
        <v>0.16487455197132617</v>
      </c>
      <c r="AK132" s="96">
        <f t="shared" ref="AK132:AK133" si="752">N132/N131-1</f>
        <v>0.17045454545454541</v>
      </c>
      <c r="AL132" s="97">
        <f t="shared" ref="AL132:AL133" si="753">O132/O131-1</f>
        <v>0.20652173913043481</v>
      </c>
      <c r="AM132" s="97">
        <f t="shared" si="741"/>
        <v>9.5693779904306719E-3</v>
      </c>
      <c r="AQ132" s="109">
        <f>[4]SRM!I77-H132</f>
        <v>113.002</v>
      </c>
      <c r="AR132" s="109">
        <f>[4]SRM!J77-O132</f>
        <v>108.86</v>
      </c>
      <c r="AS132" s="108">
        <f t="shared" ref="AS132:AS133" si="754">AR132-AQ132</f>
        <v>-4.1419999999999959</v>
      </c>
      <c r="AT132" s="109">
        <f>AVERAGE($AS$2:AS132)</f>
        <v>8.0519821882951632</v>
      </c>
      <c r="AU132" s="44">
        <f t="shared" si="743"/>
        <v>2.8506416674251245E-2</v>
      </c>
      <c r="AV132" s="44">
        <f t="shared" si="601"/>
        <v>4.0582918280758218E-3</v>
      </c>
    </row>
    <row r="133" spans="1:48">
      <c r="A133" s="46">
        <f>'[1]Weekly capesize'!$A915</f>
        <v>43658</v>
      </c>
      <c r="B133" s="1">
        <f>'[1]Weekly capesize'!$B915</f>
        <v>10407</v>
      </c>
      <c r="C133" s="1">
        <f>'[1]Weekly capesize'!$C915</f>
        <v>6652</v>
      </c>
      <c r="D133" s="1">
        <f t="shared" si="728"/>
        <v>3755</v>
      </c>
      <c r="E133" s="124">
        <f>'[1]Baltic Indices'!$D582</f>
        <v>3346</v>
      </c>
      <c r="F133" s="124">
        <f>'[1]Baltic Indices'!$G582</f>
        <v>448</v>
      </c>
      <c r="G133" s="124">
        <f>'[1]Baltic Indices'!$F582</f>
        <v>820</v>
      </c>
      <c r="H133" s="3">
        <f>'[1]Weekly capesize'!$I915</f>
        <v>9.5</v>
      </c>
      <c r="I133" s="3">
        <f>'[1]Weekly capesize'!$L915</f>
        <v>14</v>
      </c>
      <c r="J133" s="3">
        <f>'[1]Weekly capesize'!$N915</f>
        <v>14.85</v>
      </c>
      <c r="K133" s="3">
        <f>'[1]Weekly capesize'!$J915</f>
        <v>18</v>
      </c>
      <c r="L133" s="3">
        <f>'[1]Weekly capesize'!$Y915</f>
        <v>24.15</v>
      </c>
      <c r="M133" s="3">
        <f>'[1]Weekly capesize'!$V915</f>
        <v>12.35</v>
      </c>
      <c r="N133" s="5">
        <f>'[1]Weekly capesize'!$S915</f>
        <v>10.9</v>
      </c>
      <c r="O133" s="5">
        <f>'[1]Weekly capesize'!$Z915</f>
        <v>23.45</v>
      </c>
      <c r="P133" s="5">
        <f>'[1]Weekly capesize'!$T915</f>
        <v>9.6999999999999993</v>
      </c>
      <c r="Q133" s="5">
        <f>'[1]Weekly capesize'!$U914</f>
        <v>12.8</v>
      </c>
      <c r="R133" s="119">
        <f>[2]input!$B563</f>
        <v>11.85</v>
      </c>
      <c r="S133" s="123">
        <f t="shared" si="744"/>
        <v>0.56449188214070956</v>
      </c>
      <c r="T133" s="49">
        <f t="shared" si="745"/>
        <v>3755</v>
      </c>
      <c r="U133" s="107">
        <f t="shared" si="746"/>
        <v>0.56449188214070956</v>
      </c>
      <c r="V133" s="157">
        <f t="shared" si="732"/>
        <v>13.95</v>
      </c>
      <c r="W133" s="108">
        <f t="shared" si="733"/>
        <v>4.5</v>
      </c>
      <c r="X133" s="197">
        <f>'[1]Weekly capesize'!$AD914</f>
        <v>8.8000000000000007</v>
      </c>
      <c r="AF133" s="86">
        <f t="shared" si="747"/>
        <v>4.7087232115907041E-2</v>
      </c>
      <c r="AG133" s="97">
        <f t="shared" si="748"/>
        <v>6.1602298116820942E-2</v>
      </c>
      <c r="AH133" s="102">
        <f t="shared" si="749"/>
        <v>3.2608695652174058E-2</v>
      </c>
      <c r="AI133" s="103">
        <f t="shared" si="750"/>
        <v>5.3191489361702038E-2</v>
      </c>
      <c r="AJ133" s="89">
        <f t="shared" si="751"/>
        <v>0.10769230769230775</v>
      </c>
      <c r="AK133" s="96">
        <f t="shared" si="752"/>
        <v>5.8252427184465994E-2</v>
      </c>
      <c r="AL133" s="97">
        <f t="shared" si="753"/>
        <v>5.6306306306306286E-2</v>
      </c>
      <c r="AM133" s="97">
        <f t="shared" si="741"/>
        <v>0.12322274881516582</v>
      </c>
      <c r="AQ133" s="109">
        <f>[4]SRM!I78-H133</f>
        <v>110.41399999999999</v>
      </c>
      <c r="AR133" s="109">
        <f>[4]SRM!J78-O133</f>
        <v>104.49000000000001</v>
      </c>
      <c r="AS133" s="108">
        <f t="shared" si="754"/>
        <v>-5.9239999999999782</v>
      </c>
      <c r="AT133" s="109">
        <f>AVERAGE($AS$2:AS133)</f>
        <v>7.946103535353533</v>
      </c>
      <c r="AU133" s="44">
        <f t="shared" ref="AU133:AV135" si="755">AQ133/AQ132-1</f>
        <v>-2.2902249517707696E-2</v>
      </c>
      <c r="AV133" s="44">
        <f t="shared" si="755"/>
        <v>-4.0143303325371971E-2</v>
      </c>
    </row>
    <row r="134" spans="1:48">
      <c r="A134" s="46">
        <f>'[1]Weekly capesize'!$A916</f>
        <v>43665</v>
      </c>
      <c r="B134" s="1">
        <f>'[1]Weekly capesize'!$B916</f>
        <v>11827</v>
      </c>
      <c r="C134" s="1">
        <f>'[1]Weekly capesize'!$C916</f>
        <v>7743</v>
      </c>
      <c r="D134" s="1">
        <f t="shared" si="728"/>
        <v>4084</v>
      </c>
      <c r="E134" s="124">
        <f>'[1]Baltic Indices'!$D583</f>
        <v>3541</v>
      </c>
      <c r="F134" s="124">
        <f>'[1]Baltic Indices'!$G583</f>
        <v>472</v>
      </c>
      <c r="G134" s="124">
        <f>'[1]Baltic Indices'!$F583</f>
        <v>879</v>
      </c>
      <c r="H134" s="3">
        <f>'[1]Weekly capesize'!$I916</f>
        <v>10.9</v>
      </c>
      <c r="I134" s="3">
        <f>'[1]Weekly capesize'!$L916</f>
        <v>15.85</v>
      </c>
      <c r="J134" s="3">
        <f>'[1]Weekly capesize'!$N916</f>
        <v>17.25</v>
      </c>
      <c r="K134" s="3">
        <f>'[1]Weekly capesize'!$J916</f>
        <v>20.3</v>
      </c>
      <c r="L134" s="3">
        <f>'[1]Weekly capesize'!$Y916</f>
        <v>27.8</v>
      </c>
      <c r="M134" s="3">
        <f>'[1]Weekly capesize'!$V916</f>
        <v>13.5</v>
      </c>
      <c r="N134" s="5">
        <f>'[1]Weekly capesize'!$S916</f>
        <v>13</v>
      </c>
      <c r="O134" s="5">
        <f>'[1]Weekly capesize'!$Z916</f>
        <v>27.5</v>
      </c>
      <c r="P134" s="5">
        <f>'[1]Weekly capesize'!$T916</f>
        <v>11.35</v>
      </c>
      <c r="Q134" s="5">
        <f>'[1]Weekly capesize'!$U915</f>
        <v>13.25</v>
      </c>
      <c r="R134" s="119">
        <f>[2]input!$B564</f>
        <v>11.5</v>
      </c>
      <c r="S134" s="123">
        <f t="shared" si="744"/>
        <v>0.52744414309699084</v>
      </c>
      <c r="T134" s="49">
        <f t="shared" si="745"/>
        <v>4084</v>
      </c>
      <c r="U134" s="107">
        <f t="shared" si="746"/>
        <v>0.52744414309699084</v>
      </c>
      <c r="V134" s="157">
        <f t="shared" si="732"/>
        <v>16.600000000000001</v>
      </c>
      <c r="W134" s="108">
        <f t="shared" si="733"/>
        <v>4.9499999999999993</v>
      </c>
      <c r="X134" s="197">
        <f>'[1]Weekly capesize'!$AD915</f>
        <v>9.3000000000000007</v>
      </c>
      <c r="AF134" s="86">
        <f t="shared" ref="AF134" si="756">B134/B133-1</f>
        <v>0.1364466224656482</v>
      </c>
      <c r="AG134" s="97">
        <f t="shared" ref="AG134" si="757">C134/C133-1</f>
        <v>0.16401082381238719</v>
      </c>
      <c r="AH134" s="102">
        <f t="shared" ref="AH134" si="758">H134/H133-1</f>
        <v>0.14736842105263159</v>
      </c>
      <c r="AI134" s="103">
        <f t="shared" ref="AI134" si="759">J134/J133-1</f>
        <v>0.16161616161616155</v>
      </c>
      <c r="AJ134" s="89">
        <f t="shared" ref="AJ134" si="760">K134/K133-1</f>
        <v>0.12777777777777777</v>
      </c>
      <c r="AK134" s="96">
        <f t="shared" ref="AK134" si="761">N134/N133-1</f>
        <v>0.19266055045871555</v>
      </c>
      <c r="AL134" s="97">
        <f t="shared" ref="AL134" si="762">O134/O133-1</f>
        <v>0.1727078891257996</v>
      </c>
      <c r="AM134" s="97">
        <f t="shared" si="741"/>
        <v>-2.9535864978902926E-2</v>
      </c>
      <c r="AQ134" s="109">
        <f>[4]SRM!I79-H134</f>
        <v>110.404</v>
      </c>
      <c r="AR134" s="109">
        <f>[4]SRM!J79-O134</f>
        <v>101.1</v>
      </c>
      <c r="AS134" s="108">
        <f t="shared" ref="AS134" si="763">AR134-AQ134</f>
        <v>-9.304000000000002</v>
      </c>
      <c r="AT134" s="109">
        <f>AVERAGE($AS$2:AS134)</f>
        <v>7.816403508771927</v>
      </c>
      <c r="AU134" s="44">
        <f t="shared" si="755"/>
        <v>-9.0568225043829997E-5</v>
      </c>
      <c r="AV134" s="44">
        <f t="shared" si="755"/>
        <v>-3.2443296009187605E-2</v>
      </c>
    </row>
    <row r="135" spans="1:48">
      <c r="A135" s="46">
        <f>'[1]Weekly capesize'!$A917</f>
        <v>43672</v>
      </c>
      <c r="B135" s="1">
        <f>'[1]Weekly capesize'!$B917</f>
        <v>10855</v>
      </c>
      <c r="C135" s="1">
        <f>'[1]Weekly capesize'!$C917</f>
        <v>7011</v>
      </c>
      <c r="D135" s="1">
        <f t="shared" si="728"/>
        <v>3844</v>
      </c>
      <c r="E135" s="124">
        <f>'[1]Baltic Indices'!$D584</f>
        <v>4379</v>
      </c>
      <c r="F135" s="124">
        <f>'[1]Baltic Indices'!$G584</f>
        <v>492</v>
      </c>
      <c r="G135" s="124">
        <f>'[1]Baltic Indices'!$F584</f>
        <v>982</v>
      </c>
      <c r="H135" s="3">
        <f>'[1]Weekly capesize'!$I917</f>
        <v>10</v>
      </c>
      <c r="I135" s="3">
        <f>'[1]Weekly capesize'!$L917</f>
        <v>15.55</v>
      </c>
      <c r="J135" s="3">
        <f>'[1]Weekly capesize'!$N917</f>
        <v>15.55</v>
      </c>
      <c r="K135" s="3">
        <f>'[1]Weekly capesize'!$J917</f>
        <v>17.850000000000001</v>
      </c>
      <c r="L135" s="3">
        <f>'[1]Weekly capesize'!$Y917</f>
        <v>23.8</v>
      </c>
      <c r="M135" s="3">
        <f>'[1]Weekly capesize'!$V917</f>
        <v>13</v>
      </c>
      <c r="N135" s="5">
        <f>'[1]Weekly capesize'!$S917</f>
        <v>11.5</v>
      </c>
      <c r="O135" s="5">
        <f>'[1]Weekly capesize'!$Z917</f>
        <v>23.5</v>
      </c>
      <c r="P135" s="5">
        <f>'[1]Weekly capesize'!$T917</f>
        <v>10.6</v>
      </c>
      <c r="Q135" s="5">
        <f>'[1]Weekly capesize'!$U916</f>
        <v>14.45</v>
      </c>
      <c r="R135" s="119">
        <f>[2]input!$B565</f>
        <v>14.6</v>
      </c>
      <c r="S135" s="123">
        <f t="shared" si="744"/>
        <v>0.54828127228640711</v>
      </c>
      <c r="T135" s="49">
        <f t="shared" si="745"/>
        <v>3844</v>
      </c>
      <c r="U135" s="107">
        <f t="shared" si="746"/>
        <v>0.54828127228640711</v>
      </c>
      <c r="V135" s="157">
        <f t="shared" si="732"/>
        <v>13.5</v>
      </c>
      <c r="W135" s="108">
        <f t="shared" si="733"/>
        <v>5.5500000000000007</v>
      </c>
      <c r="X135" s="197">
        <f>'[1]Weekly capesize'!$AD916</f>
        <v>10.95</v>
      </c>
      <c r="AF135" s="86">
        <f t="shared" ref="AF135" si="764">B135/B134-1</f>
        <v>-8.2184831318170337E-2</v>
      </c>
      <c r="AG135" s="97">
        <f t="shared" ref="AG135" si="765">C135/C134-1</f>
        <v>-9.4537001162340206E-2</v>
      </c>
      <c r="AH135" s="102">
        <f t="shared" ref="AH135" si="766">H135/H134-1</f>
        <v>-8.2568807339449601E-2</v>
      </c>
      <c r="AI135" s="103">
        <f t="shared" ref="AI135" si="767">J135/J134-1</f>
        <v>-9.8550724637681109E-2</v>
      </c>
      <c r="AJ135" s="89">
        <f t="shared" ref="AJ135" si="768">K135/K134-1</f>
        <v>-0.1206896551724137</v>
      </c>
      <c r="AK135" s="96">
        <f t="shared" ref="AK135" si="769">N135/N134-1</f>
        <v>-0.11538461538461542</v>
      </c>
      <c r="AL135" s="97">
        <f t="shared" ref="AL135" si="770">O135/O134-1</f>
        <v>-0.1454545454545455</v>
      </c>
      <c r="AM135" s="97">
        <f t="shared" si="741"/>
        <v>0.26956521739130435</v>
      </c>
      <c r="AQ135" s="109">
        <f>[4]SRM!I80-H135</f>
        <v>107.28600000000002</v>
      </c>
      <c r="AR135" s="109">
        <f>[4]SRM!J80-O135</f>
        <v>102.06000000000002</v>
      </c>
      <c r="AS135" s="108">
        <f t="shared" ref="AS135" si="771">AR135-AQ135</f>
        <v>-5.2259999999999991</v>
      </c>
      <c r="AT135" s="109">
        <f>AVERAGE($AS$2:AS135)</f>
        <v>7.7190721393034805</v>
      </c>
      <c r="AU135" s="44">
        <f t="shared" si="755"/>
        <v>-2.824173037208777E-2</v>
      </c>
      <c r="AV135" s="44">
        <f t="shared" si="755"/>
        <v>9.4955489614245714E-3</v>
      </c>
    </row>
    <row r="136" spans="1:48">
      <c r="A136" s="46">
        <f>'[1]Weekly capesize'!$A918</f>
        <v>43679</v>
      </c>
      <c r="B136" s="1">
        <f>'[1]Weekly capesize'!$B918</f>
        <v>10154</v>
      </c>
      <c r="C136" s="1">
        <f>'[1]Weekly capesize'!$C918</f>
        <v>6705</v>
      </c>
      <c r="D136" s="1">
        <f t="shared" si="728"/>
        <v>3449</v>
      </c>
      <c r="E136" s="124">
        <f>'[1]Baltic Indices'!$D585</f>
        <v>3647</v>
      </c>
      <c r="F136" s="124">
        <f>'[1]Baltic Indices'!$G585</f>
        <v>515</v>
      </c>
      <c r="G136" s="124">
        <f>'[1]Baltic Indices'!$F585</f>
        <v>1005</v>
      </c>
      <c r="H136" s="3">
        <f>'[1]Weekly capesize'!$I918</f>
        <v>9.4499999999999993</v>
      </c>
      <c r="I136" s="3">
        <f>'[1]Weekly capesize'!$L918</f>
        <v>14.75</v>
      </c>
      <c r="J136" s="3">
        <f>'[1]Weekly capesize'!$N918</f>
        <v>14.75</v>
      </c>
      <c r="K136" s="3">
        <f>'[1]Weekly capesize'!$J918</f>
        <v>17.25</v>
      </c>
      <c r="L136" s="3">
        <f>'[1]Weekly capesize'!$Y918</f>
        <v>22.3</v>
      </c>
      <c r="M136" s="3">
        <f>'[1]Weekly capesize'!$V918</f>
        <v>11.9</v>
      </c>
      <c r="N136" s="5">
        <f>'[1]Weekly capesize'!$S918</f>
        <v>10.75</v>
      </c>
      <c r="O136" s="5">
        <f>'[1]Weekly capesize'!$Z918</f>
        <v>22</v>
      </c>
      <c r="P136" s="5">
        <f>'[1]Weekly capesize'!$T918</f>
        <v>10.45</v>
      </c>
      <c r="Q136" s="5">
        <f>'[1]Weekly capesize'!$U917</f>
        <v>13.65</v>
      </c>
      <c r="R136" s="119">
        <f>[2]input!$B566</f>
        <v>13.05</v>
      </c>
      <c r="S136" s="123">
        <f t="shared" si="744"/>
        <v>0.5143922445935869</v>
      </c>
      <c r="T136" s="49">
        <f t="shared" si="745"/>
        <v>3449</v>
      </c>
      <c r="U136" s="107">
        <f t="shared" si="746"/>
        <v>0.5143922445935869</v>
      </c>
      <c r="V136" s="157">
        <f t="shared" si="732"/>
        <v>12.55</v>
      </c>
      <c r="W136" s="108">
        <f t="shared" si="733"/>
        <v>5.3000000000000007</v>
      </c>
      <c r="X136" s="197">
        <f>'[1]Weekly capesize'!$AD917</f>
        <v>9.1999999999999993</v>
      </c>
      <c r="AF136" s="86">
        <f t="shared" ref="AF136" si="772">B136/B135-1</f>
        <v>-6.4578535237217904E-2</v>
      </c>
      <c r="AG136" s="97">
        <f t="shared" ref="AG136" si="773">C136/C135-1</f>
        <v>-4.3645699614890843E-2</v>
      </c>
      <c r="AH136" s="102">
        <f t="shared" ref="AH136" si="774">H136/H135-1</f>
        <v>-5.5000000000000049E-2</v>
      </c>
      <c r="AI136" s="103">
        <f t="shared" ref="AI136" si="775">J136/J135-1</f>
        <v>-5.144694533762062E-2</v>
      </c>
      <c r="AJ136" s="89">
        <f t="shared" ref="AJ136" si="776">K136/K135-1</f>
        <v>-3.3613445378151363E-2</v>
      </c>
      <c r="AK136" s="96">
        <f t="shared" ref="AK136" si="777">N136/N135-1</f>
        <v>-6.5217391304347783E-2</v>
      </c>
      <c r="AL136" s="97">
        <f t="shared" ref="AL136" si="778">O136/O135-1</f>
        <v>-6.3829787234042534E-2</v>
      </c>
      <c r="AM136" s="97">
        <f t="shared" si="741"/>
        <v>-0.10616438356164382</v>
      </c>
      <c r="AQ136" s="109">
        <f>[4]SRM!I81-H136</f>
        <v>106.18199999999999</v>
      </c>
      <c r="AR136" s="109">
        <f>[4]SRM!J81-O136</f>
        <v>102.38000000000002</v>
      </c>
      <c r="AS136" s="108">
        <f t="shared" ref="AS136" si="779">AR136-AQ136</f>
        <v>-3.8019999999999641</v>
      </c>
      <c r="AT136" s="109">
        <f>AVERAGE($AS$2:AS136)</f>
        <v>7.6337308641975294</v>
      </c>
      <c r="AU136" s="44">
        <f t="shared" ref="AU136" si="780">AQ136/AQ135-1</f>
        <v>-1.0290252223030261E-2</v>
      </c>
      <c r="AV136" s="44">
        <f t="shared" ref="AV136" si="781">AR136/AR135-1</f>
        <v>3.1354105428180734E-3</v>
      </c>
    </row>
    <row r="137" spans="1:48">
      <c r="A137" s="46">
        <f>'[1]Weekly capesize'!$A919</f>
        <v>43686</v>
      </c>
      <c r="B137" s="1">
        <f>'[1]Weekly capesize'!$B919</f>
        <v>9549</v>
      </c>
      <c r="C137" s="1">
        <f>'[1]Weekly capesize'!$C919</f>
        <v>6303</v>
      </c>
      <c r="D137" s="1">
        <f t="shared" si="728"/>
        <v>3246</v>
      </c>
      <c r="E137" s="124">
        <f>'[1]Baltic Indices'!$D586</f>
        <v>3492</v>
      </c>
      <c r="F137" s="124">
        <f>'[1]Baltic Indices'!$G586</f>
        <v>517</v>
      </c>
      <c r="G137" s="124">
        <f>'[1]Baltic Indices'!$F586</f>
        <v>968</v>
      </c>
      <c r="H137" s="3">
        <f>'[1]Weekly capesize'!$I919</f>
        <v>9</v>
      </c>
      <c r="I137" s="3">
        <f>'[1]Weekly capesize'!$L919</f>
        <v>14.25</v>
      </c>
      <c r="J137" s="3">
        <f>'[1]Weekly capesize'!$N919</f>
        <v>14.25</v>
      </c>
      <c r="K137" s="3">
        <f>'[1]Weekly capesize'!$J919</f>
        <v>15.6</v>
      </c>
      <c r="L137" s="3">
        <f>'[1]Weekly capesize'!$Y919</f>
        <v>21.3</v>
      </c>
      <c r="M137" s="3">
        <f>'[1]Weekly capesize'!$V919</f>
        <v>11.5</v>
      </c>
      <c r="N137" s="5">
        <f>'[1]Weekly capesize'!$S919</f>
        <v>9</v>
      </c>
      <c r="O137" s="5">
        <f>'[1]Weekly capesize'!$Z919</f>
        <v>21</v>
      </c>
      <c r="P137" s="5">
        <f>'[1]Weekly capesize'!$T919</f>
        <v>9.75</v>
      </c>
      <c r="Q137" s="5">
        <f>'[1]Weekly capesize'!$U918</f>
        <v>12.45</v>
      </c>
      <c r="R137" s="119">
        <f>[2]input!$B567</f>
        <v>11.8</v>
      </c>
      <c r="S137" s="123">
        <f t="shared" si="744"/>
        <v>0.51499286054259874</v>
      </c>
      <c r="T137" s="49">
        <f t="shared" si="745"/>
        <v>3246</v>
      </c>
      <c r="U137" s="107">
        <f t="shared" si="746"/>
        <v>0.51499286054259874</v>
      </c>
      <c r="V137" s="157">
        <f t="shared" si="732"/>
        <v>12</v>
      </c>
      <c r="W137" s="108">
        <f t="shared" si="733"/>
        <v>5.25</v>
      </c>
      <c r="X137" s="197">
        <f>'[1]Weekly capesize'!$AD918</f>
        <v>8.8000000000000007</v>
      </c>
      <c r="AF137" s="86">
        <f t="shared" ref="AF137" si="782">B137/B136-1</f>
        <v>-5.9582430569233846E-2</v>
      </c>
      <c r="AG137" s="97">
        <f t="shared" ref="AG137" si="783">C137/C136-1</f>
        <v>-5.9955257270693507E-2</v>
      </c>
      <c r="AH137" s="102">
        <f t="shared" ref="AH137" si="784">H137/H136-1</f>
        <v>-4.7619047619047561E-2</v>
      </c>
      <c r="AI137" s="103">
        <f t="shared" ref="AI137" si="785">J137/J136-1</f>
        <v>-3.3898305084745783E-2</v>
      </c>
      <c r="AJ137" s="89">
        <f t="shared" ref="AJ137" si="786">K137/K136-1</f>
        <v>-9.5652173913043481E-2</v>
      </c>
      <c r="AK137" s="96">
        <f t="shared" ref="AK137" si="787">N137/N136-1</f>
        <v>-0.16279069767441856</v>
      </c>
      <c r="AL137" s="97">
        <f t="shared" ref="AL137" si="788">O137/O136-1</f>
        <v>-4.5454545454545414E-2</v>
      </c>
      <c r="AM137" s="97">
        <f t="shared" ref="AM137" si="789">R137/R136-1</f>
        <v>-9.5785440613026851E-2</v>
      </c>
      <c r="AQ137" s="109">
        <f>[4]SRM!I82-H137</f>
        <v>86.932000000000002</v>
      </c>
      <c r="AR137" s="109">
        <f>[4]SRM!J82-O137</f>
        <v>83.160000000000011</v>
      </c>
      <c r="AS137" s="108">
        <f t="shared" ref="AS137" si="790">AR137-AQ137</f>
        <v>-3.7719999999999914</v>
      </c>
      <c r="AT137" s="109">
        <f>AVERAGE($AS$2:AS137)</f>
        <v>7.5498651960784304</v>
      </c>
      <c r="AU137" s="44">
        <f t="shared" ref="AU137" si="791">AQ137/AQ136-1</f>
        <v>-0.18129249778681877</v>
      </c>
      <c r="AV137" s="44">
        <f t="shared" ref="AV137" si="792">AR137/AR136-1</f>
        <v>-0.18773197890212945</v>
      </c>
    </row>
    <row r="138" spans="1:48">
      <c r="A138" s="46">
        <f>'[1]Weekly capesize'!$A920</f>
        <v>43693</v>
      </c>
      <c r="B138" s="1">
        <f>'[1]Weekly capesize'!$B920</f>
        <v>10406</v>
      </c>
      <c r="C138" s="1">
        <f>'[1]Weekly capesize'!$C920</f>
        <v>7032</v>
      </c>
      <c r="D138" s="1">
        <f t="shared" si="728"/>
        <v>3374</v>
      </c>
      <c r="E138" s="124">
        <f>'[1]Baltic Indices'!$D587</f>
        <v>3266</v>
      </c>
      <c r="F138" s="124">
        <f>'[1]Baltic Indices'!$G587</f>
        <v>524</v>
      </c>
      <c r="G138" s="124">
        <f>'[1]Baltic Indices'!$F587</f>
        <v>975</v>
      </c>
      <c r="H138" s="3">
        <f>'[1]Weekly capesize'!$I920</f>
        <v>10.5</v>
      </c>
      <c r="I138" s="3">
        <f>'[1]Weekly capesize'!$L920</f>
        <v>14.9</v>
      </c>
      <c r="J138" s="3">
        <f>'[1]Weekly capesize'!$N920</f>
        <v>15.25</v>
      </c>
      <c r="K138" s="3">
        <f>'[1]Weekly capesize'!$J920</f>
        <v>17.100000000000001</v>
      </c>
      <c r="L138" s="3">
        <f>'[1]Weekly capesize'!$Y920</f>
        <v>22.85</v>
      </c>
      <c r="M138" s="3">
        <f>'[1]Weekly capesize'!$V920</f>
        <v>12.65</v>
      </c>
      <c r="N138" s="5">
        <f>'[1]Weekly capesize'!$S920</f>
        <v>10.45</v>
      </c>
      <c r="O138" s="5">
        <f>'[1]Weekly capesize'!$Z920</f>
        <v>22.55</v>
      </c>
      <c r="P138" s="5">
        <f>'[1]Weekly capesize'!$T920</f>
        <v>10.3</v>
      </c>
      <c r="Q138" s="5">
        <f>'[1]Weekly capesize'!$U919</f>
        <v>11.65</v>
      </c>
      <c r="R138" s="119">
        <f>[2]input!$B568</f>
        <v>11.65</v>
      </c>
      <c r="S138" s="123">
        <f t="shared" ref="S138" si="793">(B138-C138)/C138</f>
        <v>0.47980659840728102</v>
      </c>
      <c r="T138" s="49">
        <f t="shared" ref="T138" si="794">B138-C138</f>
        <v>3374</v>
      </c>
      <c r="U138" s="107">
        <f t="shared" ref="U138" si="795">T138/C138</f>
        <v>0.47980659840728102</v>
      </c>
      <c r="V138" s="157">
        <f t="shared" si="732"/>
        <v>12.05</v>
      </c>
      <c r="W138" s="108">
        <f t="shared" si="733"/>
        <v>4.4000000000000004</v>
      </c>
      <c r="X138" s="197">
        <f>'[1]Weekly capesize'!$AD919</f>
        <v>8</v>
      </c>
      <c r="AF138" s="86">
        <f t="shared" ref="AF138" si="796">B138/B137-1</f>
        <v>8.974761755157612E-2</v>
      </c>
      <c r="AG138" s="97">
        <f t="shared" ref="AG138" si="797">C138/C137-1</f>
        <v>0.11565920990004752</v>
      </c>
      <c r="AH138" s="102">
        <f t="shared" ref="AH138" si="798">H138/H137-1</f>
        <v>0.16666666666666674</v>
      </c>
      <c r="AI138" s="103">
        <f t="shared" ref="AI138" si="799">J138/J137-1</f>
        <v>7.0175438596491224E-2</v>
      </c>
      <c r="AJ138" s="89">
        <f t="shared" ref="AJ138" si="800">K138/K137-1</f>
        <v>9.6153846153846256E-2</v>
      </c>
      <c r="AK138" s="96">
        <f t="shared" ref="AK138" si="801">N138/N137-1</f>
        <v>0.16111111111111098</v>
      </c>
      <c r="AL138" s="97">
        <f t="shared" ref="AL138" si="802">O138/O137-1</f>
        <v>7.3809523809523769E-2</v>
      </c>
      <c r="AM138" s="97">
        <f t="shared" ref="AM138" si="803">R138/R137-1</f>
        <v>-1.2711864406779738E-2</v>
      </c>
      <c r="AQ138" s="109">
        <f>[4]SRM!I83-H138</f>
        <v>79.92</v>
      </c>
      <c r="AR138" s="109">
        <f>[4]SRM!J83-O138</f>
        <v>76.210000000000022</v>
      </c>
      <c r="AS138" s="108">
        <f t="shared" ref="AS138" si="804">AR138-AQ138</f>
        <v>-3.7099999999999795</v>
      </c>
      <c r="AT138" s="109">
        <f>AVERAGE($AS$2:AS138)</f>
        <v>7.4676763990267627</v>
      </c>
      <c r="AU138" s="44">
        <f t="shared" ref="AU138" si="805">AQ138/AQ137-1</f>
        <v>-8.0660746330465161E-2</v>
      </c>
      <c r="AV138" s="44">
        <f t="shared" ref="AV138" si="806">AR138/AR137-1</f>
        <v>-8.3573833573833411E-2</v>
      </c>
    </row>
    <row r="139" spans="1:48">
      <c r="A139" s="46">
        <f>'[1]Weekly capesize'!$A921</f>
        <v>43700</v>
      </c>
      <c r="B139" s="1">
        <f>'[1]Weekly capesize'!$B921</f>
        <v>10612</v>
      </c>
      <c r="C139" s="1">
        <f>'[1]Weekly capesize'!$C921</f>
        <v>7194</v>
      </c>
      <c r="D139" s="1">
        <f t="shared" si="728"/>
        <v>3418</v>
      </c>
      <c r="E139" s="124">
        <f>'[1]Baltic Indices'!$D588</f>
        <v>3826</v>
      </c>
      <c r="F139" s="124">
        <f>'[1]Baltic Indices'!$G588</f>
        <v>560</v>
      </c>
      <c r="G139" s="124">
        <f>'[1]Baltic Indices'!$F588</f>
        <v>1118</v>
      </c>
      <c r="H139" s="3">
        <f>'[1]Weekly capesize'!$I921</f>
        <v>10.6</v>
      </c>
      <c r="I139" s="3">
        <f>'[1]Weekly capesize'!$L921</f>
        <v>15.35</v>
      </c>
      <c r="J139" s="3">
        <f>'[1]Weekly capesize'!$N921</f>
        <v>15.6</v>
      </c>
      <c r="K139" s="3">
        <f>'[1]Weekly capesize'!$J921</f>
        <v>17.649999999999999</v>
      </c>
      <c r="L139" s="3">
        <f>'[1]Weekly capesize'!$Y921</f>
        <v>24.35</v>
      </c>
      <c r="M139" s="3">
        <f>'[1]Weekly capesize'!$V921</f>
        <v>12.2</v>
      </c>
      <c r="N139" s="5">
        <f>'[1]Weekly capesize'!$S921</f>
        <v>10.65</v>
      </c>
      <c r="O139" s="5">
        <f>'[1]Weekly capesize'!$Z921</f>
        <v>24.05</v>
      </c>
      <c r="P139" s="5">
        <f>'[1]Weekly capesize'!$T921</f>
        <v>10.5</v>
      </c>
      <c r="Q139" s="5">
        <f>'[1]Weekly capesize'!$U920</f>
        <v>12.8</v>
      </c>
      <c r="R139" s="119">
        <f>[2]input!$B569</f>
        <v>13.45</v>
      </c>
      <c r="S139" s="123">
        <f t="shared" ref="S139" si="807">(B139-C139)/C139</f>
        <v>0.47511815401723656</v>
      </c>
      <c r="T139" s="49">
        <f t="shared" ref="T139" si="808">B139-C139</f>
        <v>3418</v>
      </c>
      <c r="U139" s="107">
        <f t="shared" ref="U139" si="809">T139/C139</f>
        <v>0.47511815401723656</v>
      </c>
      <c r="V139" s="157">
        <f t="shared" si="732"/>
        <v>13.450000000000001</v>
      </c>
      <c r="W139" s="108">
        <f t="shared" si="733"/>
        <v>4.75</v>
      </c>
      <c r="X139" s="197">
        <f>'[1]Weekly capesize'!$AD920</f>
        <v>8.5500000000000007</v>
      </c>
      <c r="AF139" s="86">
        <f t="shared" ref="AF139" si="810">B139/B138-1</f>
        <v>1.9796271381895103E-2</v>
      </c>
      <c r="AG139" s="97">
        <f t="shared" ref="AG139" si="811">C139/C138-1</f>
        <v>2.3037542662116106E-2</v>
      </c>
      <c r="AH139" s="102">
        <f t="shared" ref="AH139" si="812">H139/H138-1</f>
        <v>9.52380952380949E-3</v>
      </c>
      <c r="AI139" s="103">
        <f t="shared" ref="AI139" si="813">J139/J138-1</f>
        <v>2.2950819672131084E-2</v>
      </c>
      <c r="AJ139" s="89">
        <f t="shared" ref="AJ139" si="814">K139/K138-1</f>
        <v>3.2163742690058283E-2</v>
      </c>
      <c r="AK139" s="96">
        <f t="shared" ref="AK139" si="815">N139/N138-1</f>
        <v>1.9138755980861344E-2</v>
      </c>
      <c r="AL139" s="97">
        <f t="shared" ref="AL139" si="816">O139/O138-1</f>
        <v>6.6518847006651782E-2</v>
      </c>
      <c r="AM139" s="97">
        <f t="shared" ref="AM139" si="817">R139/R138-1</f>
        <v>0.15450643776824036</v>
      </c>
      <c r="AQ139" s="109">
        <f>[4]SRM!I84-H139</f>
        <v>75.590000000000018</v>
      </c>
      <c r="AR139" s="109">
        <f>[4]SRM!J84-O139</f>
        <v>70.410000000000011</v>
      </c>
      <c r="AS139" s="108">
        <f t="shared" ref="AS139" si="818">AR139-AQ139</f>
        <v>-5.1800000000000068</v>
      </c>
      <c r="AT139" s="109">
        <f>AVERAGE($AS$2:AS139)</f>
        <v>7.3760265700483076</v>
      </c>
      <c r="AU139" s="44">
        <f t="shared" ref="AU139" si="819">AQ139/AQ138-1</f>
        <v>-5.4179179179179027E-2</v>
      </c>
      <c r="AV139" s="44">
        <f t="shared" ref="AV139" si="820">AR139/AR138-1</f>
        <v>-7.6105497966146296E-2</v>
      </c>
    </row>
    <row r="140" spans="1:48">
      <c r="A140" s="46">
        <f>'[1]Weekly capesize'!$A922</f>
        <v>43707</v>
      </c>
      <c r="B140" s="1">
        <f>'[1]Weekly capesize'!$B922</f>
        <v>11957</v>
      </c>
      <c r="C140" s="1">
        <f>'[1]Weekly capesize'!$C922</f>
        <v>7633</v>
      </c>
      <c r="D140" s="1">
        <f t="shared" si="728"/>
        <v>4324</v>
      </c>
      <c r="E140" s="124">
        <f>'[1]Baltic Indices'!$D589</f>
        <v>3991</v>
      </c>
      <c r="F140" s="124">
        <f>'[1]Baltic Indices'!$G589</f>
        <v>619</v>
      </c>
      <c r="G140" s="124">
        <f>'[1]Baltic Indices'!$F589</f>
        <v>1249</v>
      </c>
      <c r="H140" s="3">
        <f>'[1]Weekly capesize'!$I922</f>
        <v>10.35</v>
      </c>
      <c r="I140" s="3">
        <f>'[1]Weekly capesize'!$L922</f>
        <v>16.25</v>
      </c>
      <c r="J140" s="3">
        <f>'[1]Weekly capesize'!$N922</f>
        <v>16.75</v>
      </c>
      <c r="K140" s="3">
        <f>'[1]Weekly capesize'!$J922</f>
        <v>19.5</v>
      </c>
      <c r="L140" s="3">
        <f>'[1]Weekly capesize'!$Y922</f>
        <v>25.45</v>
      </c>
      <c r="M140" s="3">
        <f>'[1]Weekly capesize'!$V922</f>
        <v>13.7</v>
      </c>
      <c r="N140" s="5">
        <f>'[1]Weekly capesize'!$S922</f>
        <v>11.8</v>
      </c>
      <c r="O140" s="5">
        <f>'[1]Weekly capesize'!$Z922</f>
        <v>28.15</v>
      </c>
      <c r="P140" s="5">
        <f>'[1]Weekly capesize'!$T922</f>
        <v>11.25</v>
      </c>
      <c r="Q140" s="5">
        <f>'[1]Weekly capesize'!$U921</f>
        <v>12.5</v>
      </c>
      <c r="R140" s="119">
        <f>[2]input!$B570</f>
        <v>14.05</v>
      </c>
      <c r="S140" s="123">
        <f t="shared" ref="S140" si="821">(B140-C140)/C140</f>
        <v>0.56648761954670512</v>
      </c>
      <c r="T140" s="49">
        <f t="shared" ref="T140" si="822">B140-C140</f>
        <v>4324</v>
      </c>
      <c r="U140" s="107">
        <f t="shared" ref="U140" si="823">T140/C140</f>
        <v>0.56648761954670512</v>
      </c>
      <c r="V140" s="157">
        <f t="shared" si="732"/>
        <v>17.799999999999997</v>
      </c>
      <c r="W140" s="108">
        <f t="shared" si="733"/>
        <v>5.9</v>
      </c>
      <c r="X140" s="197">
        <f>'[1]Weekly capesize'!$AD921</f>
        <v>8.89</v>
      </c>
      <c r="AF140" s="86">
        <f t="shared" ref="AF140" si="824">B140/B139-1</f>
        <v>0.12674330946098755</v>
      </c>
      <c r="AG140" s="97">
        <f t="shared" ref="AG140" si="825">C140/C139-1</f>
        <v>6.1023074784542608E-2</v>
      </c>
      <c r="AH140" s="102">
        <f t="shared" ref="AH140" si="826">H140/H139-1</f>
        <v>-2.3584905660377409E-2</v>
      </c>
      <c r="AI140" s="103">
        <f t="shared" ref="AI140" si="827">J140/J139-1</f>
        <v>7.3717948717948678E-2</v>
      </c>
      <c r="AJ140" s="89">
        <f t="shared" ref="AJ140" si="828">K140/K139-1</f>
        <v>0.10481586402266307</v>
      </c>
      <c r="AK140" s="96">
        <f t="shared" ref="AK140" si="829">N140/N139-1</f>
        <v>0.107981220657277</v>
      </c>
      <c r="AL140" s="97">
        <f t="shared" ref="AL140" si="830">O140/O139-1</f>
        <v>0.17047817047817038</v>
      </c>
      <c r="AM140" s="97">
        <f t="shared" ref="AM140" si="831">R140/R139-1</f>
        <v>4.4609665427509437E-2</v>
      </c>
      <c r="AQ140" s="109">
        <f>[4]SRM!I85-H140</f>
        <v>72.817999999999984</v>
      </c>
      <c r="AR140" s="109">
        <f>[4]SRM!J85-O140</f>
        <v>63.449999999999996</v>
      </c>
      <c r="AS140" s="108">
        <f t="shared" ref="AS140" si="832">AR140-AQ140</f>
        <v>-9.3679999999999879</v>
      </c>
      <c r="AT140" s="109">
        <f>AVERAGE($AS$2:AS140)</f>
        <v>7.2555659472422045</v>
      </c>
      <c r="AU140" s="44">
        <f t="shared" ref="AU140" si="833">AQ140/AQ139-1</f>
        <v>-3.6671517396481446E-2</v>
      </c>
      <c r="AV140" s="44">
        <f t="shared" ref="AV140" si="834">AR140/AR139-1</f>
        <v>-9.8849595227950782E-2</v>
      </c>
    </row>
    <row r="141" spans="1:48">
      <c r="A141" s="46">
        <f>'[1]Weekly capesize'!$A923</f>
        <v>43714</v>
      </c>
      <c r="B141" s="1">
        <f>'[1]Weekly capesize'!$B923</f>
        <v>12211</v>
      </c>
      <c r="C141" s="1">
        <f>'[1]Weekly capesize'!$C923</f>
        <v>8307</v>
      </c>
      <c r="D141" s="1">
        <f t="shared" si="728"/>
        <v>3904</v>
      </c>
      <c r="E141" s="124">
        <f>'[1]Baltic Indices'!$D590</f>
        <v>4467</v>
      </c>
      <c r="F141" s="124">
        <f>'[1]Baltic Indices'!$G590</f>
        <v>665</v>
      </c>
      <c r="G141" s="124">
        <f>'[1]Baltic Indices'!$F590</f>
        <v>1336</v>
      </c>
      <c r="H141" s="3">
        <f>'[1]Weekly capesize'!$I923</f>
        <v>11.2</v>
      </c>
      <c r="I141" s="3">
        <f>'[1]Weekly capesize'!$L923</f>
        <v>17.649999999999999</v>
      </c>
      <c r="J141" s="3">
        <f>'[1]Weekly capesize'!$N923</f>
        <v>18.55</v>
      </c>
      <c r="K141" s="3">
        <f>'[1]Weekly capesize'!$J923</f>
        <v>21.15</v>
      </c>
      <c r="L141" s="3">
        <f>'[1]Weekly capesize'!$Y923</f>
        <v>25.25</v>
      </c>
      <c r="M141" s="3">
        <f>'[1]Weekly capesize'!$V923</f>
        <v>14</v>
      </c>
      <c r="N141" s="5">
        <f>'[1]Weekly capesize'!$S923</f>
        <v>13</v>
      </c>
      <c r="O141" s="5">
        <f>'[1]Weekly capesize'!$Z923</f>
        <v>27.95</v>
      </c>
      <c r="P141" s="5">
        <f>'[1]Weekly capesize'!$T923</f>
        <v>12.25</v>
      </c>
      <c r="Q141" s="5">
        <f>'[1]Weekly capesize'!$U922</f>
        <v>14.2</v>
      </c>
      <c r="R141" s="119">
        <f>[2]input!$B571</f>
        <v>14</v>
      </c>
      <c r="S141" s="123">
        <f t="shared" ref="S141" si="835">(B141-C141)/C141</f>
        <v>0.46996508968339956</v>
      </c>
      <c r="T141" s="49">
        <f t="shared" ref="T141" si="836">B141-C141</f>
        <v>3904</v>
      </c>
      <c r="U141" s="107">
        <f t="shared" ref="U141" si="837">T141/C141</f>
        <v>0.46996508968339956</v>
      </c>
      <c r="V141" s="157">
        <f t="shared" si="732"/>
        <v>16.75</v>
      </c>
      <c r="W141" s="108">
        <f t="shared" si="733"/>
        <v>6.4499999999999993</v>
      </c>
      <c r="X141" s="197">
        <f>'[1]Weekly capesize'!$AD922</f>
        <v>9.6</v>
      </c>
      <c r="AF141" s="86">
        <f t="shared" ref="AF141" si="838">B141/B140-1</f>
        <v>2.1242786652170276E-2</v>
      </c>
      <c r="AG141" s="97">
        <f t="shared" ref="AG141" si="839">C141/C140-1</f>
        <v>8.8300799161535437E-2</v>
      </c>
      <c r="AH141" s="102">
        <f t="shared" ref="AH141" si="840">H141/H140-1</f>
        <v>8.212560386473422E-2</v>
      </c>
      <c r="AI141" s="103">
        <f t="shared" ref="AI141" si="841">J141/J140-1</f>
        <v>0.10746268656716418</v>
      </c>
      <c r="AJ141" s="89">
        <f t="shared" ref="AJ141" si="842">K141/K140-1</f>
        <v>8.4615384615384537E-2</v>
      </c>
      <c r="AK141" s="96">
        <f t="shared" ref="AK141" si="843">N141/N140-1</f>
        <v>0.10169491525423724</v>
      </c>
      <c r="AL141" s="97">
        <f t="shared" ref="AL141" si="844">O141/O140-1</f>
        <v>-7.1047957371225268E-3</v>
      </c>
      <c r="AM141" s="97">
        <f t="shared" ref="AM141" si="845">R141/R140-1</f>
        <v>-3.558718861210064E-3</v>
      </c>
      <c r="AQ141" s="109">
        <f>[4]SRM!I86-H141</f>
        <v>78.853999999999999</v>
      </c>
      <c r="AR141" s="109">
        <f>[4]SRM!J86-O141</f>
        <v>68.63000000000001</v>
      </c>
      <c r="AS141" s="108">
        <f t="shared" ref="AS141:AS142" si="846">AR141-AQ141</f>
        <v>-10.22399999999999</v>
      </c>
      <c r="AT141" s="109">
        <f>AVERAGE($AS$2:AS141)</f>
        <v>7.1307119047619043</v>
      </c>
      <c r="AU141" s="44">
        <f t="shared" ref="AU141:AU142" si="847">AQ141/AQ140-1</f>
        <v>8.2891592738059572E-2</v>
      </c>
      <c r="AV141" s="44">
        <f t="shared" ref="AV141:AV142" si="848">AR141/AR140-1</f>
        <v>8.1639085894405161E-2</v>
      </c>
    </row>
    <row r="142" spans="1:48">
      <c r="A142" s="46">
        <f>'[1]Weekly capesize'!$A924</f>
        <v>43721</v>
      </c>
      <c r="B142" s="1">
        <f>'[1]Weekly capesize'!$B924</f>
        <v>11657</v>
      </c>
      <c r="C142" s="1">
        <f>'[1]Weekly capesize'!$C924</f>
        <v>7981</v>
      </c>
      <c r="D142" s="1">
        <f t="shared" si="728"/>
        <v>3676</v>
      </c>
      <c r="E142" s="124">
        <f>'[1]Baltic Indices'!$D591</f>
        <v>4949</v>
      </c>
      <c r="F142" s="124">
        <f>'[1]Baltic Indices'!$G591</f>
        <v>689</v>
      </c>
      <c r="G142" s="124">
        <f>'[1]Baltic Indices'!$F591</f>
        <v>1338</v>
      </c>
      <c r="H142" s="3">
        <f>'[1]Weekly capesize'!$I924</f>
        <v>10.95</v>
      </c>
      <c r="I142" s="3">
        <f>'[1]Weekly capesize'!$L924</f>
        <v>17.45</v>
      </c>
      <c r="J142" s="3">
        <f>'[1]Weekly capesize'!$N924</f>
        <v>18.100000000000001</v>
      </c>
      <c r="K142" s="3">
        <f>'[1]Weekly capesize'!$J924</f>
        <v>20.149999999999999</v>
      </c>
      <c r="L142" s="3">
        <f>'[1]Weekly capesize'!$Y924</f>
        <v>23.5</v>
      </c>
      <c r="M142" s="3">
        <f>'[1]Weekly capesize'!$V924</f>
        <v>13.9</v>
      </c>
      <c r="N142" s="5">
        <f>'[1]Weekly capesize'!$S924</f>
        <v>12.5</v>
      </c>
      <c r="O142" s="5">
        <f>'[1]Weekly capesize'!$Z924</f>
        <v>25.9</v>
      </c>
      <c r="P142" s="5">
        <f>'[1]Weekly capesize'!$T924</f>
        <v>11.9</v>
      </c>
      <c r="Q142" s="5">
        <f>'[1]Weekly capesize'!$U923</f>
        <v>14.6</v>
      </c>
      <c r="R142" s="119">
        <f>[2]input!$B572</f>
        <v>14.2</v>
      </c>
      <c r="S142" s="123">
        <f t="shared" ref="S142" si="849">(B142-C142)/C142</f>
        <v>0.46059391053752663</v>
      </c>
      <c r="T142" s="49">
        <f t="shared" ref="T142" si="850">B142-C142</f>
        <v>3676</v>
      </c>
      <c r="U142" s="107">
        <f t="shared" ref="U142" si="851">T142/C142</f>
        <v>0.46059391053752663</v>
      </c>
      <c r="V142" s="157">
        <f t="shared" si="732"/>
        <v>14.95</v>
      </c>
      <c r="W142" s="108">
        <f t="shared" si="733"/>
        <v>6.5</v>
      </c>
      <c r="X142" s="197">
        <f>'[1]Weekly capesize'!$AD923</f>
        <v>12.25</v>
      </c>
      <c r="AF142" s="86">
        <f t="shared" ref="AF142" si="852">B142/B141-1</f>
        <v>-4.5368929653591072E-2</v>
      </c>
      <c r="AG142" s="97">
        <f t="shared" ref="AG142" si="853">C142/C141-1</f>
        <v>-3.9244011074996976E-2</v>
      </c>
      <c r="AH142" s="102">
        <f t="shared" ref="AH142" si="854">H142/H141-1</f>
        <v>-2.2321428571428603E-2</v>
      </c>
      <c r="AI142" s="103">
        <f t="shared" ref="AI142" si="855">J142/J141-1</f>
        <v>-2.425876010781669E-2</v>
      </c>
      <c r="AJ142" s="89">
        <f t="shared" ref="AJ142" si="856">K142/K141-1</f>
        <v>-4.7281323877068515E-2</v>
      </c>
      <c r="AK142" s="96">
        <f t="shared" ref="AK142" si="857">N142/N141-1</f>
        <v>-3.8461538461538436E-2</v>
      </c>
      <c r="AL142" s="97">
        <f t="shared" ref="AL142" si="858">O142/O141-1</f>
        <v>-7.3345259391771056E-2</v>
      </c>
      <c r="AM142" s="97">
        <f t="shared" ref="AM142" si="859">R142/R141-1</f>
        <v>1.4285714285714235E-2</v>
      </c>
      <c r="AQ142" s="109">
        <f>[4]SRM!I87-H142</f>
        <v>84.940000000000012</v>
      </c>
      <c r="AR142" s="109">
        <f>[4]SRM!J87-O142</f>
        <v>76.300000000000011</v>
      </c>
      <c r="AS142" s="108">
        <f t="shared" si="846"/>
        <v>-8.64</v>
      </c>
      <c r="AT142" s="109">
        <f>AVERAGE($AS$2:AS142)</f>
        <v>7.0188628841607557</v>
      </c>
      <c r="AU142" s="44">
        <f t="shared" si="847"/>
        <v>7.7180612270778992E-2</v>
      </c>
      <c r="AV142" s="44">
        <f t="shared" si="848"/>
        <v>0.11175870610520189</v>
      </c>
    </row>
    <row r="143" spans="1:48">
      <c r="A143" s="46">
        <f>'[1]Weekly capesize'!$A925</f>
        <v>43728</v>
      </c>
      <c r="B143" s="1">
        <f>'[1]Weekly capesize'!$B925</f>
        <v>11135</v>
      </c>
      <c r="C143" s="1">
        <f>'[1]Weekly capesize'!$C925</f>
        <v>7147</v>
      </c>
      <c r="D143" s="1">
        <f t="shared" si="728"/>
        <v>3988</v>
      </c>
      <c r="E143" s="124">
        <f>'[1]Baltic Indices'!$D592</f>
        <v>4547</v>
      </c>
      <c r="F143" s="124">
        <f>'[1]Baltic Indices'!$G592</f>
        <v>691</v>
      </c>
      <c r="G143" s="124">
        <f>'[1]Baltic Indices'!$F592</f>
        <v>1299</v>
      </c>
      <c r="H143" s="3">
        <f>'[1]Weekly capesize'!$I925</f>
        <v>9.15</v>
      </c>
      <c r="I143" s="3">
        <f>'[1]Weekly capesize'!$L925</f>
        <v>16.899999999999999</v>
      </c>
      <c r="J143" s="3">
        <f>'[1]Weekly capesize'!$N925</f>
        <v>17.600000000000001</v>
      </c>
      <c r="K143" s="3">
        <f>'[1]Weekly capesize'!$J925</f>
        <v>18.25</v>
      </c>
      <c r="L143" s="3">
        <f>'[1]Weekly capesize'!$Y925</f>
        <v>21.05</v>
      </c>
      <c r="M143" s="3">
        <f>'[1]Weekly capesize'!$V925</f>
        <v>13.8</v>
      </c>
      <c r="N143" s="5">
        <f>'[1]Weekly capesize'!$S925</f>
        <v>11.9</v>
      </c>
      <c r="O143" s="5">
        <f>'[1]Weekly capesize'!$Z925</f>
        <v>23.7</v>
      </c>
      <c r="P143" s="5">
        <f>'[1]Weekly capesize'!$T925</f>
        <v>11.35</v>
      </c>
      <c r="Q143" s="5">
        <f>'[1]Weekly capesize'!$U924</f>
        <v>14.5</v>
      </c>
      <c r="R143" s="119">
        <f>[2]input!$B573</f>
        <v>14.65</v>
      </c>
      <c r="S143" s="123">
        <f t="shared" ref="S143" si="860">(B143-C143)/C143</f>
        <v>0.55799636210997616</v>
      </c>
      <c r="T143" s="49">
        <f t="shared" ref="T143" si="861">B143-C143</f>
        <v>3988</v>
      </c>
      <c r="U143" s="107">
        <f t="shared" ref="U143" si="862">T143/C143</f>
        <v>0.55799636210997616</v>
      </c>
      <c r="V143" s="157">
        <f t="shared" si="732"/>
        <v>14.549999999999999</v>
      </c>
      <c r="W143" s="108">
        <f t="shared" si="733"/>
        <v>7.7499999999999982</v>
      </c>
      <c r="X143" s="197">
        <f>'[1]Weekly capesize'!$AD924</f>
        <v>12.1</v>
      </c>
      <c r="AF143" s="86">
        <f t="shared" ref="AF143" si="863">B143/B142-1</f>
        <v>-4.4779960538732122E-2</v>
      </c>
      <c r="AG143" s="97">
        <f t="shared" ref="AG143" si="864">C143/C142-1</f>
        <v>-0.10449818318506454</v>
      </c>
      <c r="AH143" s="102">
        <f t="shared" ref="AH143" si="865">H143/H142-1</f>
        <v>-0.1643835616438355</v>
      </c>
      <c r="AI143" s="103">
        <f t="shared" ref="AI143" si="866">J143/J142-1</f>
        <v>-2.7624309392265234E-2</v>
      </c>
      <c r="AJ143" s="89">
        <f t="shared" ref="AJ143" si="867">K143/K142-1</f>
        <v>-9.4292803970223216E-2</v>
      </c>
      <c r="AK143" s="96">
        <f t="shared" ref="AK143" si="868">N143/N142-1</f>
        <v>-4.7999999999999932E-2</v>
      </c>
      <c r="AL143" s="97">
        <f t="shared" ref="AL143" si="869">O143/O142-1</f>
        <v>-8.4942084942084883E-2</v>
      </c>
      <c r="AM143" s="97">
        <f t="shared" ref="AM143" si="870">R143/R142-1</f>
        <v>3.1690140845070491E-2</v>
      </c>
      <c r="AQ143" s="109">
        <f>[4]SRM!I88-H143</f>
        <v>86.415999999999997</v>
      </c>
      <c r="AR143" s="109">
        <f>[4]SRM!J88-O143</f>
        <v>78.52</v>
      </c>
      <c r="AS143" s="108">
        <f t="shared" ref="AS143" si="871">AR143-AQ143</f>
        <v>-7.8960000000000008</v>
      </c>
      <c r="AT143" s="109">
        <f>AVERAGE($AS$2:AS143)</f>
        <v>6.9138286384976526</v>
      </c>
      <c r="AU143" s="44">
        <f t="shared" ref="AU143" si="872">AQ143/AQ142-1</f>
        <v>1.7376971980221256E-2</v>
      </c>
      <c r="AV143" s="44">
        <f t="shared" ref="AV143" si="873">AR143/AR142-1</f>
        <v>2.9095674967234419E-2</v>
      </c>
    </row>
    <row r="144" spans="1:48">
      <c r="A144" s="46">
        <f>'[1]Weekly capesize'!$A926</f>
        <v>43735</v>
      </c>
      <c r="B144" s="1">
        <f>'[1]Weekly capesize'!$B926</f>
        <v>10070</v>
      </c>
      <c r="C144" s="1">
        <f>'[1]Weekly capesize'!$C926</f>
        <v>6568</v>
      </c>
      <c r="D144" s="1">
        <f t="shared" si="728"/>
        <v>3502</v>
      </c>
      <c r="E144" s="124">
        <f>'[1]Baltic Indices'!$D593</f>
        <v>3952</v>
      </c>
      <c r="F144" s="124">
        <f>'[1]Baltic Indices'!$G593</f>
        <v>692</v>
      </c>
      <c r="G144" s="124">
        <f>'[1]Baltic Indices'!$F593</f>
        <v>1300</v>
      </c>
      <c r="H144" s="3">
        <f>'[1]Weekly capesize'!$I926</f>
        <v>8.5</v>
      </c>
      <c r="I144" s="3">
        <f>'[1]Weekly capesize'!$L926</f>
        <v>15.75</v>
      </c>
      <c r="J144" s="3">
        <f>'[1]Weekly capesize'!$N926</f>
        <v>16.399999999999999</v>
      </c>
      <c r="K144" s="3">
        <f>'[1]Weekly capesize'!$J926</f>
        <v>17.399999999999999</v>
      </c>
      <c r="L144" s="3">
        <f>'[1]Weekly capesize'!$Y926</f>
        <v>20.149999999999999</v>
      </c>
      <c r="M144" s="3">
        <f>'[1]Weekly capesize'!$V926</f>
        <v>12.3</v>
      </c>
      <c r="N144" s="5">
        <f>'[1]Weekly capesize'!$S926</f>
        <v>10.35</v>
      </c>
      <c r="O144" s="5">
        <f>'[1]Weekly capesize'!$Z926</f>
        <v>22.8</v>
      </c>
      <c r="P144" s="5">
        <f>'[1]Weekly capesize'!$T926</f>
        <v>10.25</v>
      </c>
      <c r="Q144" s="5">
        <f>'[1]Weekly capesize'!$U925</f>
        <v>14.4</v>
      </c>
      <c r="R144" s="119">
        <f>[2]input!$B574</f>
        <v>14.1</v>
      </c>
      <c r="S144" s="123">
        <f t="shared" ref="S144" si="874">(B144-C144)/C144</f>
        <v>0.5331912302070646</v>
      </c>
      <c r="T144" s="49">
        <f t="shared" ref="T144" si="875">B144-C144</f>
        <v>3502</v>
      </c>
      <c r="U144" s="107">
        <f t="shared" ref="U144" si="876">T144/C144</f>
        <v>0.5331912302070646</v>
      </c>
      <c r="V144" s="157">
        <f t="shared" si="732"/>
        <v>14.3</v>
      </c>
      <c r="W144" s="108">
        <f t="shared" si="733"/>
        <v>7.25</v>
      </c>
      <c r="X144" s="197">
        <f>'[1]Weekly capesize'!$AD925</f>
        <v>11.55</v>
      </c>
      <c r="AF144" s="86">
        <f t="shared" ref="AF144" si="877">B144/B143-1</f>
        <v>-9.5644364616075395E-2</v>
      </c>
      <c r="AG144" s="97">
        <f t="shared" ref="AG144" si="878">C144/C143-1</f>
        <v>-8.1013012452777367E-2</v>
      </c>
      <c r="AH144" s="102">
        <f t="shared" ref="AH144" si="879">H144/H143-1</f>
        <v>-7.1038251366120297E-2</v>
      </c>
      <c r="AI144" s="103">
        <f t="shared" ref="AI144" si="880">J144/J143-1</f>
        <v>-6.8181818181818343E-2</v>
      </c>
      <c r="AJ144" s="89">
        <f t="shared" ref="AJ144" si="881">K144/K143-1</f>
        <v>-4.6575342465753455E-2</v>
      </c>
      <c r="AK144" s="96">
        <f t="shared" ref="AK144" si="882">N144/N143-1</f>
        <v>-0.13025210084033623</v>
      </c>
      <c r="AL144" s="97">
        <f t="shared" ref="AL144" si="883">O144/O143-1</f>
        <v>-3.7974683544303778E-2</v>
      </c>
      <c r="AM144" s="97">
        <f t="shared" ref="AM144" si="884">R144/R143-1</f>
        <v>-3.7542662116040959E-2</v>
      </c>
      <c r="AQ144" s="109">
        <f>[4]SRM!I89-H144</f>
        <v>82.91</v>
      </c>
      <c r="AR144" s="109">
        <f>[4]SRM!J89-O144</f>
        <v>75.459999999999994</v>
      </c>
      <c r="AS144" s="108">
        <f t="shared" ref="AS144" si="885">AR144-AQ144</f>
        <v>-7.4500000000000028</v>
      </c>
      <c r="AT144" s="109">
        <f>AVERAGE($AS$2:AS144)</f>
        <v>6.8133822843822838</v>
      </c>
      <c r="AU144" s="44">
        <f t="shared" ref="AU144" si="886">AQ144/AQ143-1</f>
        <v>-4.0571190520274025E-2</v>
      </c>
      <c r="AV144" s="44">
        <f t="shared" ref="AV144" si="887">AR144/AR143-1</f>
        <v>-3.8970962812022392E-2</v>
      </c>
    </row>
    <row r="145" spans="1:50" ht="19" customHeight="1">
      <c r="A145" s="46">
        <f>'[1]Weekly capesize'!$A927</f>
        <v>43742</v>
      </c>
      <c r="B145" s="1">
        <f>'[1]Weekly capesize'!$B927</f>
        <v>9336</v>
      </c>
      <c r="C145" s="1">
        <f>'[1]Weekly capesize'!$C927</f>
        <v>6398</v>
      </c>
      <c r="D145" s="1">
        <f t="shared" si="728"/>
        <v>2938</v>
      </c>
      <c r="E145" s="124">
        <f>'[1]Baltic Indices'!$D594</f>
        <v>3338</v>
      </c>
      <c r="F145" s="124">
        <f>'[1]Baltic Indices'!$G594</f>
        <v>690</v>
      </c>
      <c r="G145" s="124">
        <f>'[1]Baltic Indices'!$F594</f>
        <v>1260</v>
      </c>
      <c r="H145" s="3">
        <f>'[1]Weekly capesize'!$I927</f>
        <v>9.15</v>
      </c>
      <c r="I145" s="3">
        <f>'[1]Weekly capesize'!$L927</f>
        <v>14.65</v>
      </c>
      <c r="J145" s="3">
        <f>'[1]Weekly capesize'!$N927</f>
        <v>15.25</v>
      </c>
      <c r="K145" s="3">
        <f>'[1]Weekly capesize'!$J927</f>
        <v>16.5</v>
      </c>
      <c r="L145" s="3">
        <f>'[1]Weekly capesize'!$Y927</f>
        <v>19.350000000000001</v>
      </c>
      <c r="M145" s="3">
        <f>'[1]Weekly capesize'!$V927</f>
        <v>10.9</v>
      </c>
      <c r="N145" s="5">
        <f>'[1]Weekly capesize'!$S927</f>
        <v>8.9</v>
      </c>
      <c r="O145" s="5">
        <f>'[1]Weekly capesize'!$Z927</f>
        <v>22</v>
      </c>
      <c r="P145" s="5">
        <f>'[1]Weekly capesize'!$T927</f>
        <v>9.3000000000000007</v>
      </c>
      <c r="Q145" s="5">
        <f>'[1]Weekly capesize'!$U926</f>
        <v>12.9</v>
      </c>
      <c r="R145" s="119">
        <f>[2]input!$B575</f>
        <v>11.6</v>
      </c>
      <c r="S145" s="123">
        <f t="shared" ref="S145" si="888">(B145-C145)/C145</f>
        <v>0.45920600187558613</v>
      </c>
      <c r="T145" s="49">
        <f t="shared" ref="T145" si="889">B145-C145</f>
        <v>2938</v>
      </c>
      <c r="U145" s="107">
        <f t="shared" ref="U145" si="890">T145/C145</f>
        <v>0.45920600187558613</v>
      </c>
      <c r="V145" s="157">
        <f t="shared" si="732"/>
        <v>12.85</v>
      </c>
      <c r="W145" s="108">
        <f t="shared" si="733"/>
        <v>5.5</v>
      </c>
      <c r="X145" s="197">
        <f>'[1]Weekly capesize'!$AD926</f>
        <v>10.45</v>
      </c>
      <c r="AF145" s="86">
        <f t="shared" ref="AF145" si="891">B145/B144-1</f>
        <v>-7.2889771598808384E-2</v>
      </c>
      <c r="AG145" s="97">
        <f t="shared" ref="AG145" si="892">C145/C144-1</f>
        <v>-2.5883069427527383E-2</v>
      </c>
      <c r="AH145" s="102">
        <f t="shared" ref="AH145" si="893">H145/H144-1</f>
        <v>7.6470588235294068E-2</v>
      </c>
      <c r="AI145" s="103">
        <f t="shared" ref="AI145" si="894">J145/J144-1</f>
        <v>-7.0121951219512146E-2</v>
      </c>
      <c r="AJ145" s="89">
        <f t="shared" ref="AJ145" si="895">K145/K144-1</f>
        <v>-5.1724137931034364E-2</v>
      </c>
      <c r="AK145" s="96">
        <f t="shared" ref="AK145" si="896">N145/N144-1</f>
        <v>-0.14009661835748788</v>
      </c>
      <c r="AL145" s="97">
        <f t="shared" ref="AL145" si="897">O145/O144-1</f>
        <v>-3.5087719298245612E-2</v>
      </c>
      <c r="AM145" s="97">
        <f t="shared" ref="AM145" si="898">R145/R144-1</f>
        <v>-0.17730496453900713</v>
      </c>
      <c r="AQ145" s="109">
        <f>[4]SRM!I90-H145</f>
        <v>84.22999999999999</v>
      </c>
      <c r="AR145" s="109">
        <f>[4]SRM!J90-O145</f>
        <v>78.400000000000006</v>
      </c>
      <c r="AS145" s="108">
        <f t="shared" ref="AS145" si="899">AR145-AQ145</f>
        <v>-5.8299999999999841</v>
      </c>
      <c r="AT145" s="109">
        <f>AVERAGE($AS$2:AS145)</f>
        <v>6.7255810185185174</v>
      </c>
      <c r="AU145" s="44">
        <f t="shared" ref="AU145" si="900">AQ145/AQ144-1</f>
        <v>1.5920878060547539E-2</v>
      </c>
      <c r="AV145" s="44">
        <f t="shared" ref="AV145" si="901">AR145/AR144-1</f>
        <v>3.8961038961039085E-2</v>
      </c>
    </row>
    <row r="146" spans="1:50" ht="19" customHeight="1">
      <c r="A146" s="46">
        <f>'[1]Weekly capesize'!$A928</f>
        <v>43749</v>
      </c>
      <c r="B146" s="1">
        <f>'[1]Weekly capesize'!$B928</f>
        <v>9866</v>
      </c>
      <c r="C146" s="1">
        <f>'[1]Weekly capesize'!$C928</f>
        <v>6648</v>
      </c>
      <c r="D146" s="1">
        <f t="shared" si="728"/>
        <v>3218</v>
      </c>
      <c r="E146" s="124">
        <f>'[1]Baltic Indices'!$D595</f>
        <v>3021</v>
      </c>
      <c r="F146" s="124">
        <f>'[1]Baltic Indices'!$G595</f>
        <v>670</v>
      </c>
      <c r="G146" s="124">
        <f>'[1]Baltic Indices'!$F595</f>
        <v>1199</v>
      </c>
      <c r="H146" s="3">
        <f>'[1]Weekly capesize'!$I928</f>
        <v>9.25</v>
      </c>
      <c r="I146" s="3">
        <f>'[1]Weekly capesize'!$L928</f>
        <v>14.85</v>
      </c>
      <c r="J146" s="3">
        <f>'[1]Weekly capesize'!$N928</f>
        <v>15.5</v>
      </c>
      <c r="K146" s="3">
        <f>'[1]Weekly capesize'!$J928</f>
        <v>17.5</v>
      </c>
      <c r="L146" s="3">
        <f>'[1]Weekly capesize'!$Y928</f>
        <v>21.15</v>
      </c>
      <c r="M146" s="3">
        <f>'[1]Weekly capesize'!$V928</f>
        <v>11</v>
      </c>
      <c r="N146" s="5">
        <f>'[1]Weekly capesize'!$S928</f>
        <v>8.9</v>
      </c>
      <c r="O146" s="5">
        <f>'[1]Weekly capesize'!$Z928</f>
        <v>23.8</v>
      </c>
      <c r="P146" s="5">
        <f>'[1]Weekly capesize'!$T928</f>
        <v>9.3000000000000007</v>
      </c>
      <c r="Q146" s="5">
        <f>'[1]Weekly capesize'!$U927</f>
        <v>11.5</v>
      </c>
      <c r="R146" s="119">
        <f>[2]input!$B576</f>
        <v>11.3</v>
      </c>
      <c r="S146" s="123">
        <f t="shared" ref="S146" si="902">(B146-C146)/C146</f>
        <v>0.48405535499398317</v>
      </c>
      <c r="T146" s="49">
        <f t="shared" ref="T146" si="903">B146-C146</f>
        <v>3218</v>
      </c>
      <c r="U146" s="107">
        <f t="shared" ref="U146" si="904">T146/C146</f>
        <v>0.48405535499398317</v>
      </c>
      <c r="V146" s="157">
        <f t="shared" si="732"/>
        <v>14.55</v>
      </c>
      <c r="W146" s="108">
        <f t="shared" si="733"/>
        <v>5.6</v>
      </c>
      <c r="X146" s="197">
        <f>'[1]Weekly capesize'!$AD927</f>
        <v>9.1</v>
      </c>
      <c r="AF146" s="86">
        <f t="shared" ref="AF146" si="905">B146/B145-1</f>
        <v>5.6769494430162881E-2</v>
      </c>
      <c r="AG146" s="97">
        <f t="shared" ref="AG146" si="906">C146/C145-1</f>
        <v>3.9074710847139649E-2</v>
      </c>
      <c r="AH146" s="102">
        <f t="shared" ref="AH146" si="907">H146/H145-1</f>
        <v>1.0928961748633892E-2</v>
      </c>
      <c r="AI146" s="103">
        <f t="shared" ref="AI146" si="908">J146/J145-1</f>
        <v>1.6393442622950838E-2</v>
      </c>
      <c r="AJ146" s="89">
        <f t="shared" ref="AJ146" si="909">K146/K145-1</f>
        <v>6.0606060606060552E-2</v>
      </c>
      <c r="AK146" s="96">
        <f t="shared" ref="AK146" si="910">N146/N145-1</f>
        <v>0</v>
      </c>
      <c r="AL146" s="97">
        <f t="shared" ref="AL146" si="911">O146/O145-1</f>
        <v>8.181818181818179E-2</v>
      </c>
      <c r="AM146" s="97">
        <f t="shared" ref="AM146" si="912">R146/R145-1</f>
        <v>-2.5862068965517127E-2</v>
      </c>
      <c r="AQ146" s="109">
        <f>[4]SRM!I91-H146</f>
        <v>84.08</v>
      </c>
      <c r="AR146" s="109">
        <f>[4]SRM!J91-O146</f>
        <v>75.48</v>
      </c>
      <c r="AS146" s="108">
        <f t="shared" ref="AS146" si="913">AR146-AQ146</f>
        <v>-8.5999999999999943</v>
      </c>
      <c r="AT146" s="109">
        <f>AVERAGE($AS$2:AS146)</f>
        <v>6.6198873563218381</v>
      </c>
      <c r="AU146" s="44">
        <f t="shared" ref="AU146" si="914">AQ146/AQ145-1</f>
        <v>-1.7808381811704743E-3</v>
      </c>
      <c r="AV146" s="44">
        <f t="shared" ref="AV146" si="915">AR146/AR145-1</f>
        <v>-3.7244897959183731E-2</v>
      </c>
    </row>
    <row r="147" spans="1:50" ht="19" customHeight="1">
      <c r="A147" s="46">
        <f>'[1]Weekly capesize'!$A929</f>
        <v>43756</v>
      </c>
      <c r="B147" s="1">
        <f>'[1]Weekly capesize'!$B929</f>
        <v>9302</v>
      </c>
      <c r="C147" s="1">
        <f>'[1]Weekly capesize'!$C929</f>
        <v>6365</v>
      </c>
      <c r="D147" s="1">
        <f t="shared" si="728"/>
        <v>2937</v>
      </c>
      <c r="E147" s="124">
        <f>'[1]Baltic Indices'!$D596</f>
        <v>3290</v>
      </c>
      <c r="F147" s="124">
        <f>'[1]Baltic Indices'!$G596</f>
        <v>658</v>
      </c>
      <c r="G147" s="124">
        <f>'[1]Baltic Indices'!$F596</f>
        <v>1218</v>
      </c>
      <c r="H147" s="3">
        <f>'[1]Weekly capesize'!$I929</f>
        <v>9.1</v>
      </c>
      <c r="I147" s="3">
        <f>'[1]Weekly capesize'!$L929</f>
        <v>14.25</v>
      </c>
      <c r="J147" s="3">
        <f>'[1]Weekly capesize'!$N929</f>
        <v>14.95</v>
      </c>
      <c r="K147" s="3">
        <f>'[1]Weekly capesize'!$J929</f>
        <v>16.399999999999999</v>
      </c>
      <c r="L147" s="3">
        <f>'[1]Weekly capesize'!$Y929</f>
        <v>18.5</v>
      </c>
      <c r="M147" s="3">
        <f>'[1]Weekly capesize'!$V929</f>
        <v>11.05</v>
      </c>
      <c r="N147" s="5">
        <f>'[1]Weekly capesize'!$S929</f>
        <v>8.6</v>
      </c>
      <c r="O147" s="5">
        <f>'[1]Weekly capesize'!$Z929</f>
        <v>20.95</v>
      </c>
      <c r="P147" s="5">
        <f>'[1]Weekly capesize'!$T929</f>
        <v>8.85</v>
      </c>
      <c r="Q147" s="5">
        <f>'[1]Weekly capesize'!$U928</f>
        <v>11.6</v>
      </c>
      <c r="R147" s="119">
        <f>[2]input!$B577</f>
        <v>11.65</v>
      </c>
      <c r="S147" s="123">
        <f t="shared" ref="S147" si="916">(B147-C147)/C147</f>
        <v>0.46142969363707775</v>
      </c>
      <c r="T147" s="49">
        <f t="shared" ref="T147" si="917">B147-C147</f>
        <v>2937</v>
      </c>
      <c r="U147" s="107">
        <f t="shared" ref="U147" si="918">T147/C147</f>
        <v>0.46142969363707775</v>
      </c>
      <c r="V147" s="157">
        <f t="shared" si="732"/>
        <v>11.85</v>
      </c>
      <c r="W147" s="108">
        <f t="shared" si="733"/>
        <v>5.15</v>
      </c>
      <c r="X147" s="197">
        <f>'[1]Weekly capesize'!$AD928</f>
        <v>9.1</v>
      </c>
      <c r="AF147" s="86">
        <f t="shared" ref="AF147" si="919">B147/B146-1</f>
        <v>-5.7166024731400755E-2</v>
      </c>
      <c r="AG147" s="97">
        <f t="shared" ref="AG147" si="920">C147/C146-1</f>
        <v>-4.2569193742478917E-2</v>
      </c>
      <c r="AH147" s="102">
        <f t="shared" ref="AH147" si="921">H147/H146-1</f>
        <v>-1.6216216216216273E-2</v>
      </c>
      <c r="AI147" s="103">
        <f t="shared" ref="AI147" si="922">J147/J146-1</f>
        <v>-3.5483870967741971E-2</v>
      </c>
      <c r="AJ147" s="89">
        <f t="shared" ref="AJ147" si="923">K147/K146-1</f>
        <v>-6.2857142857142945E-2</v>
      </c>
      <c r="AK147" s="96">
        <f t="shared" ref="AK147" si="924">N147/N146-1</f>
        <v>-3.3707865168539408E-2</v>
      </c>
      <c r="AL147" s="97">
        <f t="shared" ref="AL147" si="925">O147/O146-1</f>
        <v>-0.11974789915966388</v>
      </c>
      <c r="AM147" s="97">
        <f t="shared" ref="AM147" si="926">R147/R146-1</f>
        <v>3.0973451327433565E-2</v>
      </c>
      <c r="AQ147" s="109">
        <f>[4]SRM!I92-H147</f>
        <v>80.054000000000016</v>
      </c>
      <c r="AR147" s="109">
        <f>[4]SRM!J92-O147</f>
        <v>74.72999999999999</v>
      </c>
      <c r="AS147" s="108">
        <f t="shared" ref="AS147" si="927">AR147-AQ147</f>
        <v>-5.3240000000000265</v>
      </c>
      <c r="AT147" s="109">
        <f>AVERAGE($AS$2:AS147)</f>
        <v>6.5380799086757975</v>
      </c>
      <c r="AU147" s="44">
        <f t="shared" ref="AU147" si="928">AQ147/AQ146-1</f>
        <v>-4.7882968601331899E-2</v>
      </c>
      <c r="AV147" s="44">
        <f t="shared" ref="AV147" si="929">AR147/AR146-1</f>
        <v>-9.9364069952306844E-3</v>
      </c>
    </row>
    <row r="148" spans="1:50" ht="19" customHeight="1">
      <c r="A148" s="46">
        <f>'[1]Weekly capesize'!$A930</f>
        <v>43763</v>
      </c>
      <c r="B148" s="1">
        <f>'[1]Weekly capesize'!$B930</f>
        <v>9417</v>
      </c>
      <c r="C148" s="1">
        <f>'[1]Weekly capesize'!$C930</f>
        <v>6447</v>
      </c>
      <c r="D148" s="1">
        <f t="shared" si="728"/>
        <v>2970</v>
      </c>
      <c r="E148" s="124">
        <f>'[1]Baltic Indices'!$D597</f>
        <v>3064</v>
      </c>
      <c r="F148" s="124">
        <f>'[1]Baltic Indices'!$G597</f>
        <v>651</v>
      </c>
      <c r="G148" s="124">
        <f>'[1]Baltic Indices'!$F597</f>
        <v>1222</v>
      </c>
      <c r="H148" s="3">
        <f>'[1]Weekly capesize'!$I930</f>
        <v>9.3000000000000007</v>
      </c>
      <c r="I148" s="3">
        <f>'[1]Weekly capesize'!$L930</f>
        <v>14.5</v>
      </c>
      <c r="J148" s="3">
        <f>'[1]Weekly capesize'!$N930</f>
        <v>15</v>
      </c>
      <c r="K148" s="3">
        <f>'[1]Weekly capesize'!$J930</f>
        <v>15.75</v>
      </c>
      <c r="L148" s="3">
        <f>'[1]Weekly capesize'!$Y930</f>
        <v>19.25</v>
      </c>
      <c r="M148" s="3">
        <f>'[1]Weekly capesize'!$V930</f>
        <v>11.25</v>
      </c>
      <c r="N148" s="5">
        <f>'[1]Weekly capesize'!$S930</f>
        <v>8.75</v>
      </c>
      <c r="O148" s="5">
        <f>'[1]Weekly capesize'!$Z930</f>
        <v>21.5</v>
      </c>
      <c r="P148" s="5">
        <f>'[1]Weekly capesize'!$T930</f>
        <v>8.6</v>
      </c>
      <c r="Q148" s="5">
        <f>'[1]Weekly capesize'!$U929</f>
        <v>11.65</v>
      </c>
      <c r="R148" s="119">
        <f>[2]input!$B578</f>
        <v>11.85</v>
      </c>
      <c r="S148" s="123">
        <f t="shared" ref="S148" si="930">(B148-C148)/C148</f>
        <v>0.46067938576081896</v>
      </c>
      <c r="T148" s="49">
        <f t="shared" ref="T148" si="931">B148-C148</f>
        <v>2970</v>
      </c>
      <c r="U148" s="107">
        <f t="shared" ref="U148" si="932">T148/C148</f>
        <v>0.46067938576081896</v>
      </c>
      <c r="V148" s="157">
        <f t="shared" si="732"/>
        <v>12.2</v>
      </c>
      <c r="W148" s="108">
        <f t="shared" si="733"/>
        <v>5.1999999999999993</v>
      </c>
      <c r="X148" s="197">
        <f>'[1]Weekly capesize'!$AD929</f>
        <v>8.65</v>
      </c>
      <c r="AF148" s="86">
        <f t="shared" ref="AF148" si="933">B148/B147-1</f>
        <v>1.2362932702644658E-2</v>
      </c>
      <c r="AG148" s="97">
        <f t="shared" ref="AG148" si="934">C148/C147-1</f>
        <v>1.2882953652788798E-2</v>
      </c>
      <c r="AH148" s="102">
        <f t="shared" ref="AH148" si="935">H148/H147-1</f>
        <v>2.1978021978022122E-2</v>
      </c>
      <c r="AI148" s="103">
        <f t="shared" ref="AI148" si="936">J148/J147-1</f>
        <v>3.3444816053511683E-3</v>
      </c>
      <c r="AJ148" s="89">
        <f t="shared" ref="AJ148" si="937">K148/K147-1</f>
        <v>-3.9634146341463339E-2</v>
      </c>
      <c r="AK148" s="96">
        <f t="shared" ref="AK148" si="938">N148/N147-1</f>
        <v>1.744186046511631E-2</v>
      </c>
      <c r="AL148" s="97">
        <f t="shared" ref="AL148" si="939">O148/O147-1</f>
        <v>2.6252983293556076E-2</v>
      </c>
      <c r="AM148" s="97">
        <f t="shared" ref="AM148" si="940">R148/R147-1</f>
        <v>1.716738197424883E-2</v>
      </c>
      <c r="AQ148" s="109">
        <f>[4]SRM!I93-H148</f>
        <v>77.616000000000014</v>
      </c>
      <c r="AR148" s="109">
        <f>[4]SRM!J93-O148</f>
        <v>73.739999999999995</v>
      </c>
      <c r="AS148" s="108">
        <f t="shared" ref="AS148" si="941">AR148-AQ148</f>
        <v>-3.876000000000019</v>
      </c>
      <c r="AT148" s="109">
        <f>AVERAGE($AS$2:AS148)</f>
        <v>6.467235827664398</v>
      </c>
      <c r="AU148" s="44">
        <f t="shared" ref="AU148" si="942">AQ148/AQ147-1</f>
        <v>-3.0454443250805707E-2</v>
      </c>
      <c r="AV148" s="44">
        <f t="shared" ref="AV148" si="943">AR148/AR147-1</f>
        <v>-1.3247691690084218E-2</v>
      </c>
    </row>
    <row r="149" spans="1:50">
      <c r="A149" s="46">
        <f>'[1]Weekly capesize'!$A931</f>
        <v>43770</v>
      </c>
      <c r="B149" s="1">
        <f>'[1]Weekly capesize'!$B931</f>
        <v>9166</v>
      </c>
      <c r="C149" s="1">
        <f>'[1]Weekly capesize'!$C931</f>
        <v>6323</v>
      </c>
      <c r="D149" s="1">
        <f t="shared" si="728"/>
        <v>2843</v>
      </c>
      <c r="E149" s="124">
        <f>'[1]Baltic Indices'!$D598</f>
        <v>3052</v>
      </c>
      <c r="F149" s="124">
        <f>'[1]Baltic Indices'!$G598</f>
        <v>626</v>
      </c>
      <c r="G149" s="124">
        <f>'[1]Baltic Indices'!$F598</f>
        <v>1179</v>
      </c>
      <c r="H149" s="3">
        <f>'[1]Weekly capesize'!$I931</f>
        <v>9.1</v>
      </c>
      <c r="I149" s="3">
        <f>'[1]Weekly capesize'!$L931</f>
        <v>14.4</v>
      </c>
      <c r="J149" s="3">
        <f>'[1]Weekly capesize'!$N931</f>
        <v>14.8</v>
      </c>
      <c r="K149" s="3">
        <f>'[1]Weekly capesize'!$J931</f>
        <v>15.7</v>
      </c>
      <c r="L149" s="3">
        <f>'[1]Weekly capesize'!$Y931</f>
        <v>18.350000000000001</v>
      </c>
      <c r="M149" s="3">
        <f>'[1]Weekly capesize'!$V931</f>
        <v>11.2</v>
      </c>
      <c r="N149" s="5">
        <f>'[1]Weekly capesize'!$S931</f>
        <v>8.5</v>
      </c>
      <c r="O149" s="5">
        <f>'[1]Weekly capesize'!$Z931</f>
        <v>20.399999999999999</v>
      </c>
      <c r="P149" s="5">
        <f>'[1]Weekly capesize'!$T931</f>
        <v>8.5500000000000007</v>
      </c>
      <c r="Q149" s="5">
        <f>'[1]Weekly capesize'!$U930</f>
        <v>12.65</v>
      </c>
      <c r="R149" s="119">
        <f>[2]input!$B579</f>
        <v>11.05</v>
      </c>
      <c r="S149" s="123">
        <f t="shared" ref="S149" si="944">(B149-C149)/C149</f>
        <v>0.44962834097738413</v>
      </c>
      <c r="T149" s="49">
        <f t="shared" ref="T149" si="945">B149-C149</f>
        <v>2843</v>
      </c>
      <c r="U149" s="107">
        <f t="shared" ref="U149" si="946">T149/C149</f>
        <v>0.44962834097738413</v>
      </c>
      <c r="V149" s="157">
        <f t="shared" si="732"/>
        <v>11.299999999999999</v>
      </c>
      <c r="W149" s="108">
        <f t="shared" si="733"/>
        <v>5.3000000000000007</v>
      </c>
      <c r="X149" s="197">
        <f>'[1]Weekly capesize'!$AD930</f>
        <v>9</v>
      </c>
      <c r="AF149" s="86">
        <f t="shared" ref="AF149" si="947">B149/B148-1</f>
        <v>-2.6653923754911379E-2</v>
      </c>
      <c r="AG149" s="97">
        <f t="shared" ref="AG149" si="948">C149/C148-1</f>
        <v>-1.9233752132774895E-2</v>
      </c>
      <c r="AH149" s="102">
        <f t="shared" ref="AH149" si="949">H149/H148-1</f>
        <v>-2.1505376344086113E-2</v>
      </c>
      <c r="AI149" s="103">
        <f t="shared" ref="AI149" si="950">J149/J148-1</f>
        <v>-1.3333333333333308E-2</v>
      </c>
      <c r="AJ149" s="89">
        <f t="shared" ref="AJ149" si="951">K149/K148-1</f>
        <v>-3.1746031746032743E-3</v>
      </c>
      <c r="AK149" s="96">
        <f t="shared" ref="AK149" si="952">N149/N148-1</f>
        <v>-2.8571428571428581E-2</v>
      </c>
      <c r="AL149" s="97">
        <f t="shared" ref="AL149" si="953">O149/O148-1</f>
        <v>-5.1162790697674487E-2</v>
      </c>
      <c r="AM149" s="97">
        <f t="shared" ref="AM149" si="954">R149/R148-1</f>
        <v>-6.7510548523206704E-2</v>
      </c>
      <c r="AQ149" s="109">
        <f>[4]SRM!I94-H149</f>
        <v>77.22</v>
      </c>
      <c r="AR149" s="109">
        <f>[4]SRM!J94-O149</f>
        <v>74.349999999999994</v>
      </c>
      <c r="AS149" s="108">
        <f t="shared" ref="AS149:AS150" si="955">AR149-AQ149</f>
        <v>-2.8700000000000045</v>
      </c>
      <c r="AT149" s="109">
        <f>AVERAGE($AS$2:AS149)</f>
        <v>6.4041463963963947</v>
      </c>
      <c r="AU149" s="44">
        <f t="shared" ref="AU149:AU150" si="956">AQ149/AQ148-1</f>
        <v>-5.1020408163267028E-3</v>
      </c>
      <c r="AV149" s="44">
        <f t="shared" ref="AV149:AV150" si="957">AR149/AR148-1</f>
        <v>8.2723081095741335E-3</v>
      </c>
    </row>
    <row r="150" spans="1:50">
      <c r="A150" s="46">
        <f>'[1]Weekly capesize'!$A932</f>
        <v>43777</v>
      </c>
      <c r="B150" s="1">
        <f>'[1]Weekly capesize'!$B932</f>
        <v>7948</v>
      </c>
      <c r="C150" s="1">
        <f>'[1]Weekly capesize'!$C932</f>
        <v>5585</v>
      </c>
      <c r="D150" s="1">
        <f t="shared" si="728"/>
        <v>2363</v>
      </c>
      <c r="E150" s="124">
        <f>'[1]Baltic Indices'!$D599</f>
        <v>2950</v>
      </c>
      <c r="F150" s="124">
        <f>'[1]Baltic Indices'!$G599</f>
        <v>580</v>
      </c>
      <c r="G150" s="124">
        <f>'[1]Baltic Indices'!$F599</f>
        <v>1045</v>
      </c>
      <c r="H150" s="3">
        <f>'[1]Weekly capesize'!$I932</f>
        <v>8.35</v>
      </c>
      <c r="I150" s="3">
        <f>'[1]Weekly capesize'!$L932</f>
        <v>13.5</v>
      </c>
      <c r="J150" s="3">
        <f>'[1]Weekly capesize'!$N932</f>
        <v>13.9</v>
      </c>
      <c r="K150" s="3">
        <f>'[1]Weekly capesize'!$J932</f>
        <v>13</v>
      </c>
      <c r="L150" s="3">
        <f>'[1]Weekly capesize'!$Y932</f>
        <v>16.149999999999999</v>
      </c>
      <c r="M150" s="3">
        <f>'[1]Weekly capesize'!$V932</f>
        <v>9.9499999999999993</v>
      </c>
      <c r="N150" s="5">
        <f>'[1]Weekly capesize'!$S932</f>
        <v>7.8</v>
      </c>
      <c r="O150" s="5">
        <f>'[1]Weekly capesize'!$Z932</f>
        <v>18</v>
      </c>
      <c r="P150" s="5">
        <f>'[1]Weekly capesize'!$T932</f>
        <v>7.8</v>
      </c>
      <c r="Q150" s="5">
        <f>'[1]Weekly capesize'!$U931</f>
        <v>12.4</v>
      </c>
      <c r="R150" s="119">
        <f>[2]input!$B580</f>
        <v>9.5</v>
      </c>
      <c r="S150" s="123">
        <f t="shared" ref="S150" si="958">(B150-C150)/C150</f>
        <v>0.42309758281110116</v>
      </c>
      <c r="T150" s="49">
        <f t="shared" ref="T150" si="959">B150-C150</f>
        <v>2363</v>
      </c>
      <c r="U150" s="107">
        <f t="shared" ref="U150" si="960">T150/C150</f>
        <v>0.42309758281110116</v>
      </c>
      <c r="V150" s="157">
        <f t="shared" si="732"/>
        <v>9.65</v>
      </c>
      <c r="W150" s="108">
        <f t="shared" si="733"/>
        <v>5.15</v>
      </c>
      <c r="X150" s="197">
        <f>'[1]Weekly capesize'!$AD931</f>
        <v>8.35</v>
      </c>
      <c r="AF150" s="86">
        <f t="shared" ref="AF150" si="961">B150/B149-1</f>
        <v>-0.13288239144665071</v>
      </c>
      <c r="AG150" s="97">
        <f t="shared" ref="AG150" si="962">C150/C149-1</f>
        <v>-0.11671674837893409</v>
      </c>
      <c r="AH150" s="102">
        <f t="shared" ref="AH150" si="963">H150/H149-1</f>
        <v>-8.2417582417582458E-2</v>
      </c>
      <c r="AI150" s="103">
        <f t="shared" ref="AI150" si="964">J150/J149-1</f>
        <v>-6.0810810810810856E-2</v>
      </c>
      <c r="AJ150" s="89">
        <f t="shared" ref="AJ150" si="965">K150/K149-1</f>
        <v>-0.17197452229299359</v>
      </c>
      <c r="AK150" s="96">
        <f t="shared" ref="AK150" si="966">N150/N149-1</f>
        <v>-8.2352941176470629E-2</v>
      </c>
      <c r="AL150" s="97">
        <f t="shared" ref="AL150" si="967">O150/O149-1</f>
        <v>-0.11764705882352933</v>
      </c>
      <c r="AM150" s="97">
        <f t="shared" ref="AM150" si="968">R150/R149-1</f>
        <v>-0.14027149321266974</v>
      </c>
      <c r="AQ150" s="109">
        <f>[4]SRM!I95-H150</f>
        <v>74.31</v>
      </c>
      <c r="AR150" s="109">
        <f>[4]SRM!J95-O150</f>
        <v>74.3</v>
      </c>
      <c r="AS150" s="108">
        <f t="shared" si="955"/>
        <v>-1.0000000000005116E-2</v>
      </c>
      <c r="AT150" s="109">
        <f>AVERAGE($AS$2:AS150)</f>
        <v>6.3610984340044725</v>
      </c>
      <c r="AU150" s="44">
        <f t="shared" si="956"/>
        <v>-3.7684537684537611E-2</v>
      </c>
      <c r="AV150" s="44">
        <f t="shared" si="957"/>
        <v>-6.7249495628773914E-4</v>
      </c>
    </row>
    <row r="151" spans="1:50">
      <c r="A151" s="46">
        <f>'[1]Weekly capesize'!$A933</f>
        <v>43784</v>
      </c>
      <c r="B151" s="1">
        <f>'[1]Weekly capesize'!$B933</f>
        <v>8185</v>
      </c>
      <c r="C151" s="1">
        <f>'[1]Weekly capesize'!$C933</f>
        <v>6081</v>
      </c>
      <c r="D151" s="1">
        <f t="shared" si="728"/>
        <v>2104</v>
      </c>
      <c r="E151" s="124">
        <f>'[1]Baltic Indices'!$D600</f>
        <v>2444</v>
      </c>
      <c r="F151" s="124">
        <f>'[1]Baltic Indices'!$G600</f>
        <v>539</v>
      </c>
      <c r="G151" s="124">
        <f>'[1]Baltic Indices'!$F600</f>
        <v>824</v>
      </c>
      <c r="H151" s="3">
        <f>'[1]Weekly capesize'!$I933</f>
        <v>8.75</v>
      </c>
      <c r="I151" s="3">
        <f>'[1]Weekly capesize'!$L933</f>
        <v>13.8</v>
      </c>
      <c r="J151" s="3">
        <f>'[1]Weekly capesize'!$N933</f>
        <v>14.25</v>
      </c>
      <c r="K151" s="3">
        <f>'[1]Weekly capesize'!$J933</f>
        <v>15</v>
      </c>
      <c r="L151" s="3">
        <f>'[1]Weekly capesize'!$Y933</f>
        <v>17.2</v>
      </c>
      <c r="M151" s="3">
        <f>'[1]Weekly capesize'!$V933</f>
        <v>10.050000000000001</v>
      </c>
      <c r="N151" s="5">
        <f>'[1]Weekly capesize'!$S933</f>
        <v>8.15</v>
      </c>
      <c r="O151" s="5">
        <f>'[1]Weekly capesize'!$Z933</f>
        <v>19.05</v>
      </c>
      <c r="P151" s="5">
        <f>'[1]Weekly capesize'!$T933</f>
        <v>8</v>
      </c>
      <c r="Q151" s="5">
        <f>'[1]Weekly capesize'!$U932</f>
        <v>11.15</v>
      </c>
      <c r="R151" s="119">
        <f>[2]input!$B581</f>
        <v>8.65</v>
      </c>
      <c r="S151" s="123">
        <f t="shared" ref="S151" si="969">(B151-C151)/C151</f>
        <v>0.34599572438743625</v>
      </c>
      <c r="T151" s="49">
        <f t="shared" ref="T151" si="970">B151-C151</f>
        <v>2104</v>
      </c>
      <c r="U151" s="107">
        <f t="shared" ref="U151" si="971">T151/C151</f>
        <v>0.34599572438743625</v>
      </c>
      <c r="V151" s="157">
        <f t="shared" si="732"/>
        <v>10.3</v>
      </c>
      <c r="W151" s="108">
        <f t="shared" si="733"/>
        <v>5.0500000000000007</v>
      </c>
      <c r="X151" s="197">
        <f>'[1]Weekly capesize'!$AD932</f>
        <v>7.6</v>
      </c>
      <c r="AF151" s="86">
        <f t="shared" ref="AF151" si="972">B151/B150-1</f>
        <v>2.9818822345244023E-2</v>
      </c>
      <c r="AG151" s="97">
        <f t="shared" ref="AG151" si="973">C151/C150-1</f>
        <v>8.8809310653536366E-2</v>
      </c>
      <c r="AH151" s="102">
        <f t="shared" ref="AH151" si="974">H151/H150-1</f>
        <v>4.7904191616766623E-2</v>
      </c>
      <c r="AI151" s="103">
        <f t="shared" ref="AI151" si="975">J151/J150-1</f>
        <v>2.5179856115107979E-2</v>
      </c>
      <c r="AJ151" s="89">
        <f t="shared" ref="AJ151" si="976">K151/K150-1</f>
        <v>0.15384615384615374</v>
      </c>
      <c r="AK151" s="96">
        <f t="shared" ref="AK151" si="977">N151/N150-1</f>
        <v>4.4871794871794934E-2</v>
      </c>
      <c r="AL151" s="97">
        <f t="shared" ref="AL151" si="978">O151/O150-1</f>
        <v>5.8333333333333348E-2</v>
      </c>
      <c r="AM151" s="97">
        <f t="shared" ref="AM151:AM155" si="979">R151/R150-1</f>
        <v>-8.9473684210526261E-2</v>
      </c>
      <c r="AQ151" s="109">
        <f>[4]SRM!I96-H151</f>
        <v>73.239999999999995</v>
      </c>
      <c r="AR151" s="109">
        <f>[4]SRM!J96-O151</f>
        <v>74.45</v>
      </c>
      <c r="AS151" s="108">
        <f t="shared" ref="AS151" si="980">AR151-AQ151</f>
        <v>1.210000000000008</v>
      </c>
      <c r="AT151" s="109">
        <f>AVERAGE($AS$2:AS151)</f>
        <v>6.326757777777777</v>
      </c>
      <c r="AU151" s="44">
        <f t="shared" ref="AU151" si="981">AQ151/AQ150-1</f>
        <v>-1.4399138743103279E-2</v>
      </c>
      <c r="AV151" s="44">
        <f t="shared" ref="AV151" si="982">AR151/AR150-1</f>
        <v>2.0188425302827273E-3</v>
      </c>
    </row>
    <row r="152" spans="1:50">
      <c r="A152" s="46">
        <f>'[1]Weekly capesize'!$A934</f>
        <v>43791</v>
      </c>
      <c r="B152" s="1">
        <f>'[1]Weekly capesize'!$B934</f>
        <v>7769</v>
      </c>
      <c r="C152" s="1">
        <f>'[1]Weekly capesize'!$C934</f>
        <v>6049</v>
      </c>
      <c r="D152" s="1">
        <f t="shared" si="728"/>
        <v>1720</v>
      </c>
      <c r="E152" s="124">
        <f>'[1]Baltic Indices'!$D601</f>
        <v>2635</v>
      </c>
      <c r="F152" s="124">
        <f>'[1]Baltic Indices'!$G601</f>
        <v>509</v>
      </c>
      <c r="G152" s="124">
        <f>'[1]Baltic Indices'!$F601</f>
        <v>735</v>
      </c>
      <c r="H152" s="3">
        <f>'[1]Weekly capesize'!$I934</f>
        <v>8.9</v>
      </c>
      <c r="I152" s="3">
        <f>'[1]Weekly capesize'!$L934</f>
        <v>13.75</v>
      </c>
      <c r="J152" s="3">
        <f>'[1]Weekly capesize'!$N934</f>
        <v>14.25</v>
      </c>
      <c r="K152" s="3">
        <f>'[1]Weekly capesize'!$J934</f>
        <v>14.95</v>
      </c>
      <c r="L152" s="3">
        <f>'[1]Weekly capesize'!$Y934</f>
        <v>17.2</v>
      </c>
      <c r="M152" s="3">
        <f>'[1]Weekly capesize'!$V934</f>
        <v>8.9</v>
      </c>
      <c r="N152" s="5">
        <f>'[1]Weekly capesize'!$S934</f>
        <v>8.1999999999999993</v>
      </c>
      <c r="O152" s="5">
        <f>'[1]Weekly capesize'!$Z934</f>
        <v>19.05</v>
      </c>
      <c r="P152" s="5">
        <f>'[1]Weekly capesize'!$T934</f>
        <v>7.95</v>
      </c>
      <c r="Q152" s="5">
        <f>'[1]Weekly capesize'!$U933</f>
        <v>11.25</v>
      </c>
      <c r="R152" s="119">
        <f>[2]input!$B582</f>
        <v>8.65</v>
      </c>
      <c r="S152" s="123">
        <f t="shared" ref="S152" si="983">(B152-C152)/C152</f>
        <v>0.28434451975533148</v>
      </c>
      <c r="T152" s="49">
        <f t="shared" ref="T152" si="984">B152-C152</f>
        <v>1720</v>
      </c>
      <c r="U152" s="107">
        <f t="shared" ref="U152" si="985">T152/C152</f>
        <v>0.28434451975533148</v>
      </c>
      <c r="V152" s="157">
        <f t="shared" si="732"/>
        <v>10.15</v>
      </c>
      <c r="W152" s="108">
        <f t="shared" si="733"/>
        <v>4.8499999999999996</v>
      </c>
      <c r="X152" s="197">
        <f>'[1]Weekly capesize'!$AD933</f>
        <v>7.25</v>
      </c>
      <c r="AF152" s="86">
        <f t="shared" ref="AF152" si="986">B152/B151-1</f>
        <v>-5.0824679291386676E-2</v>
      </c>
      <c r="AG152" s="97">
        <f t="shared" ref="AG152" si="987">C152/C151-1</f>
        <v>-5.2622923861207482E-3</v>
      </c>
      <c r="AH152" s="102">
        <f t="shared" ref="AH152" si="988">H152/H151-1</f>
        <v>1.7142857142857126E-2</v>
      </c>
      <c r="AI152" s="103">
        <f t="shared" ref="AI152" si="989">J152/J151-1</f>
        <v>0</v>
      </c>
      <c r="AJ152" s="89">
        <f t="shared" ref="AJ152" si="990">K152/K151-1</f>
        <v>-3.3333333333334103E-3</v>
      </c>
      <c r="AK152" s="96">
        <f t="shared" ref="AK152" si="991">N152/N151-1</f>
        <v>6.1349693251533388E-3</v>
      </c>
      <c r="AL152" s="97">
        <f t="shared" ref="AL152" si="992">O152/O151-1</f>
        <v>0</v>
      </c>
      <c r="AM152" s="97">
        <f t="shared" si="979"/>
        <v>0</v>
      </c>
      <c r="AQ152" s="109">
        <f>[4]SRM!I97-H152</f>
        <v>77.63</v>
      </c>
      <c r="AR152" s="109">
        <f>[4]SRM!J97-O152</f>
        <v>79.25</v>
      </c>
      <c r="AS152" s="108">
        <f>AR152-AQ152</f>
        <v>1.6200000000000045</v>
      </c>
      <c r="AT152" s="109">
        <f>AVERAGE($AS$2:AS152)</f>
        <v>6.2955871964679897</v>
      </c>
      <c r="AU152" s="44">
        <f t="shared" ref="AU152" si="993">AQ152/AQ151-1</f>
        <v>5.9939923539049644E-2</v>
      </c>
      <c r="AV152" s="44">
        <f t="shared" ref="AV152" si="994">AR152/AR151-1</f>
        <v>6.4472800537273223E-2</v>
      </c>
    </row>
    <row r="153" spans="1:50">
      <c r="A153" s="46">
        <f>'[1]Weekly capesize'!$A935</f>
        <v>43798</v>
      </c>
      <c r="B153" s="1">
        <f>'[1]Weekly capesize'!$B935</f>
        <v>9123</v>
      </c>
      <c r="C153" s="1">
        <f>'[1]Weekly capesize'!$C935</f>
        <v>6731</v>
      </c>
      <c r="D153" s="1">
        <f t="shared" si="728"/>
        <v>2392</v>
      </c>
      <c r="E153" s="124">
        <f>'[1]Baltic Indices'!$D602</f>
        <v>2493</v>
      </c>
      <c r="F153" s="124">
        <f>'[1]Baltic Indices'!$G602</f>
        <v>494</v>
      </c>
      <c r="G153" s="124">
        <f>'[1]Baltic Indices'!$F602</f>
        <v>747</v>
      </c>
      <c r="H153" s="3">
        <f>'[1]Weekly capesize'!$I935</f>
        <v>9.9499999999999993</v>
      </c>
      <c r="I153" s="3">
        <f>'[1]Weekly capesize'!$L935</f>
        <v>15.45</v>
      </c>
      <c r="J153" s="3">
        <f>'[1]Weekly capesize'!$N935</f>
        <v>15.15</v>
      </c>
      <c r="K153" s="3">
        <f>'[1]Weekly capesize'!$J935</f>
        <v>16.350000000000001</v>
      </c>
      <c r="L153" s="3">
        <f>'[1]Weekly capesize'!$Y935</f>
        <v>20.85</v>
      </c>
      <c r="M153" s="3">
        <f>'[1]Weekly capesize'!$V935</f>
        <v>10.35</v>
      </c>
      <c r="N153" s="5">
        <f>'[1]Weekly capesize'!$S935</f>
        <v>9.5</v>
      </c>
      <c r="O153" s="5">
        <f>'[1]Weekly capesize'!$Z935</f>
        <v>22.4</v>
      </c>
      <c r="P153" s="5">
        <f>'[1]Weekly capesize'!$T935</f>
        <v>9.1</v>
      </c>
      <c r="Q153" s="5">
        <f>'[1]Weekly capesize'!$U934</f>
        <v>10.1</v>
      </c>
      <c r="R153" s="119">
        <f>[2]input!$B583</f>
        <v>11.15</v>
      </c>
      <c r="S153" s="123">
        <f t="shared" ref="S153" si="995">(B153-C153)/C153</f>
        <v>0.35537067300549696</v>
      </c>
      <c r="T153" s="49">
        <f t="shared" ref="T153" si="996">B153-C153</f>
        <v>2392</v>
      </c>
      <c r="U153" s="107">
        <f t="shared" ref="U153" si="997">T153/C153</f>
        <v>0.35537067300549696</v>
      </c>
      <c r="V153" s="157">
        <f t="shared" si="732"/>
        <v>12.45</v>
      </c>
      <c r="W153" s="108">
        <f t="shared" si="733"/>
        <v>5.5</v>
      </c>
      <c r="X153" s="197">
        <f>'[1]Weekly capesize'!$AD934</f>
        <v>7.1</v>
      </c>
      <c r="AF153" s="86">
        <f t="shared" ref="AF153" si="998">B153/B152-1</f>
        <v>0.17428240442785436</v>
      </c>
      <c r="AG153" s="97">
        <f t="shared" ref="AG153" si="999">C153/C152-1</f>
        <v>0.11274590841461407</v>
      </c>
      <c r="AH153" s="102">
        <f t="shared" ref="AH153" si="1000">H153/H152-1</f>
        <v>0.1179775280898876</v>
      </c>
      <c r="AI153" s="103">
        <f t="shared" ref="AI153" si="1001">J153/J152-1</f>
        <v>6.315789473684208E-2</v>
      </c>
      <c r="AJ153" s="89">
        <f t="shared" ref="AJ153" si="1002">K153/K152-1</f>
        <v>9.3645484949832936E-2</v>
      </c>
      <c r="AK153" s="96">
        <f t="shared" ref="AK153" si="1003">N153/N152-1</f>
        <v>0.1585365853658538</v>
      </c>
      <c r="AL153" s="97">
        <f t="shared" ref="AL153" si="1004">O153/O152-1</f>
        <v>0.1758530183727034</v>
      </c>
      <c r="AM153" s="97">
        <f t="shared" si="979"/>
        <v>0.28901734104046239</v>
      </c>
      <c r="AQ153" s="109">
        <f>[4]SRM!I98-H153</f>
        <v>78.72</v>
      </c>
      <c r="AR153" s="109">
        <f>[4]SRM!J98-O153</f>
        <v>78.140000000000015</v>
      </c>
      <c r="AS153" s="108">
        <f>AR153-AQ153</f>
        <v>-0.57999999999998408</v>
      </c>
      <c r="AT153" s="109">
        <f>AVERAGE($AS$2:AS153)</f>
        <v>6.2503530701754375</v>
      </c>
      <c r="AU153" s="44">
        <f t="shared" ref="AU153" si="1005">AQ153/AQ152-1</f>
        <v>1.4040963545021379E-2</v>
      </c>
      <c r="AV153" s="44">
        <f t="shared" ref="AV153" si="1006">AR153/AR152-1</f>
        <v>-1.4006309148264839E-2</v>
      </c>
    </row>
    <row r="154" spans="1:50">
      <c r="A154" s="46">
        <f>'[1]Weekly capesize'!$A936</f>
        <v>43805</v>
      </c>
      <c r="B154" s="1">
        <f>'[1]Weekly capesize'!$B936</f>
        <v>8956</v>
      </c>
      <c r="C154" s="1">
        <f>'[1]Weekly capesize'!$C936</f>
        <v>6864</v>
      </c>
      <c r="D154" s="1">
        <f t="shared" si="728"/>
        <v>2092</v>
      </c>
      <c r="E154" s="124">
        <f>'[1]Baltic Indices'!$D603</f>
        <v>3131</v>
      </c>
      <c r="F154" s="124">
        <f>'[1]Baltic Indices'!$G603</f>
        <v>505</v>
      </c>
      <c r="G154" s="124">
        <f>'[1]Baltic Indices'!$F603</f>
        <v>816</v>
      </c>
      <c r="H154" s="3">
        <f>'[1]Weekly capesize'!$I936</f>
        <v>10.25</v>
      </c>
      <c r="I154" s="3">
        <f>'[1]Weekly capesize'!$L936</f>
        <v>15.25</v>
      </c>
      <c r="J154" s="3">
        <f>'[1]Weekly capesize'!$N936</f>
        <v>15.65</v>
      </c>
      <c r="K154" s="3">
        <f>'[1]Weekly capesize'!$J936</f>
        <v>16.149999999999999</v>
      </c>
      <c r="L154" s="3">
        <f>'[1]Weekly capesize'!$Y936</f>
        <v>20.100000000000001</v>
      </c>
      <c r="M154" s="3">
        <f>'[1]Weekly capesize'!$V936</f>
        <v>10.3</v>
      </c>
      <c r="N154" s="5">
        <f>'[1]Weekly capesize'!$S936</f>
        <v>9.8000000000000007</v>
      </c>
      <c r="O154" s="5">
        <f>'[1]Weekly capesize'!$Z936</f>
        <v>21.65</v>
      </c>
      <c r="P154" s="5">
        <f>'[1]Weekly capesize'!$T936</f>
        <v>9.25</v>
      </c>
      <c r="Q154" s="5">
        <f>'[1]Weekly capesize'!$U935</f>
        <v>11.55</v>
      </c>
      <c r="R154" s="119">
        <f>[2]input!$B584</f>
        <v>11.2</v>
      </c>
      <c r="S154" s="123">
        <f t="shared" ref="S154" si="1007">(B154-C154)/C154</f>
        <v>0.30477855477855476</v>
      </c>
      <c r="T154" s="49">
        <f t="shared" ref="T154" si="1008">B154-C154</f>
        <v>2092</v>
      </c>
      <c r="U154" s="107">
        <f t="shared" ref="U154" si="1009">T154/C154</f>
        <v>0.30477855477855476</v>
      </c>
      <c r="V154" s="157">
        <f t="shared" si="732"/>
        <v>11.399999999999999</v>
      </c>
      <c r="W154" s="108">
        <f t="shared" si="733"/>
        <v>5</v>
      </c>
      <c r="X154" s="197">
        <f>'[1]Weekly capesize'!$AD935</f>
        <v>8.35</v>
      </c>
      <c r="AF154" s="86">
        <f t="shared" ref="AF154" si="1010">B154/B153-1</f>
        <v>-1.8305382001534531E-2</v>
      </c>
      <c r="AG154" s="97">
        <f t="shared" ref="AG154" si="1011">C154/C153-1</f>
        <v>1.9759322537513002E-2</v>
      </c>
      <c r="AH154" s="102">
        <f t="shared" ref="AH154" si="1012">H154/H153-1</f>
        <v>3.0150753768844352E-2</v>
      </c>
      <c r="AI154" s="103">
        <f t="shared" ref="AI154" si="1013">J154/J153-1</f>
        <v>3.3003300330032959E-2</v>
      </c>
      <c r="AJ154" s="89">
        <f t="shared" ref="AJ154" si="1014">K154/K153-1</f>
        <v>-1.2232415902140858E-2</v>
      </c>
      <c r="AK154" s="96">
        <f t="shared" ref="AK154" si="1015">N154/N153-1</f>
        <v>3.1578947368421151E-2</v>
      </c>
      <c r="AL154" s="97">
        <f t="shared" ref="AL154" si="1016">O154/O153-1</f>
        <v>-3.3482142857142905E-2</v>
      </c>
      <c r="AM154" s="97">
        <f t="shared" si="979"/>
        <v>4.484304932735439E-3</v>
      </c>
      <c r="AQ154" s="109">
        <f>[4]SRM!I99-H154</f>
        <v>78.459999999999994</v>
      </c>
      <c r="AR154" s="109">
        <f>[4]SRM!J99-O154</f>
        <v>78.53</v>
      </c>
      <c r="AS154" s="108">
        <f>AR154-AQ154</f>
        <v>7.000000000000739E-2</v>
      </c>
      <c r="AT154" s="109">
        <f>AVERAGE($AS$2:AS154)</f>
        <v>6.2099586056644869</v>
      </c>
      <c r="AU154" s="44">
        <f t="shared" ref="AU154" si="1017">AQ154/AQ153-1</f>
        <v>-3.3028455284553893E-3</v>
      </c>
      <c r="AV154" s="44">
        <f t="shared" ref="AV154" si="1018">AR154/AR153-1</f>
        <v>4.9910417199896528E-3</v>
      </c>
    </row>
    <row r="155" spans="1:50">
      <c r="A155" s="46">
        <f>'[1]Weekly capesize'!$A937</f>
        <v>43812</v>
      </c>
      <c r="B155" s="1">
        <f>'[1]Weekly capesize'!$B937</f>
        <v>8097</v>
      </c>
      <c r="C155" s="1">
        <f>'[1]Weekly capesize'!$C937</f>
        <v>5835</v>
      </c>
      <c r="D155" s="1">
        <f t="shared" si="728"/>
        <v>2262</v>
      </c>
      <c r="E155" s="124">
        <f>'[1]Baltic Indices'!$D604</f>
        <v>3273</v>
      </c>
      <c r="F155" s="124">
        <f>'[1]Baltic Indices'!$G604</f>
        <v>507</v>
      </c>
      <c r="G155" s="124">
        <f>'[1]Baltic Indices'!$F604</f>
        <v>835</v>
      </c>
      <c r="H155" s="3">
        <f>'[1]Weekly capesize'!$I937</f>
        <v>8.35</v>
      </c>
      <c r="I155" s="3">
        <f>'[1]Weekly capesize'!$L937</f>
        <v>14.1</v>
      </c>
      <c r="J155" s="3">
        <f>'[1]Weekly capesize'!$N937</f>
        <v>14.35</v>
      </c>
      <c r="K155" s="3">
        <f>'[1]Weekly capesize'!$J937</f>
        <v>14.25</v>
      </c>
      <c r="L155" s="3">
        <f>'[1]Weekly capesize'!$Y937</f>
        <v>17.75</v>
      </c>
      <c r="M155" s="3">
        <f>'[1]Weekly capesize'!$V937</f>
        <v>9.6</v>
      </c>
      <c r="N155" s="5">
        <f>'[1]Weekly capesize'!$S937</f>
        <v>9.0500000000000007</v>
      </c>
      <c r="O155" s="5">
        <f>'[1]Weekly capesize'!$Z937</f>
        <v>18.95</v>
      </c>
      <c r="P155" s="5">
        <f>'[1]Weekly capesize'!$T937</f>
        <v>8.5500000000000007</v>
      </c>
      <c r="Q155" s="5">
        <f>'[1]Weekly capesize'!$U936</f>
        <v>11.5</v>
      </c>
      <c r="R155" s="119">
        <f>[2]input!$B585</f>
        <v>11.35</v>
      </c>
      <c r="S155" s="123">
        <f t="shared" ref="S155" si="1019">(B155-C155)/C155</f>
        <v>0.3876606683804627</v>
      </c>
      <c r="T155" s="49">
        <f t="shared" ref="T155" si="1020">B155-C155</f>
        <v>2262</v>
      </c>
      <c r="U155" s="107">
        <f t="shared" ref="U155" si="1021">T155/C155</f>
        <v>0.3876606683804627</v>
      </c>
      <c r="V155" s="157">
        <f t="shared" si="732"/>
        <v>10.6</v>
      </c>
      <c r="W155" s="108">
        <f t="shared" si="733"/>
        <v>5.75</v>
      </c>
      <c r="X155" s="197">
        <f>'[1]Weekly capesize'!$AD936</f>
        <v>8.5</v>
      </c>
      <c r="AF155" s="86">
        <f t="shared" ref="AF155" si="1022">B155/B154-1</f>
        <v>-9.5913354175971466E-2</v>
      </c>
      <c r="AG155" s="97">
        <f t="shared" ref="AG155" si="1023">C155/C154-1</f>
        <v>-0.14991258741258739</v>
      </c>
      <c r="AH155" s="102">
        <f t="shared" ref="AH155" si="1024">H155/H154-1</f>
        <v>-0.18536585365853664</v>
      </c>
      <c r="AI155" s="103">
        <f t="shared" ref="AI155" si="1025">J155/J154-1</f>
        <v>-8.3067092651757268E-2</v>
      </c>
      <c r="AJ155" s="89">
        <f t="shared" ref="AJ155" si="1026">K155/K154-1</f>
        <v>-0.11764705882352933</v>
      </c>
      <c r="AK155" s="96">
        <f t="shared" ref="AK155" si="1027">N155/N154-1</f>
        <v>-7.6530612244897989E-2</v>
      </c>
      <c r="AL155" s="97">
        <f t="shared" ref="AL155" si="1028">O155/O154-1</f>
        <v>-0.12471131639722866</v>
      </c>
      <c r="AM155" s="97">
        <f t="shared" si="979"/>
        <v>1.3392857142857206E-2</v>
      </c>
      <c r="AQ155" s="109">
        <f>[4]SRM!I100-H155</f>
        <v>85.81</v>
      </c>
      <c r="AR155" s="109">
        <f>[4]SRM!J100-O155</f>
        <v>85.41</v>
      </c>
      <c r="AS155" s="108">
        <f>AR155-AQ155</f>
        <v>-0.40000000000000568</v>
      </c>
      <c r="AT155" s="109">
        <f>AVERAGE($AS$2:AS155)</f>
        <v>6.167036796536796</v>
      </c>
      <c r="AU155" s="44">
        <f t="shared" ref="AU155" si="1029">AQ155/AQ154-1</f>
        <v>9.3678307417792706E-2</v>
      </c>
      <c r="AV155" s="44">
        <f t="shared" ref="AV155" si="1030">AR155/AR154-1</f>
        <v>8.7609830637972674E-2</v>
      </c>
    </row>
    <row r="156" spans="1:50">
      <c r="A156" s="162">
        <f>'[1]Weekly capesize'!$A938</f>
        <v>43822</v>
      </c>
      <c r="B156" s="1">
        <f>'[1]Weekly capesize'!$B938</f>
        <v>8091</v>
      </c>
      <c r="C156" s="1">
        <f>'[1]Weekly capesize'!$C938</f>
        <v>5298</v>
      </c>
      <c r="D156" s="1">
        <f t="shared" ref="D156:D157" si="1031">B156-C156</f>
        <v>2793</v>
      </c>
      <c r="E156" s="124">
        <f>'[1]Baltic Indices'!$D605</f>
        <v>2455</v>
      </c>
      <c r="F156" s="124">
        <f>'[1]Baltic Indices'!$G605</f>
        <v>509</v>
      </c>
      <c r="G156" s="124">
        <f>'[1]Baltic Indices'!$F605</f>
        <v>823</v>
      </c>
      <c r="H156" s="3">
        <f>'[1]Weekly capesize'!$I938</f>
        <v>7.2</v>
      </c>
      <c r="I156" s="3">
        <f>'[1]Weekly capesize'!$L938</f>
        <v>13.9</v>
      </c>
      <c r="J156" s="3">
        <f>'[1]Weekly capesize'!$N938</f>
        <v>14.1</v>
      </c>
      <c r="K156" s="3">
        <f>'[1]Weekly capesize'!$J938</f>
        <v>14</v>
      </c>
      <c r="L156" s="3">
        <f>'[1]Weekly capesize'!$Y938</f>
        <v>17.7</v>
      </c>
      <c r="M156" s="3">
        <f>'[1]Weekly capesize'!$V938</f>
        <v>10.199999999999999</v>
      </c>
      <c r="N156" s="5">
        <f>'[1]Weekly capesize'!$S938</f>
        <v>8.9499999999999993</v>
      </c>
      <c r="O156" s="5">
        <f>'[1]Weekly capesize'!$Z938</f>
        <v>18.899999999999999</v>
      </c>
      <c r="P156" s="5">
        <f>'[1]Weekly capesize'!$T938</f>
        <v>8.4499999999999993</v>
      </c>
      <c r="Q156" s="5">
        <f>'[1]Weekly capesize'!$U937</f>
        <v>10.8</v>
      </c>
      <c r="R156" s="119">
        <f>[2]input!$B586</f>
        <v>11.5</v>
      </c>
      <c r="S156" s="123">
        <f t="shared" ref="S156:S190" si="1032">(B156-C156)/C156</f>
        <v>0.52718006795016992</v>
      </c>
      <c r="T156" s="49">
        <f t="shared" ref="T156:T190" si="1033">B156-C156</f>
        <v>2793</v>
      </c>
      <c r="U156" s="107">
        <f t="shared" ref="U156:U190" si="1034">T156/C156</f>
        <v>0.52718006795016992</v>
      </c>
      <c r="V156" s="157">
        <f t="shared" ref="V156:V189" si="1035">O156-H156</f>
        <v>11.7</v>
      </c>
      <c r="W156" s="108"/>
      <c r="X156" s="197">
        <f>'[1]Weekly capesize'!$AD937</f>
        <v>7.45</v>
      </c>
      <c r="AF156" s="86">
        <f t="shared" ref="AF156" si="1036">B156/B155-1</f>
        <v>-7.4101519081137823E-4</v>
      </c>
      <c r="AG156" s="97">
        <f t="shared" ref="AG156" si="1037">C156/C155-1</f>
        <v>-9.2030848329048842E-2</v>
      </c>
      <c r="AH156" s="102" t="e">
        <f>#REF!/H155-1</f>
        <v>#REF!</v>
      </c>
      <c r="AI156" s="103" t="e">
        <f>#REF!/J155-1</f>
        <v>#REF!</v>
      </c>
      <c r="AJ156" s="89" t="e">
        <f>#REF!/K155-1</f>
        <v>#REF!</v>
      </c>
      <c r="AK156" s="96" t="e">
        <f>#REF!/N155-1</f>
        <v>#REF!</v>
      </c>
      <c r="AL156" s="97" t="e">
        <f>#REF!/O155-1</f>
        <v>#REF!</v>
      </c>
      <c r="AM156" s="97">
        <f t="shared" ref="AM156" si="1038">R156/R155-1</f>
        <v>1.3215859030837107E-2</v>
      </c>
      <c r="AQ156" s="109">
        <f>[4]SRM!I101-H156</f>
        <v>86.14</v>
      </c>
      <c r="AR156" s="109">
        <f>[4]SRM!J101-O156</f>
        <v>84.699999999999989</v>
      </c>
      <c r="AS156" s="108">
        <f t="shared" ref="AS156:AS190" si="1039">AR156-AQ156</f>
        <v>-1.4400000000000119</v>
      </c>
      <c r="AT156" s="109">
        <f>AVERAGE($AS$2:AS156)</f>
        <v>6.1179591397849453</v>
      </c>
      <c r="AU156" s="44">
        <f t="shared" ref="AU156:AU190" si="1040">AQ156/AQ155-1</f>
        <v>3.8457056287146685E-3</v>
      </c>
      <c r="AV156" s="44">
        <f t="shared" ref="AV156:AV190" si="1041">AR156/AR155-1</f>
        <v>-8.312843929282332E-3</v>
      </c>
    </row>
    <row r="157" spans="1:50">
      <c r="A157" s="162">
        <f>A156+7</f>
        <v>43829</v>
      </c>
      <c r="B157" s="164">
        <f>B156</f>
        <v>8091</v>
      </c>
      <c r="C157" s="164">
        <f>C156</f>
        <v>5298</v>
      </c>
      <c r="D157" s="1">
        <f t="shared" si="1031"/>
        <v>2793</v>
      </c>
      <c r="E157" s="124">
        <f>'[1]Baltic Indices'!$D606</f>
        <v>1646</v>
      </c>
      <c r="F157" s="124">
        <f>'[1]Baltic Indices'!$G606</f>
        <v>465</v>
      </c>
      <c r="G157" s="124">
        <f>'[1]Baltic Indices'!$F606</f>
        <v>685</v>
      </c>
      <c r="H157" s="165">
        <f>H156</f>
        <v>7.2</v>
      </c>
      <c r="I157" s="165">
        <f t="shared" ref="I157:P157" si="1042">I156</f>
        <v>13.9</v>
      </c>
      <c r="J157" s="165">
        <f t="shared" si="1042"/>
        <v>14.1</v>
      </c>
      <c r="K157" s="165">
        <f t="shared" si="1042"/>
        <v>14</v>
      </c>
      <c r="L157" s="165">
        <f t="shared" si="1042"/>
        <v>17.7</v>
      </c>
      <c r="M157" s="165">
        <f t="shared" si="1042"/>
        <v>10.199999999999999</v>
      </c>
      <c r="N157" s="165">
        <f t="shared" si="1042"/>
        <v>8.9499999999999993</v>
      </c>
      <c r="O157" s="165">
        <f t="shared" si="1042"/>
        <v>18.899999999999999</v>
      </c>
      <c r="P157" s="165">
        <f t="shared" si="1042"/>
        <v>8.4499999999999993</v>
      </c>
      <c r="Q157" s="5">
        <f>'[1]Weekly capesize'!$U938</f>
        <v>11.1</v>
      </c>
      <c r="R157" s="165">
        <f>R156</f>
        <v>11.5</v>
      </c>
      <c r="S157" s="123">
        <f t="shared" si="1032"/>
        <v>0.52718006795016992</v>
      </c>
      <c r="T157" s="49">
        <f t="shared" si="1033"/>
        <v>2793</v>
      </c>
      <c r="U157" s="107">
        <f t="shared" si="1034"/>
        <v>0.52718006795016992</v>
      </c>
      <c r="V157" s="157">
        <f t="shared" si="1035"/>
        <v>11.7</v>
      </c>
      <c r="W157" s="108"/>
      <c r="X157" s="197">
        <f>'[1]Weekly capesize'!$AD938</f>
        <v>7.35</v>
      </c>
      <c r="AF157" s="86"/>
      <c r="AG157" s="97"/>
      <c r="AH157" s="102"/>
      <c r="AI157" s="103"/>
      <c r="AJ157" s="89"/>
      <c r="AK157" s="96"/>
      <c r="AL157" s="97"/>
      <c r="AM157" s="97"/>
      <c r="AQ157" s="109">
        <f>[4]SRM!I102-H157</f>
        <v>83.929999999999993</v>
      </c>
      <c r="AR157" s="109">
        <f>[4]SRM!J102-O157</f>
        <v>83.47999999999999</v>
      </c>
      <c r="AS157" s="108">
        <f t="shared" si="1039"/>
        <v>-0.45000000000000284</v>
      </c>
      <c r="AT157" s="109">
        <f>AVERAGE($AS$2:AS157)</f>
        <v>6.0758568376068363</v>
      </c>
      <c r="AU157" s="44">
        <f t="shared" si="1040"/>
        <v>-2.5655908985372733E-2</v>
      </c>
      <c r="AV157" s="44">
        <f t="shared" si="1041"/>
        <v>-1.4403778040141701E-2</v>
      </c>
    </row>
    <row r="158" spans="1:50">
      <c r="A158" s="46">
        <f>'[1]Weekly capesize'!$A939</f>
        <v>43836</v>
      </c>
      <c r="B158" s="1">
        <f>'[1]Weekly capesize'!$B939</f>
        <v>7907</v>
      </c>
      <c r="C158" s="1">
        <f>'[1]Weekly capesize'!$C939</f>
        <v>5018</v>
      </c>
      <c r="D158" s="1">
        <f t="shared" si="728"/>
        <v>2889</v>
      </c>
      <c r="E158" s="124">
        <f>'[1]Baltic Indices'!$D607</f>
        <v>1066</v>
      </c>
      <c r="F158" s="124">
        <f>'[1]Baltic Indices'!$G607</f>
        <v>408</v>
      </c>
      <c r="G158" s="124">
        <f>'[1]Baltic Indices'!$F607</f>
        <v>570</v>
      </c>
      <c r="H158" s="3">
        <f>'[1]Weekly capesize'!$I939</f>
        <v>6.95</v>
      </c>
      <c r="I158" s="3">
        <f>'[1]Weekly capesize'!$L939</f>
        <v>13.6</v>
      </c>
      <c r="J158" s="3">
        <f>'[1]Weekly capesize'!$N939</f>
        <v>13.75</v>
      </c>
      <c r="K158" s="3">
        <f>'[1]Weekly capesize'!$J939</f>
        <v>13.75</v>
      </c>
      <c r="L158" s="3">
        <f>'[1]Weekly capesize'!$Y939</f>
        <v>17.25</v>
      </c>
      <c r="M158" s="3">
        <f>'[1]Weekly capesize'!$V939</f>
        <v>10.5</v>
      </c>
      <c r="N158" s="5">
        <f>'[1]Weekly capesize'!$S939</f>
        <v>8.75</v>
      </c>
      <c r="O158" s="5">
        <f>'[1]Weekly capesize'!$Z939</f>
        <v>18.45</v>
      </c>
      <c r="P158" s="5">
        <f>'[1]Weekly capesize'!$T939</f>
        <v>8.3000000000000007</v>
      </c>
      <c r="Q158" s="5">
        <f>'[1]Weekly capesize'!$U939</f>
        <v>11.2</v>
      </c>
      <c r="R158" s="119">
        <f>[2]input!$B587</f>
        <v>12.4</v>
      </c>
      <c r="S158" s="123">
        <f t="shared" si="1032"/>
        <v>0.5757273814268633</v>
      </c>
      <c r="T158" s="49">
        <f t="shared" si="1033"/>
        <v>2889</v>
      </c>
      <c r="U158" s="107">
        <f t="shared" si="1034"/>
        <v>0.5757273814268633</v>
      </c>
      <c r="V158" s="157">
        <f t="shared" si="1035"/>
        <v>11.5</v>
      </c>
      <c r="W158" s="108">
        <f t="shared" si="733"/>
        <v>6.6499999999999995</v>
      </c>
      <c r="X158" s="197">
        <f>'[1]Weekly capesize'!$AD939</f>
        <v>7.2</v>
      </c>
      <c r="AF158" s="86">
        <f>B158/B155-1</f>
        <v>-2.3465481042361347E-2</v>
      </c>
      <c r="AG158" s="97">
        <f>C158/C155-1</f>
        <v>-0.14001713796058268</v>
      </c>
      <c r="AH158" s="102">
        <f>H158/H155-1</f>
        <v>-0.16766467065868262</v>
      </c>
      <c r="AI158" s="103">
        <f>J158/J155-1</f>
        <v>-4.181184668989546E-2</v>
      </c>
      <c r="AJ158" s="89">
        <f>K158/K155-1</f>
        <v>-3.5087719298245612E-2</v>
      </c>
      <c r="AK158" s="96">
        <f>N158/N155-1</f>
        <v>-3.3149171270718258E-2</v>
      </c>
      <c r="AL158" s="97">
        <f>O158/O155-1</f>
        <v>-2.6385224274406371E-2</v>
      </c>
      <c r="AM158" s="97">
        <f>R158/R155-1</f>
        <v>9.2511013215859084E-2</v>
      </c>
      <c r="AQ158" s="109">
        <f>[4]SRM!I103-H158</f>
        <v>86.02</v>
      </c>
      <c r="AR158" s="109">
        <f>[4]SRM!J103-O158</f>
        <v>86.03</v>
      </c>
      <c r="AS158" s="108">
        <f t="shared" si="1039"/>
        <v>1.0000000000005116E-2</v>
      </c>
      <c r="AT158" s="109">
        <f>AVERAGE($AS$2:AS158)</f>
        <v>6.0372208067940534</v>
      </c>
      <c r="AU158" s="44">
        <f t="shared" si="1040"/>
        <v>2.4901703800786379E-2</v>
      </c>
      <c r="AV158" s="44">
        <f t="shared" si="1041"/>
        <v>3.0546238620028809E-2</v>
      </c>
      <c r="AX158" s="167"/>
    </row>
    <row r="159" spans="1:50">
      <c r="A159" s="46">
        <f>'[1]Weekly capesize'!$A940</f>
        <v>43843</v>
      </c>
      <c r="B159" s="1">
        <f>'[1]Weekly capesize'!$B940</f>
        <v>7811</v>
      </c>
      <c r="C159" s="1">
        <f>'[1]Weekly capesize'!$C940</f>
        <v>4952</v>
      </c>
      <c r="D159" s="1">
        <f t="shared" si="728"/>
        <v>2859</v>
      </c>
      <c r="E159" s="124">
        <f>'[1]Baltic Indices'!$D608</f>
        <v>712</v>
      </c>
      <c r="F159" s="124">
        <f>'[1]Baltic Indices'!$G608</f>
        <v>379</v>
      </c>
      <c r="G159" s="124">
        <f>'[1]Baltic Indices'!$F608</f>
        <v>560</v>
      </c>
      <c r="H159" s="3">
        <f>'[1]Weekly capesize'!$I940</f>
        <v>7.45</v>
      </c>
      <c r="I159" s="3">
        <f>'[1]Weekly capesize'!$L940</f>
        <v>13.15</v>
      </c>
      <c r="J159" s="3">
        <f>'[1]Weekly capesize'!$N940</f>
        <v>13.3</v>
      </c>
      <c r="K159" s="3">
        <f>'[1]Weekly capesize'!$J940</f>
        <v>13.95</v>
      </c>
      <c r="L159" s="3">
        <f>'[1]Weekly capesize'!$Y940</f>
        <v>17.600000000000001</v>
      </c>
      <c r="M159" s="3">
        <f>'[1]Weekly capesize'!$V940</f>
        <v>10.4</v>
      </c>
      <c r="N159" s="5">
        <f>'[1]Weekly capesize'!$S940</f>
        <v>8.1</v>
      </c>
      <c r="O159" s="5">
        <f>'[1]Weekly capesize'!$Z940</f>
        <v>18.5</v>
      </c>
      <c r="P159" s="5">
        <f>'[1]Weekly capesize'!$T940</f>
        <v>8.0500000000000007</v>
      </c>
      <c r="Q159" s="5">
        <f>'[1]Weekly capesize'!$U940</f>
        <v>11.1</v>
      </c>
      <c r="R159" s="119">
        <f>[2]input!$B588</f>
        <v>10.75</v>
      </c>
      <c r="S159" s="123">
        <f t="shared" si="1032"/>
        <v>0.57734248788368336</v>
      </c>
      <c r="T159" s="49">
        <f t="shared" si="1033"/>
        <v>2859</v>
      </c>
      <c r="U159" s="107">
        <f t="shared" si="1034"/>
        <v>0.57734248788368336</v>
      </c>
      <c r="V159" s="157">
        <f t="shared" si="1035"/>
        <v>11.05</v>
      </c>
      <c r="W159" s="108">
        <f t="shared" si="733"/>
        <v>5.7</v>
      </c>
      <c r="X159" s="197">
        <f>'[1]Weekly capesize'!$AD940</f>
        <v>6.95</v>
      </c>
      <c r="AF159" s="86">
        <f t="shared" ref="AF159:AF160" si="1043">B159/B158-1</f>
        <v>-1.2141140761350755E-2</v>
      </c>
      <c r="AG159" s="97">
        <f t="shared" ref="AG159:AG160" si="1044">C159/C158-1</f>
        <v>-1.3152650458349902E-2</v>
      </c>
      <c r="AH159" s="102">
        <f t="shared" ref="AH159:AH160" si="1045">H159/H158-1</f>
        <v>7.1942446043165464E-2</v>
      </c>
      <c r="AI159" s="103">
        <f t="shared" ref="AI159:AI160" si="1046">J159/J158-1</f>
        <v>-3.2727272727272716E-2</v>
      </c>
      <c r="AJ159" s="89">
        <f t="shared" ref="AJ159:AJ160" si="1047">K159/K158-1</f>
        <v>1.4545454545454417E-2</v>
      </c>
      <c r="AK159" s="96">
        <f t="shared" ref="AK159:AK160" si="1048">N159/N158-1</f>
        <v>-7.4285714285714288E-2</v>
      </c>
      <c r="AL159" s="97">
        <f t="shared" ref="AL159:AL160" si="1049">O159/O158-1</f>
        <v>2.7100271002711285E-3</v>
      </c>
      <c r="AM159" s="97">
        <f t="shared" ref="AM159:AM160" si="1050">R159/R158-1</f>
        <v>-0.13306451612903225</v>
      </c>
      <c r="AQ159" s="109">
        <f>[4]SRM!I104-H159</f>
        <v>87.6</v>
      </c>
      <c r="AR159" s="109">
        <f>[4]SRM!J104-O159</f>
        <v>88.64</v>
      </c>
      <c r="AS159" s="108">
        <f t="shared" si="1039"/>
        <v>1.0400000000000063</v>
      </c>
      <c r="AT159" s="109">
        <f>AVERAGE($AS$2:AS159)</f>
        <v>6.005592827004218</v>
      </c>
      <c r="AU159" s="44">
        <f t="shared" si="1040"/>
        <v>1.8367821436875209E-2</v>
      </c>
      <c r="AV159" s="44">
        <f t="shared" si="1041"/>
        <v>3.033825409740798E-2</v>
      </c>
    </row>
    <row r="160" spans="1:50">
      <c r="A160" s="46">
        <f>'[1]Weekly capesize'!$A941</f>
        <v>43850</v>
      </c>
      <c r="B160" s="1">
        <f>'[1]Weekly capesize'!$B941</f>
        <v>7638</v>
      </c>
      <c r="C160" s="1">
        <f>'[1]Weekly capesize'!$C941</f>
        <v>4547</v>
      </c>
      <c r="D160" s="1">
        <f t="shared" si="728"/>
        <v>3091</v>
      </c>
      <c r="E160" s="124">
        <f>'[1]Baltic Indices'!$D609</f>
        <v>135</v>
      </c>
      <c r="F160" s="124">
        <f>'[1]Baltic Indices'!$G609</f>
        <v>355</v>
      </c>
      <c r="G160" s="124">
        <f>'[1]Baltic Indices'!$F609</f>
        <v>542</v>
      </c>
      <c r="H160" s="3">
        <f>'[1]Weekly capesize'!$I941</f>
        <v>6.85</v>
      </c>
      <c r="I160" s="3">
        <f>'[1]Weekly capesize'!$L941</f>
        <v>12.65</v>
      </c>
      <c r="J160" s="3">
        <f>'[1]Weekly capesize'!$N941</f>
        <v>12.55</v>
      </c>
      <c r="K160" s="3">
        <f>'[1]Weekly capesize'!$J941</f>
        <v>13.15</v>
      </c>
      <c r="L160" s="3">
        <f>'[1]Weekly capesize'!$Y941</f>
        <v>17.05</v>
      </c>
      <c r="M160" s="3">
        <f>'[1]Weekly capesize'!$V941</f>
        <v>10.4</v>
      </c>
      <c r="N160" s="5">
        <f>'[1]Weekly capesize'!$S941</f>
        <v>7.7</v>
      </c>
      <c r="O160" s="5">
        <f>'[1]Weekly capesize'!$Z941</f>
        <v>17.850000000000001</v>
      </c>
      <c r="P160" s="5">
        <f>'[1]Weekly capesize'!$T941</f>
        <v>7.65</v>
      </c>
      <c r="Q160" s="5">
        <f>'[1]Weekly capesize'!$U941</f>
        <v>11.1</v>
      </c>
      <c r="R160" s="119">
        <f>[2]input!$B589</f>
        <v>10.25</v>
      </c>
      <c r="S160" s="123">
        <f t="shared" si="1032"/>
        <v>0.6797888717835936</v>
      </c>
      <c r="T160" s="49">
        <f t="shared" si="1033"/>
        <v>3091</v>
      </c>
      <c r="U160" s="107">
        <f t="shared" si="1034"/>
        <v>0.6797888717835936</v>
      </c>
      <c r="V160" s="157">
        <f t="shared" si="1035"/>
        <v>11.000000000000002</v>
      </c>
      <c r="W160" s="108">
        <f t="shared" si="733"/>
        <v>5.8000000000000007</v>
      </c>
      <c r="X160" s="197">
        <f>'[1]Weekly capesize'!$AD941</f>
        <v>6.55</v>
      </c>
      <c r="AF160" s="86">
        <f t="shared" si="1043"/>
        <v>-2.2148252464473162E-2</v>
      </c>
      <c r="AG160" s="97">
        <f t="shared" si="1044"/>
        <v>-8.1785137318255208E-2</v>
      </c>
      <c r="AH160" s="102">
        <f t="shared" si="1045"/>
        <v>-8.0536912751677958E-2</v>
      </c>
      <c r="AI160" s="103">
        <f t="shared" si="1046"/>
        <v>-5.6390977443608992E-2</v>
      </c>
      <c r="AJ160" s="89">
        <f t="shared" si="1047"/>
        <v>-5.7347670250895932E-2</v>
      </c>
      <c r="AK160" s="96">
        <f t="shared" si="1048"/>
        <v>-4.9382716049382602E-2</v>
      </c>
      <c r="AL160" s="97">
        <f t="shared" si="1049"/>
        <v>-3.5135135135135109E-2</v>
      </c>
      <c r="AM160" s="97">
        <f t="shared" si="1050"/>
        <v>-4.6511627906976716E-2</v>
      </c>
      <c r="AQ160" s="109">
        <f>[4]SRM!I105-H160</f>
        <v>89.820000000000007</v>
      </c>
      <c r="AR160" s="109">
        <f>[4]SRM!J105-O160</f>
        <v>91.53</v>
      </c>
      <c r="AS160" s="108">
        <f t="shared" si="1039"/>
        <v>1.7099999999999937</v>
      </c>
      <c r="AT160" s="109">
        <f>AVERAGE($AS$2:AS160)</f>
        <v>5.9785765199161407</v>
      </c>
      <c r="AU160" s="44">
        <f t="shared" si="1040"/>
        <v>2.5342465753424914E-2</v>
      </c>
      <c r="AV160" s="44">
        <f t="shared" si="1041"/>
        <v>3.2603790613718431E-2</v>
      </c>
    </row>
    <row r="161" spans="1:61">
      <c r="A161" s="46">
        <f>'[1]Weekly capesize'!$A942</f>
        <v>43857</v>
      </c>
      <c r="B161" s="1">
        <f>'[1]Weekly capesize'!$B942</f>
        <v>6724</v>
      </c>
      <c r="C161" s="1">
        <f>'[1]Weekly capesize'!$C942</f>
        <v>3982</v>
      </c>
      <c r="D161" s="1">
        <f t="shared" si="728"/>
        <v>2742</v>
      </c>
      <c r="E161" s="124">
        <f>'[1]Baltic Indices'!$D610</f>
        <v>-20</v>
      </c>
      <c r="F161" s="124">
        <f>'[1]Baltic Indices'!$G610</f>
        <v>332</v>
      </c>
      <c r="G161" s="124">
        <f>'[1]Baltic Indices'!$F610</f>
        <v>524</v>
      </c>
      <c r="H161" s="3">
        <f>'[1]Weekly capesize'!$I942</f>
        <v>6.15</v>
      </c>
      <c r="I161" s="3">
        <f>'[1]Weekly capesize'!$L942</f>
        <v>11.85</v>
      </c>
      <c r="J161" s="3">
        <f>'[1]Weekly capesize'!$N942</f>
        <v>11.5</v>
      </c>
      <c r="K161" s="3">
        <f>'[1]Weekly capesize'!$J942</f>
        <v>11.85</v>
      </c>
      <c r="L161" s="3">
        <f>'[1]Weekly capesize'!$Y942</f>
        <v>15.2</v>
      </c>
      <c r="M161" s="3">
        <f>'[1]Weekly capesize'!$V942</f>
        <v>8.9499999999999993</v>
      </c>
      <c r="N161" s="5">
        <f>'[1]Weekly capesize'!$S942</f>
        <v>7</v>
      </c>
      <c r="O161" s="5">
        <f>'[1]Weekly capesize'!$Z942</f>
        <v>15.9</v>
      </c>
      <c r="P161" s="5">
        <f>'[1]Weekly capesize'!$T942</f>
        <v>6.9</v>
      </c>
      <c r="Q161" s="5">
        <f>'[1]Weekly capesize'!$U942</f>
        <v>9.85</v>
      </c>
      <c r="R161" s="119">
        <f>[2]input!$B590</f>
        <v>10.45</v>
      </c>
      <c r="S161" s="123">
        <f t="shared" si="1032"/>
        <v>0.68859869412355601</v>
      </c>
      <c r="T161" s="49">
        <f t="shared" si="1033"/>
        <v>2742</v>
      </c>
      <c r="U161" s="107">
        <f t="shared" si="1034"/>
        <v>0.68859869412355601</v>
      </c>
      <c r="V161" s="157">
        <f t="shared" si="1035"/>
        <v>9.75</v>
      </c>
      <c r="W161" s="108">
        <f t="shared" si="733"/>
        <v>5.6999999999999993</v>
      </c>
      <c r="X161" s="197">
        <f>'[1]Weekly capesize'!$AD942</f>
        <v>5.85</v>
      </c>
      <c r="AF161" s="86">
        <f t="shared" ref="AF161" si="1051">B161/B160-1</f>
        <v>-0.11966483372610626</v>
      </c>
      <c r="AG161" s="97">
        <f t="shared" ref="AG161" si="1052">C161/C160-1</f>
        <v>-0.12425775236419623</v>
      </c>
      <c r="AH161" s="102">
        <f t="shared" ref="AH161" si="1053">H161/H160-1</f>
        <v>-0.10218978102189769</v>
      </c>
      <c r="AI161" s="103">
        <f t="shared" ref="AI161" si="1054">J161/J160-1</f>
        <v>-8.3665338645418363E-2</v>
      </c>
      <c r="AJ161" s="89">
        <f t="shared" ref="AJ161" si="1055">K161/K160-1</f>
        <v>-9.885931558935368E-2</v>
      </c>
      <c r="AK161" s="96">
        <f t="shared" ref="AK161" si="1056">N161/N160-1</f>
        <v>-9.0909090909090939E-2</v>
      </c>
      <c r="AL161" s="97">
        <f t="shared" ref="AL161" si="1057">O161/O160-1</f>
        <v>-0.10924369747899165</v>
      </c>
      <c r="AM161" s="97">
        <f t="shared" ref="AM161" si="1058">R161/R160-1</f>
        <v>1.9512195121951237E-2</v>
      </c>
      <c r="AQ161" s="109">
        <f>[4]SRM!I106-H161</f>
        <v>89.32</v>
      </c>
      <c r="AR161" s="109">
        <f>[4]SRM!J106-O161</f>
        <v>94.179999999999993</v>
      </c>
      <c r="AS161" s="108">
        <f t="shared" si="1039"/>
        <v>4.8599999999999994</v>
      </c>
      <c r="AT161" s="109">
        <f>AVERAGE($AS$2:AS161)</f>
        <v>5.9715854166666649</v>
      </c>
      <c r="AU161" s="44">
        <f t="shared" si="1040"/>
        <v>-5.5666889334226033E-3</v>
      </c>
      <c r="AV161" s="44">
        <f t="shared" si="1041"/>
        <v>2.895225609089902E-2</v>
      </c>
    </row>
    <row r="162" spans="1:61">
      <c r="A162" s="46">
        <f>'[1]Weekly capesize'!$A943</f>
        <v>43864</v>
      </c>
      <c r="B162" s="1">
        <f>'[1]Weekly capesize'!$B943</f>
        <v>6299</v>
      </c>
      <c r="C162" s="1">
        <f>'[1]Weekly capesize'!$C943</f>
        <v>3666</v>
      </c>
      <c r="D162" s="1">
        <f t="shared" si="728"/>
        <v>2633</v>
      </c>
      <c r="E162" s="124">
        <f>'[1]Baltic Indices'!$D611</f>
        <v>-234</v>
      </c>
      <c r="F162" s="124">
        <f>'[1]Baltic Indices'!$G611</f>
        <v>304</v>
      </c>
      <c r="G162" s="124">
        <f>'[1]Baltic Indices'!$F611</f>
        <v>491</v>
      </c>
      <c r="H162" s="3">
        <f>'[1]Weekly capesize'!$I943</f>
        <v>6.1</v>
      </c>
      <c r="I162" s="3">
        <f>'[1]Weekly capesize'!$L943</f>
        <v>11.1</v>
      </c>
      <c r="J162" s="3">
        <f>'[1]Weekly capesize'!$N943</f>
        <v>10.8</v>
      </c>
      <c r="K162" s="3">
        <f>'[1]Weekly capesize'!$J943</f>
        <v>10.6</v>
      </c>
      <c r="L162" s="3">
        <f>'[1]Weekly capesize'!$Y943</f>
        <v>14.35</v>
      </c>
      <c r="M162" s="3">
        <f>'[1]Weekly capesize'!$V943</f>
        <v>8.35</v>
      </c>
      <c r="N162" s="5">
        <f>'[1]Weekly capesize'!$S943</f>
        <v>5.85</v>
      </c>
      <c r="O162" s="5">
        <f>'[1]Weekly capesize'!$Z943</f>
        <v>15.05</v>
      </c>
      <c r="P162" s="5">
        <f>'[1]Weekly capesize'!$T943</f>
        <v>6.4</v>
      </c>
      <c r="Q162" s="5">
        <f>'[1]Weekly capesize'!$U943</f>
        <v>9.25</v>
      </c>
      <c r="R162" s="119">
        <f>[2]input!$B591</f>
        <v>10.15</v>
      </c>
      <c r="S162" s="123">
        <f t="shared" si="1032"/>
        <v>0.71822149481723951</v>
      </c>
      <c r="T162" s="49">
        <f t="shared" si="1033"/>
        <v>2633</v>
      </c>
      <c r="U162" s="107">
        <f t="shared" si="1034"/>
        <v>0.71822149481723951</v>
      </c>
      <c r="V162" s="157">
        <f t="shared" si="1035"/>
        <v>8.9500000000000011</v>
      </c>
      <c r="W162" s="108">
        <f t="shared" si="733"/>
        <v>5</v>
      </c>
      <c r="X162" s="197">
        <f>'[1]Weekly capesize'!$AD943</f>
        <v>5.35</v>
      </c>
      <c r="AF162" s="86">
        <f t="shared" ref="AF162" si="1059">B162/B161-1</f>
        <v>-6.3206424747174306E-2</v>
      </c>
      <c r="AG162" s="97">
        <f t="shared" ref="AG162" si="1060">C162/C161-1</f>
        <v>-7.9357106981416403E-2</v>
      </c>
      <c r="AH162" s="102">
        <f t="shared" ref="AH162" si="1061">H162/H161-1</f>
        <v>-8.1300813008131634E-3</v>
      </c>
      <c r="AI162" s="103">
        <f t="shared" ref="AI162" si="1062">J162/J161-1</f>
        <v>-6.0869565217391286E-2</v>
      </c>
      <c r="AJ162" s="89">
        <f t="shared" ref="AJ162" si="1063">K162/K161-1</f>
        <v>-0.10548523206751059</v>
      </c>
      <c r="AK162" s="96">
        <f t="shared" ref="AK162" si="1064">N162/N161-1</f>
        <v>-0.16428571428571437</v>
      </c>
      <c r="AL162" s="97">
        <f t="shared" ref="AL162" si="1065">O162/O161-1</f>
        <v>-5.3459119496855334E-2</v>
      </c>
      <c r="AM162" s="97">
        <f t="shared" ref="AM162" si="1066">R162/R161-1</f>
        <v>-2.8708133971291794E-2</v>
      </c>
      <c r="AQ162" s="109">
        <f>[4]SRM!I107-H162</f>
        <v>81.510000000000005</v>
      </c>
      <c r="AR162" s="109">
        <f>[4]SRM!J107-O162</f>
        <v>87.88000000000001</v>
      </c>
      <c r="AS162" s="108">
        <f t="shared" si="1039"/>
        <v>6.3700000000000045</v>
      </c>
      <c r="AT162" s="109">
        <f>AVERAGE($AS$2:AS162)</f>
        <v>5.9740600414078662</v>
      </c>
      <c r="AU162" s="44">
        <f t="shared" si="1040"/>
        <v>-8.7438423645320063E-2</v>
      </c>
      <c r="AV162" s="44">
        <f t="shared" si="1041"/>
        <v>-6.6893183266086065E-2</v>
      </c>
    </row>
    <row r="163" spans="1:61">
      <c r="A163" s="46">
        <f>'[1]Weekly capesize'!$A944</f>
        <v>43871</v>
      </c>
      <c r="B163" s="1">
        <f>'[1]Weekly capesize'!$B944</f>
        <v>5535</v>
      </c>
      <c r="C163" s="1">
        <f>'[1]Weekly capesize'!$C944</f>
        <v>3446</v>
      </c>
      <c r="D163" s="1">
        <f t="shared" si="728"/>
        <v>2089</v>
      </c>
      <c r="E163" s="124">
        <f>'[1]Baltic Indices'!$D612</f>
        <v>-294</v>
      </c>
      <c r="F163" s="124">
        <f>'[1]Baltic Indices'!$G612</f>
        <v>291</v>
      </c>
      <c r="G163" s="124">
        <f>'[1]Baltic Indices'!$F612</f>
        <v>470</v>
      </c>
      <c r="H163" s="3">
        <f>'[1]Weekly capesize'!$I944</f>
        <v>5.75</v>
      </c>
      <c r="I163" s="3">
        <f>'[1]Weekly capesize'!$L944</f>
        <v>10.25</v>
      </c>
      <c r="J163" s="3">
        <f>'[1]Weekly capesize'!$N944</f>
        <v>9.9</v>
      </c>
      <c r="K163" s="3">
        <f>'[1]Weekly capesize'!$J944</f>
        <v>10</v>
      </c>
      <c r="L163" s="3">
        <f>'[1]Weekly capesize'!$Y944</f>
        <v>12.96</v>
      </c>
      <c r="M163" s="3">
        <f>'[1]Weekly capesize'!$V944</f>
        <v>7</v>
      </c>
      <c r="N163" s="5">
        <f>'[1]Weekly capesize'!$S944</f>
        <v>5.05</v>
      </c>
      <c r="O163" s="5">
        <f>'[1]Weekly capesize'!$Z944</f>
        <v>13.6</v>
      </c>
      <c r="P163" s="5">
        <f>'[1]Weekly capesize'!$T944</f>
        <v>5.6</v>
      </c>
      <c r="Q163" s="5">
        <f>'[1]Weekly capesize'!$U944</f>
        <v>7.9</v>
      </c>
      <c r="R163" s="119">
        <f>[2]input!$B592</f>
        <v>9.85</v>
      </c>
      <c r="S163" s="123">
        <f t="shared" si="1032"/>
        <v>0.60621009866511899</v>
      </c>
      <c r="T163" s="49">
        <f t="shared" si="1033"/>
        <v>2089</v>
      </c>
      <c r="U163" s="107">
        <f t="shared" si="1034"/>
        <v>0.60621009866511899</v>
      </c>
      <c r="V163" s="157">
        <f t="shared" si="1035"/>
        <v>7.85</v>
      </c>
      <c r="W163" s="108">
        <f t="shared" si="733"/>
        <v>4.5</v>
      </c>
      <c r="X163" s="197">
        <f>'[1]Weekly capesize'!$AD944</f>
        <v>4.55</v>
      </c>
      <c r="AF163" s="86">
        <f t="shared" ref="AF163:AF168" si="1067">B163/B162-1</f>
        <v>-0.12128909350690587</v>
      </c>
      <c r="AG163" s="97">
        <f t="shared" ref="AG163" si="1068">C163/C162-1</f>
        <v>-6.001091107474088E-2</v>
      </c>
      <c r="AH163" s="102">
        <f t="shared" ref="AH163" si="1069">H163/H162-1</f>
        <v>-5.7377049180327822E-2</v>
      </c>
      <c r="AI163" s="103">
        <f t="shared" ref="AI163" si="1070">J163/J162-1</f>
        <v>-8.333333333333337E-2</v>
      </c>
      <c r="AJ163" s="89">
        <f t="shared" ref="AJ163" si="1071">K163/K162-1</f>
        <v>-5.6603773584905648E-2</v>
      </c>
      <c r="AK163" s="96">
        <f t="shared" ref="AK163" si="1072">N163/N162-1</f>
        <v>-0.13675213675213671</v>
      </c>
      <c r="AL163" s="97">
        <f t="shared" ref="AL163" si="1073">O163/O162-1</f>
        <v>-9.6345514950166189E-2</v>
      </c>
      <c r="AM163" s="97">
        <f t="shared" ref="AM163" si="1074">R163/R162-1</f>
        <v>-2.9556650246305494E-2</v>
      </c>
      <c r="AQ163" s="109">
        <f>[4]SRM!I108-H163</f>
        <v>76.69</v>
      </c>
      <c r="AR163" s="109">
        <f>[4]SRM!J108-O163</f>
        <v>83.98</v>
      </c>
      <c r="AS163" s="108">
        <f t="shared" si="1039"/>
        <v>7.2900000000000063</v>
      </c>
      <c r="AT163" s="109">
        <f>AVERAGE($AS$2:AS163)</f>
        <v>5.9821831275720152</v>
      </c>
      <c r="AU163" s="44">
        <f t="shared" si="1040"/>
        <v>-5.9133848607532902E-2</v>
      </c>
      <c r="AV163" s="44">
        <f t="shared" si="1041"/>
        <v>-4.4378698224852076E-2</v>
      </c>
    </row>
    <row r="164" spans="1:61">
      <c r="A164" s="46">
        <f>'[1]Weekly capesize'!$A945</f>
        <v>43878</v>
      </c>
      <c r="B164" s="1">
        <f>'[1]Weekly capesize'!$B945</f>
        <v>5173</v>
      </c>
      <c r="C164" s="1">
        <f>'[1]Weekly capesize'!$C945</f>
        <v>3298</v>
      </c>
      <c r="D164" s="1">
        <f t="shared" si="728"/>
        <v>1875</v>
      </c>
      <c r="E164" s="124">
        <f>'[1]Baltic Indices'!$D613</f>
        <v>-226</v>
      </c>
      <c r="F164" s="124">
        <f>'[1]Baltic Indices'!$G613</f>
        <v>304</v>
      </c>
      <c r="G164" s="124">
        <f>'[1]Baltic Indices'!$F613</f>
        <v>524</v>
      </c>
      <c r="H164" s="3">
        <f>'[1]Weekly capesize'!$I945</f>
        <v>5.6</v>
      </c>
      <c r="I164" s="3">
        <f>'[1]Weekly capesize'!$L945</f>
        <v>9.65</v>
      </c>
      <c r="J164" s="3">
        <f>'[1]Weekly capesize'!$N945</f>
        <v>9.4</v>
      </c>
      <c r="K164" s="3">
        <f>'[1]Weekly capesize'!$J945</f>
        <v>9.6</v>
      </c>
      <c r="L164" s="3">
        <f>'[1]Weekly capesize'!$Y945</f>
        <v>12.25</v>
      </c>
      <c r="M164" s="3">
        <f>'[1]Weekly capesize'!$V945</f>
        <v>6.3</v>
      </c>
      <c r="N164" s="5">
        <f>'[1]Weekly capesize'!$S945</f>
        <v>4.75</v>
      </c>
      <c r="O164" s="5">
        <f>'[1]Weekly capesize'!$Z945</f>
        <v>12.95</v>
      </c>
      <c r="P164" s="5">
        <f>'[1]Weekly capesize'!$T945</f>
        <v>5.0999999999999996</v>
      </c>
      <c r="Q164" s="5">
        <f>'[1]Weekly capesize'!$U945</f>
        <v>7.2</v>
      </c>
      <c r="R164" s="119">
        <f>[2]input!$B593</f>
        <v>8.4</v>
      </c>
      <c r="S164" s="123">
        <f t="shared" si="1032"/>
        <v>0.56852637962401453</v>
      </c>
      <c r="T164" s="49">
        <f t="shared" si="1033"/>
        <v>1875</v>
      </c>
      <c r="U164" s="107">
        <f t="shared" si="1034"/>
        <v>0.56852637962401453</v>
      </c>
      <c r="V164" s="157">
        <f t="shared" si="1035"/>
        <v>7.35</v>
      </c>
      <c r="W164" s="108">
        <f t="shared" si="733"/>
        <v>4.0500000000000007</v>
      </c>
      <c r="X164" s="197">
        <f>'[1]Weekly capesize'!$AD945</f>
        <v>4.05</v>
      </c>
      <c r="AF164" s="86">
        <f t="shared" si="1067"/>
        <v>-6.5401987353206903E-2</v>
      </c>
      <c r="AG164" s="97">
        <f t="shared" ref="AG164" si="1075">C164/C163-1</f>
        <v>-4.2948345908299435E-2</v>
      </c>
      <c r="AH164" s="102">
        <f t="shared" ref="AH164" si="1076">H164/H163-1</f>
        <v>-2.6086956521739202E-2</v>
      </c>
      <c r="AI164" s="103">
        <f t="shared" ref="AI164" si="1077">J164/J163-1</f>
        <v>-5.0505050505050497E-2</v>
      </c>
      <c r="AJ164" s="89">
        <f t="shared" ref="AJ164" si="1078">K164/K163-1</f>
        <v>-4.0000000000000036E-2</v>
      </c>
      <c r="AK164" s="96">
        <f t="shared" ref="AK164" si="1079">N164/N163-1</f>
        <v>-5.9405940594059348E-2</v>
      </c>
      <c r="AL164" s="97">
        <f t="shared" ref="AL164" si="1080">O164/O163-1</f>
        <v>-4.7794117647058876E-2</v>
      </c>
      <c r="AM164" s="97">
        <f>R164/R163-1</f>
        <v>-0.14720812182741105</v>
      </c>
      <c r="AQ164" s="109">
        <f>[4]SRM!I109-H164</f>
        <v>81.34</v>
      </c>
      <c r="AR164" s="109">
        <f>[4]SRM!J109-O164</f>
        <v>89.21</v>
      </c>
      <c r="AS164" s="108">
        <f t="shared" si="1039"/>
        <v>7.8699999999999903</v>
      </c>
      <c r="AT164" s="109">
        <f>AVERAGE($AS$2:AS164)</f>
        <v>5.9937648261758678</v>
      </c>
      <c r="AU164" s="44">
        <f t="shared" si="1040"/>
        <v>6.0633720172121652E-2</v>
      </c>
      <c r="AV164" s="44">
        <f t="shared" si="1041"/>
        <v>6.227673255537014E-2</v>
      </c>
    </row>
    <row r="165" spans="1:61">
      <c r="A165" s="46">
        <f>'[1]Weekly capesize'!$A946</f>
        <v>43885</v>
      </c>
      <c r="B165" s="1">
        <f>'[1]Weekly capesize'!$B946</f>
        <v>5130</v>
      </c>
      <c r="C165" s="1">
        <f>'[1]Weekly capesize'!$C946</f>
        <v>3437</v>
      </c>
      <c r="D165" s="1">
        <f t="shared" si="728"/>
        <v>1693</v>
      </c>
      <c r="E165" s="124">
        <f>'[1]Baltic Indices'!$D614</f>
        <v>-328</v>
      </c>
      <c r="F165" s="124">
        <f>'[1]Baltic Indices'!$G614</f>
        <v>324</v>
      </c>
      <c r="G165" s="124">
        <f>'[1]Baltic Indices'!$F614</f>
        <v>606</v>
      </c>
      <c r="H165" s="3">
        <f>'[1]Weekly capesize'!$I946</f>
        <v>5.95</v>
      </c>
      <c r="I165" s="3">
        <f>'[1]Weekly capesize'!$L946</f>
        <v>9.5</v>
      </c>
      <c r="J165" s="3">
        <f>'[1]Weekly capesize'!$N946</f>
        <v>9.25</v>
      </c>
      <c r="K165" s="3">
        <f>'[1]Weekly capesize'!$J946</f>
        <v>10.050000000000001</v>
      </c>
      <c r="L165" s="3">
        <f>'[1]Weekly capesize'!$Y946</f>
        <v>12.3</v>
      </c>
      <c r="M165" s="3">
        <f>'[1]Weekly capesize'!$V946</f>
        <v>6.25</v>
      </c>
      <c r="N165" s="5">
        <f>'[1]Weekly capesize'!$S946</f>
        <v>4.5999999999999996</v>
      </c>
      <c r="O165" s="5">
        <f>'[1]Weekly capesize'!$Z946</f>
        <v>13</v>
      </c>
      <c r="P165" s="5">
        <f>'[1]Weekly capesize'!$T946</f>
        <v>5</v>
      </c>
      <c r="Q165" s="5">
        <f>'[1]Weekly capesize'!$U946</f>
        <v>7.15</v>
      </c>
      <c r="R165" s="119">
        <f>[2]input!$B594</f>
        <v>9.9499999999999993</v>
      </c>
      <c r="S165" s="123">
        <f t="shared" si="1032"/>
        <v>0.49258073901658422</v>
      </c>
      <c r="T165" s="49">
        <f t="shared" si="1033"/>
        <v>1693</v>
      </c>
      <c r="U165" s="107">
        <f t="shared" si="1034"/>
        <v>0.49258073901658422</v>
      </c>
      <c r="V165" s="157">
        <f t="shared" si="1035"/>
        <v>7.05</v>
      </c>
      <c r="W165" s="108">
        <f t="shared" si="733"/>
        <v>3.55</v>
      </c>
      <c r="X165" s="197">
        <f>'[1]Weekly capesize'!$AD946</f>
        <v>3.95</v>
      </c>
      <c r="AF165" s="86">
        <f t="shared" si="1067"/>
        <v>-8.3123912623236373E-3</v>
      </c>
      <c r="AG165" s="97">
        <f t="shared" ref="AG165" si="1081">C165/C164-1</f>
        <v>4.2146755609460351E-2</v>
      </c>
      <c r="AH165" s="102">
        <f t="shared" ref="AH165" si="1082">H165/H164-1</f>
        <v>6.25E-2</v>
      </c>
      <c r="AI165" s="103">
        <f t="shared" ref="AI165" si="1083">J165/J164-1</f>
        <v>-1.5957446808510634E-2</v>
      </c>
      <c r="AJ165" s="89">
        <f t="shared" ref="AJ165" si="1084">K165/K164-1</f>
        <v>4.6875000000000222E-2</v>
      </c>
      <c r="AK165" s="96">
        <f t="shared" ref="AK165" si="1085">N165/N164-1</f>
        <v>-3.1578947368421151E-2</v>
      </c>
      <c r="AL165" s="97">
        <f t="shared" ref="AL165" si="1086">O165/O164-1</f>
        <v>3.8610038610038533E-3</v>
      </c>
      <c r="AM165" s="97">
        <f t="shared" ref="AM165" si="1087">R165/R164-1</f>
        <v>0.18452380952380931</v>
      </c>
      <c r="AQ165" s="109">
        <f>[4]SRM!I110-H165</f>
        <v>85.03</v>
      </c>
      <c r="AR165" s="109">
        <f>[4]SRM!J110-O165</f>
        <v>92.04</v>
      </c>
      <c r="AS165" s="108">
        <f t="shared" si="1039"/>
        <v>7.0100000000000051</v>
      </c>
      <c r="AT165" s="109">
        <f>AVERAGE($AS$2:AS165)</f>
        <v>5.9999613821138196</v>
      </c>
      <c r="AU165" s="44">
        <f t="shared" si="1040"/>
        <v>4.5365134005409313E-2</v>
      </c>
      <c r="AV165" s="44">
        <f t="shared" si="1041"/>
        <v>3.1722901020065253E-2</v>
      </c>
    </row>
    <row r="166" spans="1:61">
      <c r="A166" s="46">
        <f>'[1]Weekly capesize'!$A947</f>
        <v>43892</v>
      </c>
      <c r="B166" s="1">
        <f>'[1]Weekly capesize'!$B947</f>
        <v>4890</v>
      </c>
      <c r="C166" s="1">
        <f>'[1]Weekly capesize'!$C947</f>
        <v>3194</v>
      </c>
      <c r="D166" s="1">
        <f t="shared" si="728"/>
        <v>1696</v>
      </c>
      <c r="E166" s="124">
        <f>'[1]Baltic Indices'!$D615</f>
        <v>-312</v>
      </c>
      <c r="F166" s="124">
        <f>'[1]Baltic Indices'!$G615</f>
        <v>350</v>
      </c>
      <c r="G166" s="124">
        <f>'[1]Baltic Indices'!$F615</f>
        <v>688</v>
      </c>
      <c r="H166" s="3">
        <f>'[1]Weekly capesize'!$I947</f>
        <v>5.2</v>
      </c>
      <c r="I166" s="3">
        <f>'[1]Weekly capesize'!$L947</f>
        <v>8.9499999999999993</v>
      </c>
      <c r="J166" s="3">
        <f>'[1]Weekly capesize'!$N947</f>
        <v>8.8000000000000007</v>
      </c>
      <c r="K166" s="3">
        <f>'[1]Weekly capesize'!$J947</f>
        <v>9.6</v>
      </c>
      <c r="L166" s="3">
        <f>'[1]Weekly capesize'!$Y947</f>
        <v>11.9</v>
      </c>
      <c r="M166" s="3">
        <f>'[1]Weekly capesize'!$V947</f>
        <v>6.05</v>
      </c>
      <c r="N166" s="5">
        <f>'[1]Weekly capesize'!$S947</f>
        <v>4.3</v>
      </c>
      <c r="O166" s="5">
        <f>'[1]Weekly capesize'!$Z947</f>
        <v>12.6</v>
      </c>
      <c r="P166" s="5">
        <f>'[1]Weekly capesize'!$T947</f>
        <v>4.5999999999999996</v>
      </c>
      <c r="Q166" s="5">
        <f>'[1]Weekly capesize'!$U947</f>
        <v>6.95</v>
      </c>
      <c r="R166" s="119">
        <f>[2]input!$B595</f>
        <v>10.199999999999999</v>
      </c>
      <c r="S166" s="123">
        <f t="shared" si="1032"/>
        <v>0.53099561678146523</v>
      </c>
      <c r="T166" s="49">
        <f t="shared" si="1033"/>
        <v>1696</v>
      </c>
      <c r="U166" s="107">
        <f t="shared" si="1034"/>
        <v>0.53099561678146523</v>
      </c>
      <c r="V166" s="157">
        <f t="shared" si="1035"/>
        <v>7.3999999999999995</v>
      </c>
      <c r="W166" s="108">
        <f t="shared" si="733"/>
        <v>3.7499999999999991</v>
      </c>
      <c r="X166" s="197">
        <f>'[1]Weekly capesize'!$AD947</f>
        <v>3.55</v>
      </c>
      <c r="AF166" s="86">
        <f t="shared" si="1067"/>
        <v>-4.6783625730994149E-2</v>
      </c>
      <c r="AG166" s="97">
        <f t="shared" ref="AG166" si="1088">C166/C165-1</f>
        <v>-7.0701192900785581E-2</v>
      </c>
      <c r="AH166" s="102">
        <f t="shared" ref="AH166" si="1089">H166/H165-1</f>
        <v>-0.12605042016806722</v>
      </c>
      <c r="AI166" s="103">
        <f t="shared" ref="AI166" si="1090">J166/J165-1</f>
        <v>-4.8648648648648596E-2</v>
      </c>
      <c r="AJ166" s="89">
        <f t="shared" ref="AJ166" si="1091">K166/K165-1</f>
        <v>-4.4776119402985204E-2</v>
      </c>
      <c r="AK166" s="96">
        <f t="shared" ref="AK166" si="1092">N166/N165-1</f>
        <v>-6.5217391304347783E-2</v>
      </c>
      <c r="AL166" s="97">
        <f t="shared" ref="AL166" si="1093">O166/O165-1</f>
        <v>-3.0769230769230771E-2</v>
      </c>
      <c r="AM166" s="97">
        <f t="shared" ref="AM166" si="1094">R166/R165-1</f>
        <v>2.5125628140703515E-2</v>
      </c>
      <c r="AQ166" s="109">
        <f>[4]SRM!I111-H166</f>
        <v>82.899999999999991</v>
      </c>
      <c r="AR166" s="109">
        <f>[4]SRM!J111-O166</f>
        <v>89.64</v>
      </c>
      <c r="AS166" s="108">
        <f t="shared" si="1039"/>
        <v>6.7400000000000091</v>
      </c>
      <c r="AT166" s="109">
        <f>AVERAGE($AS$2:AS166)</f>
        <v>6.0044464646464633</v>
      </c>
      <c r="AU166" s="44">
        <f t="shared" si="1040"/>
        <v>-2.5049982359167444E-2</v>
      </c>
      <c r="AV166" s="44">
        <f t="shared" si="1041"/>
        <v>-2.6075619295958363E-2</v>
      </c>
    </row>
    <row r="167" spans="1:61">
      <c r="A167" s="46">
        <f>'[1]Weekly capesize'!$A948</f>
        <v>43899</v>
      </c>
      <c r="B167" s="1">
        <f>'[1]Weekly capesize'!$B948</f>
        <v>4801</v>
      </c>
      <c r="C167" s="1">
        <f>'[1]Weekly capesize'!$C948</f>
        <v>3030</v>
      </c>
      <c r="D167" s="1">
        <f t="shared" si="728"/>
        <v>1771</v>
      </c>
      <c r="E167" s="124">
        <f>'[1]Baltic Indices'!$D616</f>
        <v>-311</v>
      </c>
      <c r="F167" s="124">
        <f>'[1]Baltic Indices'!$G616</f>
        <v>395</v>
      </c>
      <c r="G167" s="124">
        <f>'[1]Baltic Indices'!$F616</f>
        <v>750</v>
      </c>
      <c r="H167" s="3">
        <f>'[1]Weekly capesize'!$I948</f>
        <v>4.95</v>
      </c>
      <c r="I167" s="3">
        <f>'[1]Weekly capesize'!$L948</f>
        <v>8.35</v>
      </c>
      <c r="J167" s="3">
        <f>'[1]Weekly capesize'!$N948</f>
        <v>8.1999999999999993</v>
      </c>
      <c r="K167" s="3">
        <f>'[1]Weekly capesize'!$J948</f>
        <v>9.0500000000000007</v>
      </c>
      <c r="L167" s="3">
        <f>'[1]Weekly capesize'!$Y948</f>
        <v>11.15</v>
      </c>
      <c r="M167" s="3">
        <f>'[1]Weekly capesize'!$V948</f>
        <v>6.35</v>
      </c>
      <c r="N167" s="5">
        <f>'[1]Weekly capesize'!$S948</f>
        <v>4</v>
      </c>
      <c r="O167" s="5">
        <f>'[1]Weekly capesize'!$Z948</f>
        <v>11.85</v>
      </c>
      <c r="P167" s="5">
        <f>'[1]Weekly capesize'!$T948</f>
        <v>4.1500000000000004</v>
      </c>
      <c r="Q167" s="5">
        <f>'[1]Weekly capesize'!$U948</f>
        <v>7.25</v>
      </c>
      <c r="R167" s="119">
        <f>[2]input!$B596</f>
        <v>11.2</v>
      </c>
      <c r="S167" s="123">
        <f t="shared" si="1032"/>
        <v>0.58448844884488449</v>
      </c>
      <c r="T167" s="49">
        <f t="shared" si="1033"/>
        <v>1771</v>
      </c>
      <c r="U167" s="107">
        <f t="shared" si="1034"/>
        <v>0.58448844884488449</v>
      </c>
      <c r="V167" s="157">
        <f t="shared" si="1035"/>
        <v>6.8999999999999995</v>
      </c>
      <c r="W167" s="108">
        <f t="shared" si="733"/>
        <v>3.3999999999999995</v>
      </c>
      <c r="X167" s="197">
        <f>'[1]Weekly capesize'!$AD948</f>
        <v>3.1</v>
      </c>
      <c r="AF167" s="86">
        <f t="shared" si="1067"/>
        <v>-1.8200408997955053E-2</v>
      </c>
      <c r="AG167" s="97">
        <f t="shared" ref="AG167" si="1095">C167/C166-1</f>
        <v>-5.1346274264245428E-2</v>
      </c>
      <c r="AH167" s="102">
        <f t="shared" ref="AH167" si="1096">H167/H166-1</f>
        <v>-4.8076923076923128E-2</v>
      </c>
      <c r="AI167" s="103">
        <f t="shared" ref="AI167" si="1097">J167/J166-1</f>
        <v>-6.8181818181818343E-2</v>
      </c>
      <c r="AJ167" s="89">
        <f t="shared" ref="AJ167" si="1098">K167/K166-1</f>
        <v>-5.7291666666666519E-2</v>
      </c>
      <c r="AK167" s="96">
        <f t="shared" ref="AK167" si="1099">N167/N166-1</f>
        <v>-6.9767441860465129E-2</v>
      </c>
      <c r="AL167" s="97">
        <f t="shared" ref="AL167" si="1100">O167/O166-1</f>
        <v>-5.9523809523809534E-2</v>
      </c>
      <c r="AM167" s="97">
        <f t="shared" ref="AM167" si="1101">R167/R166-1</f>
        <v>9.8039215686274606E-2</v>
      </c>
      <c r="AQ167" s="109">
        <f>[4]SRM!I112-H167</f>
        <v>85.3</v>
      </c>
      <c r="AR167" s="109">
        <f>[4]SRM!J112-O167</f>
        <v>93.09</v>
      </c>
      <c r="AS167" s="108">
        <f t="shared" si="1039"/>
        <v>7.7900000000000063</v>
      </c>
      <c r="AT167" s="109">
        <f>AVERAGE($AS$2:AS167)</f>
        <v>6.0152028112449782</v>
      </c>
      <c r="AU167" s="44">
        <f t="shared" si="1040"/>
        <v>2.8950542822677949E-2</v>
      </c>
      <c r="AV167" s="44">
        <f t="shared" si="1041"/>
        <v>3.8487282463186112E-2</v>
      </c>
    </row>
    <row r="168" spans="1:61">
      <c r="A168" s="46">
        <f>'[1]Weekly capesize'!$A949</f>
        <v>43906</v>
      </c>
      <c r="B168" s="1">
        <f>'[1]Weekly capesize'!$B949</f>
        <v>4502</v>
      </c>
      <c r="C168" s="1">
        <f>'[1]Weekly capesize'!$C949</f>
        <v>2710</v>
      </c>
      <c r="D168" s="1">
        <f t="shared" si="728"/>
        <v>1792</v>
      </c>
      <c r="E168" s="124">
        <f>'[1]Baltic Indices'!$D617</f>
        <v>-121</v>
      </c>
      <c r="F168" s="124">
        <f>'[1]Baltic Indices'!$G617</f>
        <v>423</v>
      </c>
      <c r="G168" s="124">
        <f>'[1]Baltic Indices'!$F617</f>
        <v>741</v>
      </c>
      <c r="H168" s="3">
        <f>'[1]Weekly capesize'!$I949</f>
        <v>4.45</v>
      </c>
      <c r="I168" s="3">
        <f>'[1]Weekly capesize'!$L949</f>
        <v>7.85</v>
      </c>
      <c r="J168" s="3">
        <f>'[1]Weekly capesize'!$N949</f>
        <v>7.7</v>
      </c>
      <c r="K168" s="3">
        <f>'[1]Weekly capesize'!$J949</f>
        <v>8</v>
      </c>
      <c r="L168" s="3">
        <f>'[1]Weekly capesize'!$Y949</f>
        <v>9.85</v>
      </c>
      <c r="M168" s="3">
        <f>'[1]Weekly capesize'!$V949</f>
        <v>6.2</v>
      </c>
      <c r="N168" s="5">
        <f>'[1]Weekly capesize'!$S949</f>
        <v>3.7</v>
      </c>
      <c r="O168" s="5">
        <f>'[1]Weekly capesize'!$Z949</f>
        <v>10.55</v>
      </c>
      <c r="P168" s="5">
        <f>'[1]Weekly capesize'!$T949</f>
        <v>3.8</v>
      </c>
      <c r="Q168" s="5">
        <f>'[1]Weekly capesize'!$U949</f>
        <v>7.1</v>
      </c>
      <c r="R168" s="119">
        <f>[2]input!$B597</f>
        <v>10.85</v>
      </c>
      <c r="S168" s="123">
        <f t="shared" si="1032"/>
        <v>0.6612546125461255</v>
      </c>
      <c r="T168" s="49">
        <f t="shared" si="1033"/>
        <v>1792</v>
      </c>
      <c r="U168" s="107">
        <f t="shared" si="1034"/>
        <v>0.6612546125461255</v>
      </c>
      <c r="V168" s="157">
        <f t="shared" si="1035"/>
        <v>6.1000000000000005</v>
      </c>
      <c r="W168" s="108">
        <f t="shared" si="733"/>
        <v>3.3999999999999995</v>
      </c>
      <c r="X168" s="197">
        <f>'[1]Weekly capesize'!$AD949</f>
        <v>2.85</v>
      </c>
      <c r="AF168" s="86">
        <f t="shared" si="1067"/>
        <v>-6.2278691939179343E-2</v>
      </c>
      <c r="AG168" s="97">
        <f t="shared" ref="AG168" si="1102">C168/C167-1</f>
        <v>-0.10561056105610556</v>
      </c>
      <c r="AH168" s="102">
        <f t="shared" ref="AH168" si="1103">H168/H167-1</f>
        <v>-0.10101010101010099</v>
      </c>
      <c r="AI168" s="103">
        <f t="shared" ref="AI168" si="1104">J168/J167-1</f>
        <v>-6.0975609756097504E-2</v>
      </c>
      <c r="AJ168" s="89">
        <f t="shared" ref="AJ168" si="1105">K168/K167-1</f>
        <v>-0.11602209944751385</v>
      </c>
      <c r="AK168" s="96">
        <f t="shared" ref="AK168" si="1106">N168/N167-1</f>
        <v>-7.4999999999999956E-2</v>
      </c>
      <c r="AL168" s="97">
        <f t="shared" ref="AL168" si="1107">O168/O167-1</f>
        <v>-0.10970464135021085</v>
      </c>
      <c r="AM168" s="97">
        <f t="shared" ref="AM168" si="1108">R168/R167-1</f>
        <v>-3.125E-2</v>
      </c>
      <c r="AQ168" s="109">
        <f>[4]SRM!I113-H168</f>
        <v>86.06</v>
      </c>
      <c r="AR168" s="109">
        <f>[4]SRM!J113-O168</f>
        <v>94.73</v>
      </c>
      <c r="AS168" s="108">
        <f t="shared" si="1039"/>
        <v>8.6700000000000017</v>
      </c>
      <c r="AT168" s="109">
        <f>AVERAGE($AS$2:AS168)</f>
        <v>6.0310998003991996</v>
      </c>
      <c r="AU168" s="44">
        <f t="shared" si="1040"/>
        <v>8.9097303634233516E-3</v>
      </c>
      <c r="AV168" s="44">
        <f t="shared" si="1041"/>
        <v>1.7617359544526812E-2</v>
      </c>
    </row>
    <row r="169" spans="1:61">
      <c r="A169" s="46">
        <f>'[1]Weekly capesize'!$A950</f>
        <v>43913</v>
      </c>
      <c r="B169" s="1">
        <f>'[1]Weekly capesize'!$B950</f>
        <v>4366</v>
      </c>
      <c r="C169" s="1">
        <f>'[1]Weekly capesize'!$C950</f>
        <v>2655</v>
      </c>
      <c r="D169" s="1">
        <f t="shared" si="728"/>
        <v>1711</v>
      </c>
      <c r="E169" s="124">
        <f>'[1]Baltic Indices'!$D618</f>
        <v>-97</v>
      </c>
      <c r="F169" s="124">
        <f>'[1]Baltic Indices'!$G618</f>
        <v>401</v>
      </c>
      <c r="G169" s="124">
        <f>'[1]Baltic Indices'!$F618</f>
        <v>641</v>
      </c>
      <c r="H169" s="3">
        <f>'[1]Weekly capesize'!$I950</f>
        <v>4.3</v>
      </c>
      <c r="I169" s="3">
        <f>'[1]Weekly capesize'!$L950</f>
        <v>7.6</v>
      </c>
      <c r="J169" s="3">
        <f>'[1]Weekly capesize'!$N950</f>
        <v>7.45</v>
      </c>
      <c r="K169" s="3">
        <f>'[1]Weekly capesize'!$J950</f>
        <v>7.7</v>
      </c>
      <c r="L169" s="3">
        <f>'[1]Weekly capesize'!$Y950</f>
        <v>9.25</v>
      </c>
      <c r="M169" s="3">
        <f>'[1]Weekly capesize'!$V950</f>
        <v>5.95</v>
      </c>
      <c r="N169" s="5">
        <f>'[1]Weekly capesize'!$S950</f>
        <v>3.55</v>
      </c>
      <c r="O169" s="5">
        <f>'[1]Weekly capesize'!$Z950</f>
        <v>9.9499999999999993</v>
      </c>
      <c r="P169" s="5">
        <f>'[1]Weekly capesize'!$T950</f>
        <v>3.6</v>
      </c>
      <c r="Q169" s="5">
        <f>'[1]Weekly capesize'!$U950</f>
        <v>6.85</v>
      </c>
      <c r="R169" s="119">
        <f>[2]input!$B598</f>
        <v>10.5</v>
      </c>
      <c r="S169" s="123">
        <f t="shared" si="1032"/>
        <v>0.64444444444444449</v>
      </c>
      <c r="T169" s="49">
        <f t="shared" si="1033"/>
        <v>1711</v>
      </c>
      <c r="U169" s="107">
        <f t="shared" si="1034"/>
        <v>0.64444444444444449</v>
      </c>
      <c r="V169" s="157">
        <f t="shared" si="1035"/>
        <v>5.6499999999999995</v>
      </c>
      <c r="W169" s="108">
        <f t="shared" si="733"/>
        <v>3.3</v>
      </c>
      <c r="X169" s="197">
        <f>'[1]Weekly capesize'!$AD950</f>
        <v>2.65</v>
      </c>
      <c r="AF169" s="86">
        <f t="shared" ref="AF169" si="1109">B169/B168-1</f>
        <v>-3.0208796090626433E-2</v>
      </c>
      <c r="AG169" s="97">
        <f t="shared" ref="AG169" si="1110">C169/C168-1</f>
        <v>-2.0295202952029467E-2</v>
      </c>
      <c r="AH169" s="102">
        <f t="shared" ref="AH169" si="1111">H169/H168-1</f>
        <v>-3.3707865168539408E-2</v>
      </c>
      <c r="AI169" s="103">
        <f t="shared" ref="AI169" si="1112">J169/J168-1</f>
        <v>-3.2467532467532423E-2</v>
      </c>
      <c r="AJ169" s="89">
        <f t="shared" ref="AJ169" si="1113">K169/K168-1</f>
        <v>-3.7499999999999978E-2</v>
      </c>
      <c r="AK169" s="96">
        <f t="shared" ref="AK169" si="1114">N169/N168-1</f>
        <v>-4.0540540540540682E-2</v>
      </c>
      <c r="AL169" s="97">
        <f t="shared" ref="AL169" si="1115">O169/O168-1</f>
        <v>-5.6872037914692086E-2</v>
      </c>
      <c r="AM169" s="97">
        <f t="shared" ref="AM169" si="1116">R169/R168-1</f>
        <v>-3.2258064516129004E-2</v>
      </c>
      <c r="AQ169" s="109">
        <f>[4]SRM!I114-H169</f>
        <v>86.33</v>
      </c>
      <c r="AR169" s="109">
        <f>[4]SRM!J114-O169</f>
        <v>96.009999999999991</v>
      </c>
      <c r="AS169" s="108">
        <f t="shared" si="1039"/>
        <v>9.6799999999999926</v>
      </c>
      <c r="AT169" s="109">
        <f>AVERAGE($AS$2:AS169)</f>
        <v>6.0528194444444425</v>
      </c>
      <c r="AU169" s="44">
        <f t="shared" si="1040"/>
        <v>3.1373460376480367E-3</v>
      </c>
      <c r="AV169" s="44">
        <f t="shared" si="1041"/>
        <v>1.3512086984059923E-2</v>
      </c>
      <c r="BF169" s="128" t="s">
        <v>54</v>
      </c>
      <c r="BG169" s="129"/>
      <c r="BH169" s="129"/>
      <c r="BI169" s="130"/>
    </row>
    <row r="170" spans="1:61">
      <c r="A170" s="46">
        <f>'[1]Weekly capesize'!$A951</f>
        <v>43920</v>
      </c>
      <c r="B170" s="1">
        <f>'[1]Weekly capesize'!$B951</f>
        <v>4015</v>
      </c>
      <c r="C170" s="1">
        <f>'[1]Weekly capesize'!$C951</f>
        <v>2539</v>
      </c>
      <c r="D170" s="1">
        <f t="shared" si="728"/>
        <v>1476</v>
      </c>
      <c r="E170" s="124">
        <f>'[1]Baltic Indices'!$D619</f>
        <v>319</v>
      </c>
      <c r="F170" s="124">
        <f>'[1]Baltic Indices'!$G619</f>
        <v>340</v>
      </c>
      <c r="G170" s="124">
        <f>'[1]Baltic Indices'!$F619</f>
        <v>495</v>
      </c>
      <c r="H170" s="3">
        <f>'[1]Weekly capesize'!$I951</f>
        <v>4.25</v>
      </c>
      <c r="I170" s="3">
        <f>'[1]Weekly capesize'!$L951</f>
        <v>7.35</v>
      </c>
      <c r="J170" s="3">
        <f>'[1]Weekly capesize'!$N951</f>
        <v>7.2</v>
      </c>
      <c r="K170" s="3">
        <f>'[1]Weekly capesize'!$J951</f>
        <v>7.1</v>
      </c>
      <c r="L170" s="3">
        <f>'[1]Weekly capesize'!$Y951</f>
        <v>8.6</v>
      </c>
      <c r="M170" s="3">
        <f>'[1]Weekly capesize'!$V951</f>
        <v>5.25</v>
      </c>
      <c r="N170" s="5">
        <f>'[1]Weekly capesize'!$S951</f>
        <v>3.3</v>
      </c>
      <c r="O170" s="5">
        <f>'[1]Weekly capesize'!$Z951</f>
        <v>9.3000000000000007</v>
      </c>
      <c r="P170" s="5">
        <f>'[1]Weekly capesize'!$T951</f>
        <v>3.4</v>
      </c>
      <c r="Q170" s="5">
        <f>'[1]Weekly capesize'!$U951</f>
        <v>6.15</v>
      </c>
      <c r="R170" s="119">
        <f>[2]input!$B599</f>
        <v>8.1999999999999993</v>
      </c>
      <c r="S170" s="123">
        <f t="shared" si="1032"/>
        <v>0.58133123276880661</v>
      </c>
      <c r="T170" s="49">
        <f t="shared" si="1033"/>
        <v>1476</v>
      </c>
      <c r="U170" s="107">
        <f t="shared" si="1034"/>
        <v>0.58133123276880661</v>
      </c>
      <c r="V170" s="157">
        <f t="shared" si="1035"/>
        <v>5.0500000000000007</v>
      </c>
      <c r="W170" s="108">
        <f t="shared" si="733"/>
        <v>3.0999999999999996</v>
      </c>
      <c r="X170" s="197">
        <f>'[1]Weekly capesize'!$AD951</f>
        <v>2.4500000000000002</v>
      </c>
      <c r="AF170" s="86">
        <f t="shared" ref="AF170" si="1117">B170/B169-1</f>
        <v>-8.0393953275309182E-2</v>
      </c>
      <c r="AG170" s="97">
        <f t="shared" ref="AG170" si="1118">C170/C169-1</f>
        <v>-4.3691148775894528E-2</v>
      </c>
      <c r="AH170" s="102">
        <f t="shared" ref="AH170" si="1119">H170/H169-1</f>
        <v>-1.1627906976744096E-2</v>
      </c>
      <c r="AI170" s="103">
        <f t="shared" ref="AI170" si="1120">J170/J169-1</f>
        <v>-3.3557046979865723E-2</v>
      </c>
      <c r="AJ170" s="89">
        <f t="shared" ref="AJ170" si="1121">K170/K169-1</f>
        <v>-7.7922077922077948E-2</v>
      </c>
      <c r="AK170" s="96">
        <f t="shared" ref="AK170" si="1122">N170/N169-1</f>
        <v>-7.0422535211267623E-2</v>
      </c>
      <c r="AL170" s="97">
        <f t="shared" ref="AL170" si="1123">O170/O169-1</f>
        <v>-6.5326633165828984E-2</v>
      </c>
      <c r="AM170" s="97">
        <f t="shared" ref="AM170" si="1124">R170/R169-1</f>
        <v>-0.21904761904761916</v>
      </c>
      <c r="AQ170" s="109">
        <f>[4]SRM!I115-H170</f>
        <v>80.849999999999994</v>
      </c>
      <c r="AR170" s="109">
        <f>[4]SRM!J115-O170</f>
        <v>91.86</v>
      </c>
      <c r="AS170" s="108">
        <f t="shared" si="1039"/>
        <v>11.010000000000005</v>
      </c>
      <c r="AT170" s="109">
        <f>AVERAGE($AS$2:AS170)</f>
        <v>6.0821518737672564</v>
      </c>
      <c r="AU170" s="44">
        <f t="shared" si="1040"/>
        <v>-6.3477354338005387E-2</v>
      </c>
      <c r="AV170" s="44">
        <f t="shared" si="1041"/>
        <v>-4.3224664097489707E-2</v>
      </c>
      <c r="BF170" s="235" t="s">
        <v>55</v>
      </c>
      <c r="BG170" s="236"/>
      <c r="BH170" s="243" t="s">
        <v>56</v>
      </c>
      <c r="BI170" s="267"/>
    </row>
    <row r="171" spans="1:61">
      <c r="A171" s="46">
        <f>'[1]Weekly capesize'!$A952</f>
        <v>43927</v>
      </c>
      <c r="B171" s="1">
        <f>'[1]Weekly capesize'!$B952</f>
        <v>4070</v>
      </c>
      <c r="C171" s="1">
        <f>'[1]Weekly capesize'!$C952</f>
        <v>2974</v>
      </c>
      <c r="D171" s="1">
        <f t="shared" si="728"/>
        <v>1096</v>
      </c>
      <c r="E171" s="124">
        <f>'[1]Baltic Indices'!$D620</f>
        <v>541</v>
      </c>
      <c r="F171" s="124">
        <f>'[1]Baltic Indices'!$G620</f>
        <v>306</v>
      </c>
      <c r="G171" s="124">
        <f>'[1]Baltic Indices'!$F620</f>
        <v>441</v>
      </c>
      <c r="H171" s="3">
        <f>'[1]Weekly capesize'!$I952</f>
        <v>4.95</v>
      </c>
      <c r="I171" s="3">
        <f>'[1]Weekly capesize'!$L952</f>
        <v>7.5</v>
      </c>
      <c r="J171" s="3">
        <f>'[1]Weekly capesize'!$N952</f>
        <v>7.65</v>
      </c>
      <c r="K171" s="3">
        <f>'[1]Weekly capesize'!$J952</f>
        <v>7.85</v>
      </c>
      <c r="L171" s="3">
        <f>'[1]Weekly capesize'!$Y952</f>
        <v>8.9499999999999993</v>
      </c>
      <c r="M171" s="3">
        <f>'[1]Weekly capesize'!$V952</f>
        <v>4.8</v>
      </c>
      <c r="N171" s="5">
        <f>'[1]Weekly capesize'!$S952</f>
        <v>3.5</v>
      </c>
      <c r="O171" s="5">
        <f>'[1]Weekly capesize'!$Z952</f>
        <v>10.65</v>
      </c>
      <c r="P171" s="5">
        <f>'[1]Weekly capesize'!$T952</f>
        <v>3.5</v>
      </c>
      <c r="Q171" s="5">
        <f>'[1]Weekly capesize'!$U952</f>
        <v>5.7</v>
      </c>
      <c r="R171" s="119">
        <f>[2]input!$B600</f>
        <v>6.3</v>
      </c>
      <c r="S171" s="123">
        <f t="shared" si="1032"/>
        <v>0.36852723604572968</v>
      </c>
      <c r="T171" s="49">
        <f t="shared" si="1033"/>
        <v>1096</v>
      </c>
      <c r="U171" s="107">
        <f t="shared" si="1034"/>
        <v>0.36852723604572968</v>
      </c>
      <c r="V171" s="157">
        <f t="shared" si="1035"/>
        <v>5.7</v>
      </c>
      <c r="W171" s="108">
        <f t="shared" si="733"/>
        <v>2.5499999999999998</v>
      </c>
      <c r="X171" s="197">
        <f>'[1]Weekly capesize'!$AD952</f>
        <v>2.5499999999999998</v>
      </c>
      <c r="AF171" s="86">
        <f t="shared" ref="AF171" si="1125">B171/B170-1</f>
        <v>1.3698630136986356E-2</v>
      </c>
      <c r="AG171" s="97">
        <f t="shared" ref="AG171" si="1126">C171/C170-1</f>
        <v>0.171327294210319</v>
      </c>
      <c r="AH171" s="102">
        <f t="shared" ref="AH171" si="1127">H171/H170-1</f>
        <v>0.16470588235294126</v>
      </c>
      <c r="AI171" s="103">
        <f t="shared" ref="AI171" si="1128">J171/J170-1</f>
        <v>6.25E-2</v>
      </c>
      <c r="AJ171" s="89">
        <f t="shared" ref="AJ171" si="1129">K171/K170-1</f>
        <v>0.10563380281690149</v>
      </c>
      <c r="AK171" s="96">
        <f t="shared" ref="AK171" si="1130">N171/N170-1</f>
        <v>6.0606060606060552E-2</v>
      </c>
      <c r="AL171" s="97">
        <f t="shared" ref="AL171" si="1131">O171/O170-1</f>
        <v>0.14516129032258052</v>
      </c>
      <c r="AM171" s="97">
        <f t="shared" ref="AM171:AM172" si="1132">R171/R170-1</f>
        <v>-0.23170731707317072</v>
      </c>
      <c r="AQ171" s="109">
        <f>[4]SRM!I116-H171</f>
        <v>78.209999999999994</v>
      </c>
      <c r="AR171" s="109">
        <f>[4]SRM!J116-O171</f>
        <v>87.07</v>
      </c>
      <c r="AS171" s="108">
        <f t="shared" si="1039"/>
        <v>8.86</v>
      </c>
      <c r="AT171" s="109">
        <f>AVERAGE($AS$2:AS171)</f>
        <v>6.0984921568627426</v>
      </c>
      <c r="AU171" s="44">
        <f t="shared" si="1040"/>
        <v>-3.2653061224489854E-2</v>
      </c>
      <c r="AV171" s="44">
        <f t="shared" si="1041"/>
        <v>-5.2144567820596621E-2</v>
      </c>
      <c r="BF171" s="237" t="s">
        <v>57</v>
      </c>
      <c r="BG171" s="264"/>
      <c r="BH171" s="244" t="s">
        <v>58</v>
      </c>
      <c r="BI171" s="268"/>
    </row>
    <row r="172" spans="1:61">
      <c r="A172" s="46">
        <f>'[1]Weekly capesize'!$A953</f>
        <v>43935</v>
      </c>
      <c r="B172" s="1">
        <f>'[1]Weekly capesize'!$B953</f>
        <v>4368</v>
      </c>
      <c r="C172" s="1">
        <f>'[1]Weekly capesize'!$C953</f>
        <v>3007</v>
      </c>
      <c r="D172" s="1">
        <f t="shared" si="728"/>
        <v>1361</v>
      </c>
      <c r="E172" s="124">
        <f>'[1]Baltic Indices'!$D621</f>
        <v>993</v>
      </c>
      <c r="F172" s="124">
        <f>'[1]Baltic Indices'!$G621</f>
        <v>275</v>
      </c>
      <c r="G172" s="124">
        <f>'[1]Baltic Indices'!$F621</f>
        <v>404</v>
      </c>
      <c r="H172" s="3">
        <f>'[1]Weekly capesize'!$I953</f>
        <v>4.5999999999999996</v>
      </c>
      <c r="I172" s="3">
        <f>'[1]Weekly capesize'!$L953</f>
        <v>7.75</v>
      </c>
      <c r="J172" s="3">
        <f>'[1]Weekly capesize'!$N953</f>
        <v>7.9</v>
      </c>
      <c r="K172" s="3">
        <f>'[1]Weekly capesize'!$J953</f>
        <v>8</v>
      </c>
      <c r="L172" s="3">
        <f>'[1]Weekly capesize'!$Y953</f>
        <v>10.3</v>
      </c>
      <c r="M172" s="3">
        <f>'[1]Weekly capesize'!$V953</f>
        <v>5.25</v>
      </c>
      <c r="N172" s="5">
        <f>'[1]Weekly capesize'!$S953</f>
        <v>3.65</v>
      </c>
      <c r="O172" s="5">
        <f>'[1]Weekly capesize'!$Z953</f>
        <v>11</v>
      </c>
      <c r="P172" s="5">
        <f>'[1]Weekly capesize'!$T953</f>
        <v>3.6</v>
      </c>
      <c r="Q172" s="5">
        <f>'[1]Weekly capesize'!$U953</f>
        <v>6.1</v>
      </c>
      <c r="R172" s="119">
        <f>[2]input!$B601</f>
        <v>6</v>
      </c>
      <c r="S172" s="123">
        <f t="shared" si="1032"/>
        <v>0.45261057532424342</v>
      </c>
      <c r="T172" s="49">
        <f t="shared" si="1033"/>
        <v>1361</v>
      </c>
      <c r="U172" s="107">
        <f t="shared" si="1034"/>
        <v>0.45261057532424342</v>
      </c>
      <c r="V172" s="157">
        <f t="shared" si="1035"/>
        <v>6.4</v>
      </c>
      <c r="W172" s="108">
        <f t="shared" si="733"/>
        <v>3.1500000000000004</v>
      </c>
      <c r="X172" s="197">
        <f>'[1]Weekly capesize'!$AD953</f>
        <v>2.65</v>
      </c>
      <c r="AF172" s="86">
        <f t="shared" ref="AF172" si="1133">B172/B171-1</f>
        <v>7.3218673218673258E-2</v>
      </c>
      <c r="AG172" s="97">
        <f t="shared" ref="AG172" si="1134">C172/C171-1</f>
        <v>1.109616677874925E-2</v>
      </c>
      <c r="AH172" s="102">
        <f t="shared" ref="AH172" si="1135">H172/H171-1</f>
        <v>-7.0707070707070829E-2</v>
      </c>
      <c r="AI172" s="103">
        <f t="shared" ref="AI172" si="1136">J172/J171-1</f>
        <v>3.2679738562091609E-2</v>
      </c>
      <c r="AJ172" s="89">
        <f t="shared" ref="AJ172" si="1137">K172/K171-1</f>
        <v>1.9108280254777066E-2</v>
      </c>
      <c r="AK172" s="96">
        <f t="shared" ref="AK172" si="1138">N172/N171-1</f>
        <v>4.2857142857142927E-2</v>
      </c>
      <c r="AL172" s="97">
        <f t="shared" ref="AL172" si="1139">O172/O171-1</f>
        <v>3.2863849765258246E-2</v>
      </c>
      <c r="AM172" s="97">
        <f t="shared" si="1132"/>
        <v>-4.7619047619047561E-2</v>
      </c>
      <c r="AQ172" s="109">
        <f>[4]SRM!I117-H172</f>
        <v>79.010000000000005</v>
      </c>
      <c r="AR172" s="109">
        <f>[4]SRM!J117-O172</f>
        <v>87.23</v>
      </c>
      <c r="AS172" s="108">
        <f t="shared" si="1039"/>
        <v>8.2199999999999989</v>
      </c>
      <c r="AT172" s="109">
        <f>AVERAGE($AS$2:AS172)</f>
        <v>6.1108986354775805</v>
      </c>
      <c r="AU172" s="44">
        <f t="shared" si="1040"/>
        <v>1.0228870988364891E-2</v>
      </c>
      <c r="AV172" s="44">
        <f t="shared" si="1041"/>
        <v>1.8376019294821244E-3</v>
      </c>
      <c r="BF172" s="237" t="s">
        <v>59</v>
      </c>
      <c r="BG172" s="264"/>
      <c r="BH172" s="246" t="s">
        <v>60</v>
      </c>
      <c r="BI172" s="265"/>
    </row>
    <row r="173" spans="1:61">
      <c r="A173" s="46">
        <f>'[1]Weekly capesize'!$A954</f>
        <v>43941</v>
      </c>
      <c r="B173" s="1">
        <f>'[1]Weekly capesize'!$B954</f>
        <v>4997</v>
      </c>
      <c r="C173" s="1">
        <f>'[1]Weekly capesize'!$C954</f>
        <v>3413</v>
      </c>
      <c r="D173" s="1">
        <f t="shared" si="728"/>
        <v>1584</v>
      </c>
      <c r="E173" s="124">
        <f>'[1]Baltic Indices'!$D622</f>
        <v>964</v>
      </c>
      <c r="F173" s="124">
        <f>'[1]Baltic Indices'!$G622</f>
        <v>247</v>
      </c>
      <c r="G173" s="124">
        <f>'[1]Baltic Indices'!$F622</f>
        <v>388</v>
      </c>
      <c r="H173" s="3">
        <f>'[1]Weekly capesize'!$I954</f>
        <v>4.9000000000000004</v>
      </c>
      <c r="I173" s="3">
        <f>'[1]Weekly capesize'!$L954</f>
        <v>8.4499999999999993</v>
      </c>
      <c r="J173" s="3">
        <f>'[1]Weekly capesize'!$N954</f>
        <v>8.65</v>
      </c>
      <c r="K173" s="3">
        <f>'[1]Weekly capesize'!$J954</f>
        <v>9.15</v>
      </c>
      <c r="L173" s="3">
        <f>'[1]Weekly capesize'!$Y954</f>
        <v>11.4</v>
      </c>
      <c r="M173" s="3">
        <f>'[1]Weekly capesize'!$V954</f>
        <v>6.25</v>
      </c>
      <c r="N173" s="5">
        <f>'[1]Weekly capesize'!$S954</f>
        <v>4.25</v>
      </c>
      <c r="O173" s="5">
        <f>'[1]Weekly capesize'!$Z954</f>
        <v>12.1</v>
      </c>
      <c r="P173" s="5">
        <f>'[1]Weekly capesize'!$T954</f>
        <v>4.0999999999999996</v>
      </c>
      <c r="Q173" s="5">
        <f>'[1]Weekly capesize'!$U954</f>
        <v>7.05</v>
      </c>
      <c r="R173" s="119">
        <f>[2]input!$B602</f>
        <v>5.9</v>
      </c>
      <c r="S173" s="123">
        <f t="shared" si="1032"/>
        <v>0.46410782302959275</v>
      </c>
      <c r="T173" s="49">
        <f t="shared" si="1033"/>
        <v>1584</v>
      </c>
      <c r="U173" s="107">
        <f t="shared" si="1034"/>
        <v>0.46410782302959275</v>
      </c>
      <c r="V173" s="157">
        <f t="shared" si="1035"/>
        <v>7.1999999999999993</v>
      </c>
      <c r="W173" s="108">
        <f t="shared" si="733"/>
        <v>3.5499999999999989</v>
      </c>
      <c r="X173" s="197">
        <f>'[1]Weekly capesize'!$AD954</f>
        <v>3.15</v>
      </c>
      <c r="AF173" s="86">
        <f t="shared" ref="AF173" si="1140">B173/B172-1</f>
        <v>0.14400183150183143</v>
      </c>
      <c r="AG173" s="97">
        <f t="shared" ref="AG173" si="1141">C173/C172-1</f>
        <v>0.13501829065513804</v>
      </c>
      <c r="AH173" s="102">
        <f t="shared" ref="AH173" si="1142">H173/H172-1</f>
        <v>6.5217391304347894E-2</v>
      </c>
      <c r="AI173" s="103">
        <f t="shared" ref="AI173" si="1143">J173/J172-1</f>
        <v>9.4936708860759556E-2</v>
      </c>
      <c r="AJ173" s="89">
        <f t="shared" ref="AJ173" si="1144">K173/K172-1</f>
        <v>0.14375000000000004</v>
      </c>
      <c r="AK173" s="96">
        <f t="shared" ref="AK173" si="1145">N173/N172-1</f>
        <v>0.16438356164383561</v>
      </c>
      <c r="AL173" s="97">
        <f t="shared" ref="AL173" si="1146">O173/O172-1</f>
        <v>9.9999999999999867E-2</v>
      </c>
      <c r="AM173" s="97">
        <f t="shared" ref="AM173" si="1147">R173/R172-1</f>
        <v>-1.6666666666666607E-2</v>
      </c>
      <c r="AQ173" s="109">
        <f>[4]SRM!I118-H173</f>
        <v>81.3</v>
      </c>
      <c r="AR173" s="109">
        <f>[4]SRM!J118-O173</f>
        <v>90.48</v>
      </c>
      <c r="AS173" s="108">
        <f t="shared" si="1039"/>
        <v>9.1800000000000068</v>
      </c>
      <c r="AT173" s="109">
        <f>AVERAGE($AS$2:AS173)</f>
        <v>6.1287422480620135</v>
      </c>
      <c r="AU173" s="44">
        <f t="shared" si="1040"/>
        <v>2.8983672952790585E-2</v>
      </c>
      <c r="AV173" s="44">
        <f t="shared" si="1041"/>
        <v>3.7257824143070106E-2</v>
      </c>
      <c r="BF173" s="239" t="s">
        <v>61</v>
      </c>
      <c r="BG173" s="240"/>
      <c r="BH173" s="248" t="s">
        <v>62</v>
      </c>
      <c r="BI173" s="259"/>
    </row>
    <row r="174" spans="1:61">
      <c r="A174" s="46">
        <f>'[1]Weekly capesize'!$A955</f>
        <v>43948</v>
      </c>
      <c r="B174" s="1">
        <f>'[1]Weekly capesize'!$B955</f>
        <v>4508</v>
      </c>
      <c r="C174" s="1">
        <f>'[1]Weekly capesize'!$C955</f>
        <v>3116</v>
      </c>
      <c r="D174" s="1">
        <f t="shared" si="728"/>
        <v>1392</v>
      </c>
      <c r="E174" s="124">
        <f>'[1]Baltic Indices'!$D623</f>
        <v>820</v>
      </c>
      <c r="F174" s="124">
        <f>'[1]Baltic Indices'!$G623</f>
        <v>239</v>
      </c>
      <c r="G174" s="124">
        <f>'[1]Baltic Indices'!$F623</f>
        <v>413</v>
      </c>
      <c r="H174" s="3">
        <f>'[1]Weekly capesize'!$I955</f>
        <v>4.05</v>
      </c>
      <c r="I174" s="3">
        <f>'[1]Weekly capesize'!$L955</f>
        <v>8.6</v>
      </c>
      <c r="J174" s="3">
        <f>'[1]Weekly capesize'!$N955</f>
        <v>8.9</v>
      </c>
      <c r="K174" s="3">
        <f>'[1]Weekly capesize'!$J955</f>
        <v>8.15</v>
      </c>
      <c r="L174" s="3">
        <f>'[1]Weekly capesize'!$Y955</f>
        <v>9.9</v>
      </c>
      <c r="M174" s="3">
        <f>'[1]Weekly capesize'!$V955</f>
        <v>5.45</v>
      </c>
      <c r="N174" s="5">
        <f>'[1]Weekly capesize'!$S955</f>
        <v>4.4000000000000004</v>
      </c>
      <c r="O174" s="5">
        <f>'[1]Weekly capesize'!$Z955</f>
        <v>10.5</v>
      </c>
      <c r="P174" s="5">
        <f>'[1]Weekly capesize'!$T955</f>
        <v>4.3</v>
      </c>
      <c r="Q174" s="5">
        <f>'[1]Weekly capesize'!$U955</f>
        <v>6.25</v>
      </c>
      <c r="R174" s="119">
        <f>[2]input!$B603</f>
        <v>7.25</v>
      </c>
      <c r="S174" s="123">
        <f t="shared" si="1032"/>
        <v>0.4467265725288832</v>
      </c>
      <c r="T174" s="49">
        <f t="shared" si="1033"/>
        <v>1392</v>
      </c>
      <c r="U174" s="107">
        <f t="shared" si="1034"/>
        <v>0.4467265725288832</v>
      </c>
      <c r="V174" s="157">
        <f t="shared" si="1035"/>
        <v>6.45</v>
      </c>
      <c r="W174" s="108">
        <f t="shared" si="733"/>
        <v>4.55</v>
      </c>
      <c r="X174" s="197">
        <f>'[1]Weekly capesize'!$AD955</f>
        <v>3.35</v>
      </c>
      <c r="AF174" s="86">
        <f t="shared" ref="AF174" si="1148">B174/B173-1</f>
        <v>-9.7858715229137472E-2</v>
      </c>
      <c r="AG174" s="97">
        <f t="shared" ref="AG174" si="1149">C174/C173-1</f>
        <v>-8.7020216818048612E-2</v>
      </c>
      <c r="AH174" s="102">
        <f t="shared" ref="AH174" si="1150">H174/H173-1</f>
        <v>-0.17346938775510212</v>
      </c>
      <c r="AI174" s="103">
        <f t="shared" ref="AI174" si="1151">J174/J173-1</f>
        <v>2.8901734104046284E-2</v>
      </c>
      <c r="AJ174" s="89">
        <f t="shared" ref="AJ174" si="1152">K174/K173-1</f>
        <v>-0.10928961748633881</v>
      </c>
      <c r="AK174" s="96">
        <f t="shared" ref="AK174" si="1153">N174/N173-1</f>
        <v>3.529411764705892E-2</v>
      </c>
      <c r="AL174" s="97">
        <f t="shared" ref="AL174" si="1154">O174/O173-1</f>
        <v>-0.13223140495867769</v>
      </c>
      <c r="AM174" s="97">
        <f t="shared" ref="AM174" si="1155">R174/R173-1</f>
        <v>0.22881355932203373</v>
      </c>
      <c r="AQ174" s="109">
        <f>[4]SRM!I119-H174</f>
        <v>81.08</v>
      </c>
      <c r="AR174" s="109">
        <f>[4]SRM!J119-O174</f>
        <v>91.32</v>
      </c>
      <c r="AS174" s="108">
        <f t="shared" si="1039"/>
        <v>10.239999999999995</v>
      </c>
      <c r="AT174" s="109">
        <f>AVERAGE($AS$2:AS174)</f>
        <v>6.1525067437379564</v>
      </c>
      <c r="AU174" s="44">
        <f t="shared" si="1040"/>
        <v>-2.7060270602705661E-3</v>
      </c>
      <c r="AV174" s="44">
        <f t="shared" si="1041"/>
        <v>9.2838196286471053E-3</v>
      </c>
      <c r="BF174" s="128" t="s">
        <v>63</v>
      </c>
      <c r="BG174" s="241"/>
      <c r="BH174" s="242"/>
      <c r="BI174" s="260"/>
    </row>
    <row r="175" spans="1:61" ht="21" customHeight="1">
      <c r="A175" s="46">
        <f>'[1]Weekly capesize'!$A956</f>
        <v>43955</v>
      </c>
      <c r="B175" s="1">
        <f>'[1]Weekly capesize'!$B956</f>
        <v>4101</v>
      </c>
      <c r="C175" s="1">
        <f>'[1]Weekly capesize'!$C956</f>
        <v>2998</v>
      </c>
      <c r="D175" s="1">
        <f t="shared" si="728"/>
        <v>1103</v>
      </c>
      <c r="E175" s="124">
        <f>'[1]Baltic Indices'!$D624</f>
        <v>292</v>
      </c>
      <c r="F175" s="124">
        <f>'[1]Baltic Indices'!$G624</f>
        <v>230</v>
      </c>
      <c r="G175" s="124">
        <f>'[1]Baltic Indices'!$F624</f>
        <v>431</v>
      </c>
      <c r="H175" s="3">
        <f>'[1]Weekly capesize'!$I956</f>
        <v>4.3499999999999996</v>
      </c>
      <c r="I175" s="3">
        <f>'[1]Weekly capesize'!$L956</f>
        <v>7.9</v>
      </c>
      <c r="J175" s="3">
        <f>'[1]Weekly capesize'!$N956</f>
        <v>8.4499999999999993</v>
      </c>
      <c r="K175" s="3">
        <f>'[1]Weekly capesize'!$J956</f>
        <v>7.6</v>
      </c>
      <c r="L175" s="3">
        <f>'[1]Weekly capesize'!$Y956</f>
        <v>9.1999999999999993</v>
      </c>
      <c r="M175" s="3">
        <f>'[1]Weekly capesize'!$V956</f>
        <v>4.9000000000000004</v>
      </c>
      <c r="N175" s="5">
        <f>'[1]Weekly capesize'!$S956</f>
        <v>3.9</v>
      </c>
      <c r="O175" s="5">
        <f>'[1]Weekly capesize'!$Z956</f>
        <v>9.8000000000000007</v>
      </c>
      <c r="P175" s="5">
        <f>'[1]Weekly capesize'!$T956</f>
        <v>4</v>
      </c>
      <c r="Q175" s="5">
        <f>'[1]Weekly capesize'!$U956</f>
        <v>5.7</v>
      </c>
      <c r="R175" s="119">
        <f>[2]input!$B604</f>
        <v>7.7</v>
      </c>
      <c r="S175" s="123">
        <f t="shared" si="1032"/>
        <v>0.36791194129419613</v>
      </c>
      <c r="T175" s="49">
        <f t="shared" si="1033"/>
        <v>1103</v>
      </c>
      <c r="U175" s="107">
        <f t="shared" si="1034"/>
        <v>0.36791194129419613</v>
      </c>
      <c r="V175" s="157">
        <f t="shared" si="1035"/>
        <v>5.4500000000000011</v>
      </c>
      <c r="W175" s="108">
        <f t="shared" si="733"/>
        <v>3.5500000000000007</v>
      </c>
      <c r="X175" s="197">
        <f>'[1]Weekly capesize'!$AD956</f>
        <v>2.95</v>
      </c>
      <c r="AF175" s="86">
        <f t="shared" ref="AF175" si="1156">B175/B174-1</f>
        <v>-9.0283939662821666E-2</v>
      </c>
      <c r="AG175" s="97">
        <f t="shared" ref="AG175" si="1157">C175/C174-1</f>
        <v>-3.7869062901155326E-2</v>
      </c>
      <c r="AH175" s="102">
        <f t="shared" ref="AH175" si="1158">H175/H174-1</f>
        <v>7.4074074074073959E-2</v>
      </c>
      <c r="AI175" s="103">
        <f t="shared" ref="AI175" si="1159">J175/J174-1</f>
        <v>-5.0561797752809112E-2</v>
      </c>
      <c r="AJ175" s="89">
        <f t="shared" ref="AJ175" si="1160">K175/K174-1</f>
        <v>-6.7484662576687171E-2</v>
      </c>
      <c r="AK175" s="96">
        <f t="shared" ref="AK175" si="1161">N175/N174-1</f>
        <v>-0.11363636363636376</v>
      </c>
      <c r="AL175" s="97">
        <f t="shared" ref="AL175" si="1162">O175/O174-1</f>
        <v>-6.6666666666666652E-2</v>
      </c>
      <c r="AM175" s="97">
        <f t="shared" ref="AM175" si="1163">R175/R174-1</f>
        <v>6.2068965517241503E-2</v>
      </c>
      <c r="AQ175" s="109">
        <f>[4]SRM!I120-H175</f>
        <v>78.710000000000008</v>
      </c>
      <c r="AR175" s="109">
        <f>[4]SRM!J120-O175</f>
        <v>91.73</v>
      </c>
      <c r="AS175" s="108">
        <f t="shared" si="1039"/>
        <v>13.019999999999996</v>
      </c>
      <c r="AT175" s="109">
        <f>AVERAGE($AS$2:AS175)</f>
        <v>6.1919750957854385</v>
      </c>
      <c r="AU175" s="44">
        <f t="shared" si="1040"/>
        <v>-2.9230389738529761E-2</v>
      </c>
      <c r="AV175" s="44">
        <f t="shared" si="1041"/>
        <v>4.489706526500381E-3</v>
      </c>
      <c r="BF175" s="208" t="s">
        <v>64</v>
      </c>
      <c r="BG175" s="131" t="s">
        <v>65</v>
      </c>
      <c r="BH175" s="249" t="s">
        <v>66</v>
      </c>
      <c r="BI175" s="261"/>
    </row>
    <row r="176" spans="1:61">
      <c r="A176" s="46">
        <f>'[1]Weekly capesize'!$A957</f>
        <v>43962</v>
      </c>
      <c r="B176" s="1">
        <f>'[1]Weekly capesize'!$B957</f>
        <v>3507</v>
      </c>
      <c r="C176" s="1">
        <f>'[1]Weekly capesize'!$C957</f>
        <v>2602</v>
      </c>
      <c r="D176" s="1">
        <f t="shared" si="728"/>
        <v>905</v>
      </c>
      <c r="E176" s="124">
        <f>'[1]Baltic Indices'!$D625</f>
        <v>26</v>
      </c>
      <c r="F176" s="124">
        <f>'[1]Baltic Indices'!$G625</f>
        <v>230</v>
      </c>
      <c r="G176" s="124">
        <f>'[1]Baltic Indices'!$F625</f>
        <v>450</v>
      </c>
      <c r="H176" s="3">
        <f>'[1]Weekly capesize'!$I957</f>
        <v>3.95</v>
      </c>
      <c r="I176" s="3">
        <f>'[1]Weekly capesize'!$L957</f>
        <v>7.45</v>
      </c>
      <c r="J176" s="3">
        <f>'[1]Weekly capesize'!$N957</f>
        <v>7.95</v>
      </c>
      <c r="K176" s="3">
        <f>'[1]Weekly capesize'!$J957</f>
        <v>6.7</v>
      </c>
      <c r="L176" s="3">
        <f>'[1]Weekly capesize'!$Y957</f>
        <v>7.6</v>
      </c>
      <c r="M176" s="3">
        <f>'[1]Weekly capesize'!$V957</f>
        <v>4.3</v>
      </c>
      <c r="N176" s="5">
        <f>'[1]Weekly capesize'!$S957</f>
        <v>3.45</v>
      </c>
      <c r="O176" s="5">
        <f>'[1]Weekly capesize'!$Z957</f>
        <v>8.15</v>
      </c>
      <c r="P176" s="5">
        <f>'[1]Weekly capesize'!$T957</f>
        <v>3.7</v>
      </c>
      <c r="Q176" s="5">
        <f>'[1]Weekly capesize'!$U957</f>
        <v>5.0999999999999996</v>
      </c>
      <c r="R176" s="119">
        <f>[2]input!$B605</f>
        <v>9.0500000000000007</v>
      </c>
      <c r="S176" s="123">
        <f t="shared" si="1032"/>
        <v>0.34780937740199847</v>
      </c>
      <c r="T176" s="49">
        <f t="shared" si="1033"/>
        <v>905</v>
      </c>
      <c r="U176" s="107">
        <f t="shared" si="1034"/>
        <v>0.34780937740199847</v>
      </c>
      <c r="V176" s="157">
        <f t="shared" si="1035"/>
        <v>4.2</v>
      </c>
      <c r="W176" s="108">
        <f t="shared" si="733"/>
        <v>3.5</v>
      </c>
      <c r="X176" s="197">
        <f>'[1]Weekly capesize'!$AD957</f>
        <v>2.6</v>
      </c>
      <c r="AF176" s="86">
        <f t="shared" ref="AF176" si="1164">B176/B175-1</f>
        <v>-0.14484272128749087</v>
      </c>
      <c r="AG176" s="97">
        <f t="shared" ref="AG176" si="1165">C176/C175-1</f>
        <v>-0.13208805870580387</v>
      </c>
      <c r="AH176" s="102">
        <f t="shared" ref="AH176" si="1166">H176/H175-1</f>
        <v>-9.1954022988505635E-2</v>
      </c>
      <c r="AI176" s="103">
        <f t="shared" ref="AI176" si="1167">J176/J175-1</f>
        <v>-5.9171597633135953E-2</v>
      </c>
      <c r="AJ176" s="89">
        <f t="shared" ref="AJ176" si="1168">K176/K175-1</f>
        <v>-0.11842105263157887</v>
      </c>
      <c r="AK176" s="96">
        <f t="shared" ref="AK176" si="1169">N176/N175-1</f>
        <v>-0.11538461538461531</v>
      </c>
      <c r="AL176" s="97">
        <f t="shared" ref="AL176" si="1170">O176/O175-1</f>
        <v>-0.16836734693877553</v>
      </c>
      <c r="AM176" s="97">
        <f t="shared" ref="AM176" si="1171">R176/R175-1</f>
        <v>0.17532467532467533</v>
      </c>
      <c r="AQ176" s="109">
        <f>[4]SRM!I121-H176</f>
        <v>81.31</v>
      </c>
      <c r="AR176" s="109">
        <f>[4]SRM!J121-O176</f>
        <v>94.78</v>
      </c>
      <c r="AS176" s="108">
        <f t="shared" si="1039"/>
        <v>13.469999999999999</v>
      </c>
      <c r="AT176" s="109">
        <f>AVERAGE($AS$2:AS176)</f>
        <v>6.2335638095238082</v>
      </c>
      <c r="AU176" s="44">
        <f t="shared" si="1040"/>
        <v>3.3032651505526589E-2</v>
      </c>
      <c r="AV176" s="44">
        <f t="shared" si="1041"/>
        <v>3.3249754714924196E-2</v>
      </c>
      <c r="BF176" s="209"/>
      <c r="BG176" s="132" t="s">
        <v>67</v>
      </c>
      <c r="BH176" s="233" t="s">
        <v>68</v>
      </c>
      <c r="BI176" s="262"/>
    </row>
    <row r="177" spans="1:61">
      <c r="A177" s="46">
        <f>'[1]Weekly capesize'!$A958</f>
        <v>43969</v>
      </c>
      <c r="B177" s="1">
        <f>'[1]Weekly capesize'!$B958</f>
        <v>2971</v>
      </c>
      <c r="C177" s="1">
        <f>'[1]Weekly capesize'!$C958</f>
        <v>2121</v>
      </c>
      <c r="D177" s="1">
        <f t="shared" si="728"/>
        <v>850</v>
      </c>
      <c r="E177" s="124">
        <f>'[1]Baltic Indices'!$D626</f>
        <v>162</v>
      </c>
      <c r="F177" s="124">
        <f>'[1]Baltic Indices'!$G626</f>
        <v>249</v>
      </c>
      <c r="G177" s="124">
        <f>'[1]Baltic Indices'!$F626</f>
        <v>486</v>
      </c>
      <c r="H177" s="3">
        <f>'[1]Weekly capesize'!$I958</f>
        <v>3.95</v>
      </c>
      <c r="I177" s="3">
        <f>'[1]Weekly capesize'!$L958</f>
        <v>6.5</v>
      </c>
      <c r="J177" s="3">
        <f>'[1]Weekly capesize'!$N958</f>
        <v>7.15</v>
      </c>
      <c r="K177" s="3">
        <f>'[1]Weekly capesize'!$J958</f>
        <v>5.6</v>
      </c>
      <c r="L177" s="3">
        <f>'[1]Weekly capesize'!$Y958</f>
        <v>6.55</v>
      </c>
      <c r="M177" s="3">
        <f>'[1]Weekly capesize'!$V958</f>
        <v>3.55</v>
      </c>
      <c r="N177" s="5">
        <f>'[1]Weekly capesize'!$S958</f>
        <v>2.9</v>
      </c>
      <c r="O177" s="5">
        <f>'[1]Weekly capesize'!$Z958</f>
        <v>7</v>
      </c>
      <c r="P177" s="5">
        <f>'[1]Weekly capesize'!$T958</f>
        <v>3.1</v>
      </c>
      <c r="Q177" s="5">
        <f>'[1]Weekly capesize'!$U958</f>
        <v>4.3499999999999996</v>
      </c>
      <c r="R177" s="119">
        <f>[2]input!$B606</f>
        <v>10.3</v>
      </c>
      <c r="S177" s="123">
        <f t="shared" si="1032"/>
        <v>0.40075436115040075</v>
      </c>
      <c r="T177" s="49">
        <f t="shared" si="1033"/>
        <v>850</v>
      </c>
      <c r="U177" s="107">
        <f t="shared" si="1034"/>
        <v>0.40075436115040075</v>
      </c>
      <c r="V177" s="157">
        <f t="shared" si="1035"/>
        <v>3.05</v>
      </c>
      <c r="W177" s="108">
        <f t="shared" si="733"/>
        <v>2.5499999999999998</v>
      </c>
      <c r="X177" s="197">
        <f>'[1]Weekly capesize'!$AD958</f>
        <v>2</v>
      </c>
      <c r="AF177" s="86">
        <f t="shared" ref="AF177" si="1172">B177/B176-1</f>
        <v>-0.15283718277730252</v>
      </c>
      <c r="AG177" s="97">
        <f t="shared" ref="AG177" si="1173">C177/C176-1</f>
        <v>-0.18485780169100696</v>
      </c>
      <c r="AH177" s="102">
        <f t="shared" ref="AH177" si="1174">H177/H176-1</f>
        <v>0</v>
      </c>
      <c r="AI177" s="103">
        <f t="shared" ref="AI177" si="1175">J177/J176-1</f>
        <v>-0.10062893081761004</v>
      </c>
      <c r="AJ177" s="89">
        <f t="shared" ref="AJ177" si="1176">K177/K176-1</f>
        <v>-0.16417910447761197</v>
      </c>
      <c r="AK177" s="96">
        <f t="shared" ref="AK177" si="1177">N177/N176-1</f>
        <v>-0.15942028985507251</v>
      </c>
      <c r="AL177" s="97">
        <f t="shared" ref="AL177" si="1178">O177/O176-1</f>
        <v>-0.14110429447852768</v>
      </c>
      <c r="AM177" s="97">
        <f t="shared" ref="AM177" si="1179">R177/R176-1</f>
        <v>0.13812154696132595</v>
      </c>
      <c r="AQ177" s="109">
        <f>[4]SRM!I122-H177</f>
        <v>87.6</v>
      </c>
      <c r="AR177" s="109">
        <f>[4]SRM!J122-O177</f>
        <v>100.96</v>
      </c>
      <c r="AS177" s="108">
        <f t="shared" si="1039"/>
        <v>13.36</v>
      </c>
      <c r="AT177" s="109">
        <f>AVERAGE($AS$2:AS177)</f>
        <v>6.2740549242424217</v>
      </c>
      <c r="AU177" s="44">
        <f t="shared" si="1040"/>
        <v>7.735825851678757E-2</v>
      </c>
      <c r="AV177" s="44">
        <f t="shared" si="1041"/>
        <v>6.5203629457691425E-2</v>
      </c>
      <c r="BF177" s="210"/>
      <c r="BG177" s="133" t="s">
        <v>69</v>
      </c>
      <c r="BH177" s="211" t="s">
        <v>70</v>
      </c>
      <c r="BI177" s="263"/>
    </row>
    <row r="178" spans="1:61">
      <c r="A178" s="46">
        <f>'[1]Weekly capesize'!$A959</f>
        <v>43976</v>
      </c>
      <c r="B178" s="1">
        <f>'[1]Weekly capesize'!$B959</f>
        <v>3304</v>
      </c>
      <c r="C178" s="1">
        <f>'[1]Weekly capesize'!$C959</f>
        <v>2402</v>
      </c>
      <c r="D178" s="1">
        <f t="shared" si="728"/>
        <v>902</v>
      </c>
      <c r="E178" s="124">
        <f>'[1]Baltic Indices'!$D627</f>
        <v>46</v>
      </c>
      <c r="F178" s="124">
        <f>'[1]Baltic Indices'!$G627</f>
        <v>271</v>
      </c>
      <c r="G178" s="124">
        <f>'[1]Baltic Indices'!$F627</f>
        <v>500</v>
      </c>
      <c r="H178" s="3">
        <f>'[1]Weekly capesize'!$I959</f>
        <v>4.55</v>
      </c>
      <c r="I178" s="3">
        <f>'[1]Weekly capesize'!$L959</f>
        <v>6.7</v>
      </c>
      <c r="J178" s="3">
        <f>'[1]Weekly capesize'!$N959</f>
        <v>7.35</v>
      </c>
      <c r="K178" s="3">
        <f>'[1]Weekly capesize'!$J959</f>
        <v>6.35</v>
      </c>
      <c r="L178" s="3">
        <f>'[1]Weekly capesize'!$Y959</f>
        <v>7.75</v>
      </c>
      <c r="M178" s="3">
        <f>'[1]Weekly capesize'!$V959</f>
        <v>3.6</v>
      </c>
      <c r="N178" s="5">
        <f>'[1]Weekly capesize'!$S959</f>
        <v>3</v>
      </c>
      <c r="O178" s="5">
        <f>'[1]Weekly capesize'!$Z959</f>
        <v>8.1999999999999993</v>
      </c>
      <c r="P178" s="5">
        <f>'[1]Weekly capesize'!$T959</f>
        <v>3.2</v>
      </c>
      <c r="Q178" s="5">
        <f>'[1]Weekly capesize'!$U959</f>
        <v>4.4000000000000004</v>
      </c>
      <c r="R178" s="119">
        <f>[2]input!$B607</f>
        <v>10</v>
      </c>
      <c r="S178" s="123">
        <f t="shared" si="1032"/>
        <v>0.37552039966694423</v>
      </c>
      <c r="T178" s="49">
        <f t="shared" si="1033"/>
        <v>902</v>
      </c>
      <c r="U178" s="107">
        <f t="shared" si="1034"/>
        <v>0.37552039966694423</v>
      </c>
      <c r="V178" s="157">
        <f t="shared" si="1035"/>
        <v>3.6499999999999995</v>
      </c>
      <c r="W178" s="108">
        <f t="shared" si="733"/>
        <v>2.1500000000000004</v>
      </c>
      <c r="X178" s="197">
        <f>'[1]Weekly capesize'!$AD959</f>
        <v>2.15</v>
      </c>
      <c r="AF178" s="86">
        <f t="shared" ref="AF178" si="1180">B178/B177-1</f>
        <v>0.11208347357791992</v>
      </c>
      <c r="AG178" s="97">
        <f t="shared" ref="AG178" si="1181">C178/C177-1</f>
        <v>0.13248467703913258</v>
      </c>
      <c r="AH178" s="102">
        <f t="shared" ref="AH178" si="1182">H178/H177-1</f>
        <v>0.15189873417721511</v>
      </c>
      <c r="AI178" s="103">
        <f t="shared" ref="AI178" si="1183">J178/J177-1</f>
        <v>2.7972027972027913E-2</v>
      </c>
      <c r="AJ178" s="89">
        <f t="shared" ref="AJ178" si="1184">K178/K177-1</f>
        <v>0.1339285714285714</v>
      </c>
      <c r="AK178" s="96">
        <f t="shared" ref="AK178" si="1185">N178/N177-1</f>
        <v>3.4482758620689724E-2</v>
      </c>
      <c r="AL178" s="97">
        <f t="shared" ref="AL178" si="1186">O178/O177-1</f>
        <v>0.17142857142857126</v>
      </c>
      <c r="AM178" s="97">
        <f t="shared" ref="AM178" si="1187">R178/R177-1</f>
        <v>-2.9126213592233108E-2</v>
      </c>
      <c r="AQ178" s="109">
        <f>[4]SRM!I123-H178</f>
        <v>93.06</v>
      </c>
      <c r="AR178" s="109">
        <f>[4]SRM!J123-O178</f>
        <v>105.34</v>
      </c>
      <c r="AS178" s="108">
        <f t="shared" si="1039"/>
        <v>12.280000000000001</v>
      </c>
      <c r="AT178" s="109">
        <f>AVERAGE($AS$2:AS178)</f>
        <v>6.3079868173257978</v>
      </c>
      <c r="AU178" s="44">
        <f t="shared" si="1040"/>
        <v>6.2328767123287721E-2</v>
      </c>
      <c r="AV178" s="44">
        <f t="shared" si="1041"/>
        <v>4.3383518225039719E-2</v>
      </c>
      <c r="BF178" s="208" t="s">
        <v>71</v>
      </c>
      <c r="BG178" s="132" t="s">
        <v>72</v>
      </c>
      <c r="BH178" s="212" t="s">
        <v>73</v>
      </c>
      <c r="BI178" s="253"/>
    </row>
    <row r="179" spans="1:61">
      <c r="A179" s="46">
        <f>'[1]Weekly capesize'!$A960</f>
        <v>43983</v>
      </c>
      <c r="B179" s="1">
        <f>'[1]Weekly capesize'!$B960</f>
        <v>3228</v>
      </c>
      <c r="C179" s="1">
        <f>'[1]Weekly capesize'!$C960</f>
        <v>2223</v>
      </c>
      <c r="D179" s="1">
        <f t="shared" si="728"/>
        <v>1005</v>
      </c>
      <c r="E179" s="124">
        <f>'[1]Baltic Indices'!$D628</f>
        <v>736</v>
      </c>
      <c r="F179" s="124">
        <f>'[1]Baltic Indices'!$G628</f>
        <v>292</v>
      </c>
      <c r="G179" s="124">
        <f>'[1]Baltic Indices'!$F628</f>
        <v>507</v>
      </c>
      <c r="H179" s="3">
        <f>'[1]Weekly capesize'!$I960</f>
        <v>4.1500000000000004</v>
      </c>
      <c r="I179" s="3">
        <f>'[1]Weekly capesize'!$L960</f>
        <v>6.3</v>
      </c>
      <c r="J179" s="3">
        <f>'[1]Weekly capesize'!$N960</f>
        <v>6.85</v>
      </c>
      <c r="K179" s="3">
        <f>'[1]Weekly capesize'!$J960</f>
        <v>6.3</v>
      </c>
      <c r="L179" s="3">
        <f>'[1]Weekly capesize'!$Y960</f>
        <v>7.6</v>
      </c>
      <c r="M179" s="3">
        <f>'[1]Weekly capesize'!$V960</f>
        <v>3.6</v>
      </c>
      <c r="N179" s="5">
        <f>'[1]Weekly capesize'!$S960</f>
        <v>3.05</v>
      </c>
      <c r="O179" s="5">
        <f>'[1]Weekly capesize'!$Z960</f>
        <v>8</v>
      </c>
      <c r="P179" s="5">
        <f>'[1]Weekly capesize'!$T960</f>
        <v>3</v>
      </c>
      <c r="Q179" s="5">
        <f>'[1]Weekly capesize'!$U960</f>
        <v>4.3</v>
      </c>
      <c r="R179" s="119">
        <f>[2]input!$B608</f>
        <v>9.6999999999999993</v>
      </c>
      <c r="S179" s="123">
        <f t="shared" si="1032"/>
        <v>0.45209176788124156</v>
      </c>
      <c r="T179" s="49">
        <f t="shared" si="1033"/>
        <v>1005</v>
      </c>
      <c r="U179" s="107">
        <f t="shared" si="1034"/>
        <v>0.45209176788124156</v>
      </c>
      <c r="V179" s="157">
        <f t="shared" si="1035"/>
        <v>3.8499999999999996</v>
      </c>
      <c r="W179" s="108">
        <f t="shared" si="733"/>
        <v>2.1499999999999995</v>
      </c>
      <c r="X179" s="197">
        <f>'[1]Weekly capesize'!$AD960</f>
        <v>2.1</v>
      </c>
      <c r="AF179" s="86">
        <f t="shared" ref="AF179" si="1188">B179/B178-1</f>
        <v>-2.3002421307506071E-2</v>
      </c>
      <c r="AG179" s="97">
        <f t="shared" ref="AG179" si="1189">C179/C178-1</f>
        <v>-7.4521232306411278E-2</v>
      </c>
      <c r="AH179" s="102">
        <f t="shared" ref="AH179" si="1190">H179/H178-1</f>
        <v>-8.7912087912087822E-2</v>
      </c>
      <c r="AI179" s="103">
        <f t="shared" ref="AI179" si="1191">J179/J178-1</f>
        <v>-6.8027210884353706E-2</v>
      </c>
      <c r="AJ179" s="89">
        <f t="shared" ref="AJ179" si="1192">K179/K178-1</f>
        <v>-7.8740157480314821E-3</v>
      </c>
      <c r="AK179" s="96">
        <f t="shared" ref="AK179" si="1193">N179/N178-1</f>
        <v>1.6666666666666607E-2</v>
      </c>
      <c r="AL179" s="97">
        <f t="shared" ref="AL179" si="1194">O179/O178-1</f>
        <v>-2.4390243902438935E-2</v>
      </c>
      <c r="AM179" s="97">
        <f t="shared" ref="AM179" si="1195">R179/R178-1</f>
        <v>-3.0000000000000027E-2</v>
      </c>
      <c r="AQ179" s="109">
        <f>[4]SRM!I124-H179</f>
        <v>93.38</v>
      </c>
      <c r="AR179" s="109">
        <f>[4]SRM!J124-O179</f>
        <v>104.08</v>
      </c>
      <c r="AS179" s="108">
        <f t="shared" si="1039"/>
        <v>10.700000000000003</v>
      </c>
      <c r="AT179" s="109">
        <f>AVERAGE($AS$2:AS179)</f>
        <v>6.3326610486891362</v>
      </c>
      <c r="AU179" s="44">
        <f t="shared" si="1040"/>
        <v>3.438641736513981E-3</v>
      </c>
      <c r="AV179" s="44">
        <f t="shared" si="1041"/>
        <v>-1.1961268274159886E-2</v>
      </c>
      <c r="BF179" s="209"/>
      <c r="BG179" s="132" t="s">
        <v>74</v>
      </c>
      <c r="BH179" s="213" t="s">
        <v>75</v>
      </c>
      <c r="BI179" s="254"/>
    </row>
    <row r="180" spans="1:61">
      <c r="A180" s="46">
        <f>'[1]Weekly capesize'!$A961</f>
        <v>43990</v>
      </c>
      <c r="B180" s="1">
        <f>'[1]Weekly capesize'!$B961</f>
        <v>4269</v>
      </c>
      <c r="C180" s="1">
        <f>'[1]Weekly capesize'!$C961</f>
        <v>3007</v>
      </c>
      <c r="D180" s="1">
        <f t="shared" si="728"/>
        <v>1262</v>
      </c>
      <c r="E180" s="124">
        <f>'[1]Baltic Indices'!$D629</f>
        <v>1523</v>
      </c>
      <c r="F180" s="124">
        <f>'[1]Baltic Indices'!$G629</f>
        <v>321</v>
      </c>
      <c r="G180" s="124">
        <f>'[1]Baltic Indices'!$F629</f>
        <v>597</v>
      </c>
      <c r="H180" s="3">
        <f>'[1]Weekly capesize'!$I961</f>
        <v>5.5</v>
      </c>
      <c r="I180" s="3">
        <f>'[1]Weekly capesize'!$L961</f>
        <v>7.45</v>
      </c>
      <c r="J180" s="3">
        <f>'[1]Weekly capesize'!$N961</f>
        <v>8.3000000000000007</v>
      </c>
      <c r="K180" s="3">
        <f>'[1]Weekly capesize'!$J961</f>
        <v>7.85</v>
      </c>
      <c r="L180" s="3">
        <f>'[1]Weekly capesize'!$Y961</f>
        <v>10.7</v>
      </c>
      <c r="M180" s="3">
        <f>'[1]Weekly capesize'!$V961</f>
        <v>4.75</v>
      </c>
      <c r="N180" s="5">
        <f>'[1]Weekly capesize'!$S961</f>
        <v>3.9</v>
      </c>
      <c r="O180" s="5">
        <f>'[1]Weekly capesize'!$Z961</f>
        <v>11.1</v>
      </c>
      <c r="P180" s="5">
        <f>'[1]Weekly capesize'!$T961</f>
        <v>3.75</v>
      </c>
      <c r="Q180" s="5">
        <f>'[1]Weekly capesize'!$U961</f>
        <v>5.25</v>
      </c>
      <c r="R180" s="119">
        <f>[2]input!$B609</f>
        <v>11.1</v>
      </c>
      <c r="S180" s="123">
        <f t="shared" si="1032"/>
        <v>0.41968739607582306</v>
      </c>
      <c r="T180" s="49">
        <f t="shared" si="1033"/>
        <v>1262</v>
      </c>
      <c r="U180" s="107">
        <f t="shared" si="1034"/>
        <v>0.41968739607582306</v>
      </c>
      <c r="V180" s="157">
        <f t="shared" si="1035"/>
        <v>5.6</v>
      </c>
      <c r="W180" s="108">
        <f t="shared" si="733"/>
        <v>1.9500000000000002</v>
      </c>
      <c r="X180" s="197">
        <f>'[1]Weekly capesize'!$AD961</f>
        <v>2.8</v>
      </c>
      <c r="AF180" s="86">
        <f t="shared" ref="AF180" si="1196">B180/B179-1</f>
        <v>0.32249070631970267</v>
      </c>
      <c r="AG180" s="97">
        <f t="shared" ref="AG180" si="1197">C180/C179-1</f>
        <v>0.35267656320287899</v>
      </c>
      <c r="AH180" s="102">
        <f t="shared" ref="AH180" si="1198">H180/H179-1</f>
        <v>0.32530120481927693</v>
      </c>
      <c r="AI180" s="103">
        <f t="shared" ref="AI180" si="1199">J180/J179-1</f>
        <v>0.2116788321167884</v>
      </c>
      <c r="AJ180" s="89">
        <f t="shared" ref="AJ180" si="1200">K180/K179-1</f>
        <v>0.24603174603174605</v>
      </c>
      <c r="AK180" s="96">
        <f t="shared" ref="AK180" si="1201">N180/N179-1</f>
        <v>0.27868852459016402</v>
      </c>
      <c r="AL180" s="97">
        <f t="shared" ref="AL180" si="1202">O180/O179-1</f>
        <v>0.38749999999999996</v>
      </c>
      <c r="AM180" s="97">
        <f t="shared" ref="AM180" si="1203">R180/R179-1</f>
        <v>0.14432989690721665</v>
      </c>
      <c r="AQ180" s="109">
        <f>[4]SRM!I125-H180</f>
        <v>95.09</v>
      </c>
      <c r="AR180" s="109">
        <f>[4]SRM!J125-O180</f>
        <v>103.14</v>
      </c>
      <c r="AS180" s="108">
        <f t="shared" si="1039"/>
        <v>8.0499999999999972</v>
      </c>
      <c r="AT180" s="109">
        <f>AVERAGE($AS$2:AS180)</f>
        <v>6.342255121042828</v>
      </c>
      <c r="AU180" s="44">
        <f t="shared" si="1040"/>
        <v>1.8312272435210941E-2</v>
      </c>
      <c r="AV180" s="44">
        <f t="shared" si="1041"/>
        <v>-9.0315142198308385E-3</v>
      </c>
      <c r="BF180" s="210"/>
      <c r="BG180" s="132" t="s">
        <v>76</v>
      </c>
      <c r="BH180" s="215" t="s">
        <v>77</v>
      </c>
      <c r="BI180" s="255"/>
    </row>
    <row r="181" spans="1:61">
      <c r="A181" s="46">
        <f>'[1]Weekly capesize'!$A962</f>
        <v>43997</v>
      </c>
      <c r="B181" s="1">
        <f>'[1]Weekly capesize'!$B962</f>
        <v>5624</v>
      </c>
      <c r="C181" s="1">
        <f>'[1]Weekly capesize'!$C962</f>
        <v>3986</v>
      </c>
      <c r="D181" s="1">
        <f t="shared" si="728"/>
        <v>1638</v>
      </c>
      <c r="E181" s="124">
        <f>'[1]Baltic Indices'!$D630</f>
        <v>3819</v>
      </c>
      <c r="F181" s="124">
        <f>'[1]Baltic Indices'!$G630</f>
        <v>363</v>
      </c>
      <c r="G181" s="124">
        <f>'[1]Baltic Indices'!$F630</f>
        <v>657</v>
      </c>
      <c r="H181" s="3">
        <f>'[1]Weekly capesize'!$I962</f>
        <v>6.5</v>
      </c>
      <c r="I181" s="3">
        <f>'[1]Weekly capesize'!$L962</f>
        <v>6.75</v>
      </c>
      <c r="J181" s="3">
        <f>'[1]Weekly capesize'!$N962</f>
        <v>9.15</v>
      </c>
      <c r="K181" s="3">
        <f>'[1]Weekly capesize'!$J962</f>
        <v>11.35</v>
      </c>
      <c r="L181" s="3">
        <f>'[1]Weekly capesize'!$Y962</f>
        <v>14.5</v>
      </c>
      <c r="M181" s="3">
        <f>'[1]Weekly capesize'!$V962</f>
        <v>6.1</v>
      </c>
      <c r="N181" s="5">
        <f>'[1]Weekly capesize'!$S962</f>
        <v>4.8</v>
      </c>
      <c r="O181" s="5">
        <f>'[1]Weekly capesize'!$Z962</f>
        <v>14.9</v>
      </c>
      <c r="P181" s="5">
        <f>'[1]Weekly capesize'!$T962</f>
        <v>4.7</v>
      </c>
      <c r="Q181" s="5">
        <f>'[1]Weekly capesize'!$U962</f>
        <v>6.95</v>
      </c>
      <c r="R181" s="119">
        <f>[2]input!$B610</f>
        <v>11.35</v>
      </c>
      <c r="S181" s="123">
        <f t="shared" si="1032"/>
        <v>0.41093828399397891</v>
      </c>
      <c r="T181" s="49">
        <f t="shared" si="1033"/>
        <v>1638</v>
      </c>
      <c r="U181" s="107">
        <f t="shared" si="1034"/>
        <v>0.41093828399397891</v>
      </c>
      <c r="V181" s="157">
        <f t="shared" si="1035"/>
        <v>8.4</v>
      </c>
      <c r="W181" s="108">
        <f t="shared" si="733"/>
        <v>0.25</v>
      </c>
      <c r="X181" s="197">
        <f>'[1]Weekly capesize'!$AD962</f>
        <v>3.75</v>
      </c>
      <c r="AF181" s="86">
        <f t="shared" ref="AF181" si="1204">B181/B180-1</f>
        <v>0.31740454438978682</v>
      </c>
      <c r="AG181" s="97">
        <f t="shared" ref="AG181" si="1205">C181/C180-1</f>
        <v>0.32557366145660116</v>
      </c>
      <c r="AH181" s="102">
        <f t="shared" ref="AH181" si="1206">H181/H180-1</f>
        <v>0.18181818181818188</v>
      </c>
      <c r="AI181" s="103">
        <f t="shared" ref="AI181" si="1207">J181/J180-1</f>
        <v>0.10240963855421681</v>
      </c>
      <c r="AJ181" s="89">
        <f t="shared" ref="AJ181" si="1208">K181/K180-1</f>
        <v>0.44585987261146509</v>
      </c>
      <c r="AK181" s="96">
        <f t="shared" ref="AK181" si="1209">N181/N180-1</f>
        <v>0.23076923076923084</v>
      </c>
      <c r="AL181" s="97">
        <f t="shared" ref="AL181" si="1210">O181/O180-1</f>
        <v>0.3423423423423424</v>
      </c>
      <c r="AM181" s="97">
        <f t="shared" ref="AM181" si="1211">R181/R180-1</f>
        <v>2.2522522522522515E-2</v>
      </c>
      <c r="AQ181" s="109">
        <f>[4]SRM!I126-H181</f>
        <v>98.09</v>
      </c>
      <c r="AR181" s="109">
        <f>[4]SRM!J126-O181</f>
        <v>102.58</v>
      </c>
      <c r="AS181" s="108">
        <f t="shared" si="1039"/>
        <v>4.4899999999999949</v>
      </c>
      <c r="AT181" s="109">
        <f>AVERAGE($AS$2:AS181)</f>
        <v>6.3319648148148122</v>
      </c>
      <c r="AU181" s="44">
        <f t="shared" si="1040"/>
        <v>3.1549058786412898E-2</v>
      </c>
      <c r="AV181" s="44">
        <f t="shared" si="1041"/>
        <v>-5.4295132829164094E-3</v>
      </c>
      <c r="BF181" s="208" t="s">
        <v>78</v>
      </c>
      <c r="BG181" s="131" t="s">
        <v>79</v>
      </c>
      <c r="BH181" s="222" t="s">
        <v>80</v>
      </c>
      <c r="BI181" s="256"/>
    </row>
    <row r="182" spans="1:61">
      <c r="A182" s="46">
        <f>'[1]Weekly capesize'!$A963</f>
        <v>44004</v>
      </c>
      <c r="B182" s="1">
        <f>'[1]Weekly capesize'!$B963</f>
        <v>8666</v>
      </c>
      <c r="C182" s="1">
        <f>'[1]Weekly capesize'!$C963</f>
        <v>6363</v>
      </c>
      <c r="D182" s="1">
        <f t="shared" si="728"/>
        <v>2303</v>
      </c>
      <c r="E182" s="124">
        <f>'[1]Baltic Indices'!$D631</f>
        <v>4219</v>
      </c>
      <c r="F182" s="124">
        <f>'[1]Baltic Indices'!$G631</f>
        <v>389</v>
      </c>
      <c r="G182" s="124">
        <f>'[1]Baltic Indices'!$F631</f>
        <v>678</v>
      </c>
      <c r="H182" s="3">
        <f>'[1]Weekly capesize'!$I963</f>
        <v>8.85</v>
      </c>
      <c r="I182" s="3">
        <f>'[1]Weekly capesize'!$L963</f>
        <v>11.95</v>
      </c>
      <c r="J182" s="3">
        <f>'[1]Weekly capesize'!$N963</f>
        <v>15.25</v>
      </c>
      <c r="K182" s="3">
        <f>'[1]Weekly capesize'!$J963</f>
        <v>15.95</v>
      </c>
      <c r="L182" s="3">
        <f>'[1]Weekly capesize'!$Y963</f>
        <v>19.7</v>
      </c>
      <c r="M182" s="3">
        <f>'[1]Weekly capesize'!$V963</f>
        <v>9.6</v>
      </c>
      <c r="N182" s="5">
        <f>'[1]Weekly capesize'!$S963</f>
        <v>10.4</v>
      </c>
      <c r="O182" s="5">
        <f>'[1]Weekly capesize'!$Z963</f>
        <v>20.100000000000001</v>
      </c>
      <c r="P182" s="5">
        <f>'[1]Weekly capesize'!$T963</f>
        <v>9.5500000000000007</v>
      </c>
      <c r="Q182" s="5">
        <f>'[1]Weekly capesize'!$U963</f>
        <v>10.45</v>
      </c>
      <c r="R182" s="119">
        <f>[2]input!$B611</f>
        <v>11.25</v>
      </c>
      <c r="S182" s="123">
        <f t="shared" si="1032"/>
        <v>0.36193619361936191</v>
      </c>
      <c r="T182" s="49">
        <f t="shared" si="1033"/>
        <v>2303</v>
      </c>
      <c r="U182" s="107">
        <f t="shared" si="1034"/>
        <v>0.36193619361936191</v>
      </c>
      <c r="V182" s="157">
        <f t="shared" si="1035"/>
        <v>11.250000000000002</v>
      </c>
      <c r="W182" s="108">
        <f t="shared" si="733"/>
        <v>3.0999999999999996</v>
      </c>
      <c r="X182" s="197">
        <f>'[1]Weekly capesize'!$AD963</f>
        <v>9.75</v>
      </c>
      <c r="AF182" s="86">
        <f t="shared" ref="AF182" si="1212">B182/B181-1</f>
        <v>0.54089615931721191</v>
      </c>
      <c r="AG182" s="97">
        <f t="shared" ref="AG182" si="1213">C182/C181-1</f>
        <v>0.59633718013045667</v>
      </c>
      <c r="AH182" s="102">
        <f t="shared" ref="AH182" si="1214">H182/H181-1</f>
        <v>0.36153846153846159</v>
      </c>
      <c r="AI182" s="103">
        <f t="shared" ref="AI182" si="1215">J182/J181-1</f>
        <v>0.66666666666666652</v>
      </c>
      <c r="AJ182" s="89">
        <f t="shared" ref="AJ182" si="1216">K182/K181-1</f>
        <v>0.40528634361233484</v>
      </c>
      <c r="AK182" s="96">
        <f t="shared" ref="AK182" si="1217">N182/N181-1</f>
        <v>1.166666666666667</v>
      </c>
      <c r="AL182" s="97">
        <f t="shared" ref="AL182" si="1218">O182/O181-1</f>
        <v>0.34899328859060419</v>
      </c>
      <c r="AM182" s="97">
        <f t="shared" ref="AM182" si="1219">R182/R181-1</f>
        <v>-8.8105726872246271E-3</v>
      </c>
      <c r="AQ182" s="109">
        <f>[4]SRM!I127-H182</f>
        <v>94.59</v>
      </c>
      <c r="AR182" s="109">
        <f>[4]SRM!J127-O182</f>
        <v>96.1</v>
      </c>
      <c r="AS182" s="108">
        <f t="shared" si="1039"/>
        <v>1.5099999999999909</v>
      </c>
      <c r="AT182" s="109">
        <f>AVERAGE($AS$2:AS182)</f>
        <v>6.3053241252302001</v>
      </c>
      <c r="AU182" s="44">
        <f t="shared" si="1040"/>
        <v>-3.5681516974207406E-2</v>
      </c>
      <c r="AV182" s="44">
        <f t="shared" si="1041"/>
        <v>-6.3170208617664314E-2</v>
      </c>
      <c r="BF182" s="209"/>
      <c r="BG182" s="132" t="s">
        <v>81</v>
      </c>
      <c r="BH182" s="223" t="s">
        <v>82</v>
      </c>
      <c r="BI182" s="257"/>
    </row>
    <row r="183" spans="1:61">
      <c r="A183" s="46">
        <f>'[1]Weekly capesize'!$A964</f>
        <v>44011</v>
      </c>
      <c r="B183" s="1">
        <f>'[1]Weekly capesize'!$B964</f>
        <v>9696</v>
      </c>
      <c r="C183" s="1">
        <f>'[1]Weekly capesize'!$C964</f>
        <v>6755</v>
      </c>
      <c r="D183" s="1">
        <f t="shared" si="728"/>
        <v>2941</v>
      </c>
      <c r="E183" s="124">
        <f>'[1]Baltic Indices'!$D632</f>
        <v>4440</v>
      </c>
      <c r="F183" s="124">
        <f>'[1]Baltic Indices'!$G632</f>
        <v>412</v>
      </c>
      <c r="G183" s="124">
        <f>'[1]Baltic Indices'!$F632</f>
        <v>701</v>
      </c>
      <c r="H183" s="3">
        <f>'[1]Weekly capesize'!$I964</f>
        <v>9.6999999999999993</v>
      </c>
      <c r="I183" s="3">
        <f>'[1]Weekly capesize'!$L964</f>
        <v>12.6</v>
      </c>
      <c r="J183" s="3">
        <f>'[1]Weekly capesize'!$N964</f>
        <v>16.600000000000001</v>
      </c>
      <c r="K183" s="3">
        <f>'[1]Weekly capesize'!$J964</f>
        <v>15.8</v>
      </c>
      <c r="L183" s="3">
        <f>'[1]Weekly capesize'!$Y964</f>
        <v>21</v>
      </c>
      <c r="M183" s="3">
        <f>'[1]Weekly capesize'!$V964</f>
        <v>11.45</v>
      </c>
      <c r="N183" s="5">
        <f>'[1]Weekly capesize'!$S964</f>
        <v>11.2</v>
      </c>
      <c r="O183" s="5">
        <f>'[1]Weekly capesize'!$Z964</f>
        <v>21.4</v>
      </c>
      <c r="P183" s="5">
        <f>'[1]Weekly capesize'!$T964</f>
        <v>10.6</v>
      </c>
      <c r="Q183" s="5">
        <f>'[1]Weekly capesize'!$U964</f>
        <v>12.25</v>
      </c>
      <c r="R183" s="119">
        <f>[2]input!$B612</f>
        <v>12.5</v>
      </c>
      <c r="S183" s="123">
        <f t="shared" si="1032"/>
        <v>0.43538119911176903</v>
      </c>
      <c r="T183" s="49">
        <f t="shared" si="1033"/>
        <v>2941</v>
      </c>
      <c r="U183" s="107">
        <f t="shared" si="1034"/>
        <v>0.43538119911176903</v>
      </c>
      <c r="V183" s="157">
        <f>O183-H183</f>
        <v>11.7</v>
      </c>
      <c r="W183" s="108">
        <f t="shared" ref="W183:W184" si="1220">I183-H183</f>
        <v>2.9000000000000004</v>
      </c>
      <c r="X183" s="197">
        <f>'[1]Weekly capesize'!$AD964</f>
        <v>10.8</v>
      </c>
      <c r="AF183" s="86">
        <f t="shared" ref="AF183" si="1221">B183/B182-1</f>
        <v>0.11885529656127392</v>
      </c>
      <c r="AG183" s="97">
        <f t="shared" ref="AG183" si="1222">C183/C182-1</f>
        <v>6.1606160616061612E-2</v>
      </c>
      <c r="AH183" s="102">
        <f t="shared" ref="AH183" si="1223">H183/H182-1</f>
        <v>9.6045197740112886E-2</v>
      </c>
      <c r="AI183" s="103">
        <f t="shared" ref="AI183" si="1224">J183/J182-1</f>
        <v>8.8524590163934436E-2</v>
      </c>
      <c r="AJ183" s="89">
        <f t="shared" ref="AJ183" si="1225">K183/K182-1</f>
        <v>-9.4043887147334804E-3</v>
      </c>
      <c r="AK183" s="96">
        <f t="shared" ref="AK183" si="1226">N183/N182-1</f>
        <v>7.6923076923076872E-2</v>
      </c>
      <c r="AL183" s="97">
        <f t="shared" ref="AL183" si="1227">O183/O182-1</f>
        <v>6.4676616915422702E-2</v>
      </c>
      <c r="AM183" s="97">
        <f t="shared" ref="AM183" si="1228">R183/R182-1</f>
        <v>0.11111111111111116</v>
      </c>
      <c r="AQ183" s="109">
        <f>[4]SRM!I128-H183</f>
        <v>92.78</v>
      </c>
      <c r="AR183" s="109">
        <f>[4]SRM!J128-O183</f>
        <v>93.759999999999991</v>
      </c>
      <c r="AS183" s="108">
        <f t="shared" si="1039"/>
        <v>0.97999999999998977</v>
      </c>
      <c r="AT183" s="109">
        <f>AVERAGE($AS$2:AS183)</f>
        <v>6.2760641025641002</v>
      </c>
      <c r="AU183" s="44">
        <f t="shared" si="1040"/>
        <v>-1.9135215139021056E-2</v>
      </c>
      <c r="AV183" s="44">
        <f t="shared" si="1041"/>
        <v>-2.4349635796045876E-2</v>
      </c>
      <c r="BF183" s="210"/>
      <c r="BG183" s="133" t="s">
        <v>83</v>
      </c>
      <c r="BH183" s="225" t="s">
        <v>84</v>
      </c>
      <c r="BI183" s="258"/>
    </row>
    <row r="184" spans="1:61">
      <c r="A184" s="46">
        <f>'[1]Weekly capesize'!$A965</f>
        <v>44018</v>
      </c>
      <c r="B184" s="1">
        <f>'[1]Weekly capesize'!$B965</f>
        <v>10196</v>
      </c>
      <c r="C184" s="1">
        <f>'[1]Weekly capesize'!$C965</f>
        <v>7083</v>
      </c>
      <c r="D184" s="1">
        <f t="shared" si="728"/>
        <v>3113</v>
      </c>
      <c r="E184" s="124">
        <f>'[1]Baltic Indices'!$D633</f>
        <v>3333</v>
      </c>
      <c r="F184" s="124">
        <f>'[1]Baltic Indices'!$G633</f>
        <v>435</v>
      </c>
      <c r="G184" s="124">
        <f>'[1]Baltic Indices'!$F633</f>
        <v>835</v>
      </c>
      <c r="H184" s="3">
        <f>'[1]Weekly capesize'!$I965</f>
        <v>10.75</v>
      </c>
      <c r="I184" s="3">
        <f>'[1]Weekly capesize'!$L965</f>
        <v>12.9</v>
      </c>
      <c r="J184" s="3">
        <f>'[1]Weekly capesize'!$N965</f>
        <v>17.05</v>
      </c>
      <c r="K184" s="3">
        <f>'[1]Weekly capesize'!$J965</f>
        <v>15.95</v>
      </c>
      <c r="L184" s="3">
        <f>'[1]Weekly capesize'!$Y965</f>
        <v>20.350000000000001</v>
      </c>
      <c r="M184" s="3">
        <f>'[1]Weekly capesize'!$V965</f>
        <v>13.2</v>
      </c>
      <c r="N184" s="5">
        <f>'[1]Weekly capesize'!$S965</f>
        <v>11.5</v>
      </c>
      <c r="O184" s="5">
        <f>'[1]Weekly capesize'!$Z965</f>
        <v>20.75</v>
      </c>
      <c r="P184" s="5">
        <f>'[1]Weekly capesize'!$T965</f>
        <v>10.9</v>
      </c>
      <c r="Q184" s="5">
        <f>'[1]Weekly capesize'!$U965</f>
        <v>14.05</v>
      </c>
      <c r="R184" s="119">
        <f>[2]input!$B613</f>
        <v>11.15</v>
      </c>
      <c r="S184" s="123">
        <f t="shared" si="1032"/>
        <v>0.43950303543696173</v>
      </c>
      <c r="T184" s="49">
        <f t="shared" si="1033"/>
        <v>3113</v>
      </c>
      <c r="U184" s="107">
        <f t="shared" si="1034"/>
        <v>0.43950303543696173</v>
      </c>
      <c r="V184" s="157">
        <f t="shared" si="1035"/>
        <v>10</v>
      </c>
      <c r="W184" s="108">
        <f t="shared" si="1220"/>
        <v>2.1500000000000004</v>
      </c>
      <c r="X184" s="197">
        <f>'[1]Weekly capesize'!$AD965</f>
        <v>11.1</v>
      </c>
      <c r="AF184" s="86">
        <f t="shared" ref="AF184" si="1229">B184/B183-1</f>
        <v>5.156765676567665E-2</v>
      </c>
      <c r="AG184" s="97">
        <f t="shared" ref="AG184" si="1230">C184/C183-1</f>
        <v>4.8556624722427832E-2</v>
      </c>
      <c r="AH184" s="102">
        <f t="shared" ref="AH184" si="1231">H184/H183-1</f>
        <v>0.10824742268041243</v>
      </c>
      <c r="AI184" s="103">
        <f t="shared" ref="AI184" si="1232">J184/J183-1</f>
        <v>2.7108433734939652E-2</v>
      </c>
      <c r="AJ184" s="89">
        <f t="shared" ref="AJ184" si="1233">K184/K183-1</f>
        <v>9.4936708860757779E-3</v>
      </c>
      <c r="AK184" s="96">
        <f t="shared" ref="AK184" si="1234">N184/N183-1</f>
        <v>2.6785714285714413E-2</v>
      </c>
      <c r="AL184" s="97">
        <f t="shared" ref="AL184" si="1235">O184/O183-1</f>
        <v>-3.0373831775700855E-2</v>
      </c>
      <c r="AM184" s="97">
        <f t="shared" ref="AM184" si="1236">R184/R183-1</f>
        <v>-0.10799999999999998</v>
      </c>
      <c r="AQ184" s="109">
        <f>[4]SRM!I129-H184</f>
        <v>88.96</v>
      </c>
      <c r="AR184" s="109">
        <f>[4]SRM!J129-O184</f>
        <v>91.85</v>
      </c>
      <c r="AS184" s="108">
        <f t="shared" si="1039"/>
        <v>2.8900000000000006</v>
      </c>
      <c r="AT184" s="109">
        <f>AVERAGE($AS$2:AS184)</f>
        <v>6.2575610200364284</v>
      </c>
      <c r="AU184" s="44">
        <f t="shared" si="1040"/>
        <v>-4.1172666522957591E-2</v>
      </c>
      <c r="AV184" s="44">
        <f t="shared" si="1041"/>
        <v>-2.0371160409556333E-2</v>
      </c>
      <c r="BF184" s="232" t="s">
        <v>85</v>
      </c>
      <c r="BG184" s="132" t="s">
        <v>86</v>
      </c>
      <c r="BH184" s="226" t="s">
        <v>87</v>
      </c>
      <c r="BI184" s="227"/>
    </row>
    <row r="185" spans="1:61">
      <c r="A185" s="46">
        <f>'[1]Weekly capesize'!$A966</f>
        <v>44025</v>
      </c>
      <c r="B185" s="1">
        <f>'[1]Weekly capesize'!$B966</f>
        <v>9475</v>
      </c>
      <c r="C185" s="1">
        <f>'[1]Weekly capesize'!$C966</f>
        <v>6202</v>
      </c>
      <c r="D185" s="1">
        <f t="shared" ref="D185" si="1237">B185-C185</f>
        <v>3273</v>
      </c>
      <c r="E185" s="124">
        <f>'[1]Baltic Indices'!$D634</f>
        <v>3025</v>
      </c>
      <c r="F185" s="124">
        <f>'[1]Baltic Indices'!$G634</f>
        <v>457</v>
      </c>
      <c r="G185" s="124">
        <f>'[1]Baltic Indices'!$F634</f>
        <v>910</v>
      </c>
      <c r="H185" s="3">
        <f>'[1]Weekly capesize'!$I966</f>
        <v>8.9499999999999993</v>
      </c>
      <c r="I185" s="3">
        <f>'[1]Weekly capesize'!$L966</f>
        <v>12.25</v>
      </c>
      <c r="J185" s="3">
        <f>'[1]Weekly capesize'!$N966</f>
        <v>14.75</v>
      </c>
      <c r="K185" s="3">
        <f>'[1]Weekly capesize'!$J966</f>
        <v>15</v>
      </c>
      <c r="L185" s="3">
        <f>'[1]Weekly capesize'!$Y966</f>
        <v>18.7</v>
      </c>
      <c r="M185" s="3">
        <f>'[1]Weekly capesize'!$V966</f>
        <v>12.65</v>
      </c>
      <c r="N185" s="5">
        <f>'[1]Weekly capesize'!$S966</f>
        <v>10.9</v>
      </c>
      <c r="O185" s="5">
        <f>'[1]Weekly capesize'!$Z966</f>
        <v>19.100000000000001</v>
      </c>
      <c r="P185" s="5">
        <f>'[1]Weekly capesize'!$T966</f>
        <v>10.3</v>
      </c>
      <c r="Q185" s="5">
        <f>'[1]Weekly capesize'!$U966</f>
        <v>13.5</v>
      </c>
      <c r="R185" s="119">
        <f>[2]input!$B614</f>
        <v>10.25</v>
      </c>
      <c r="S185" s="123">
        <f t="shared" si="1032"/>
        <v>0.52773298935827151</v>
      </c>
      <c r="T185" s="49">
        <f t="shared" si="1033"/>
        <v>3273</v>
      </c>
      <c r="U185" s="107">
        <f t="shared" si="1034"/>
        <v>0.52773298935827151</v>
      </c>
      <c r="V185" s="157">
        <f t="shared" si="1035"/>
        <v>10.150000000000002</v>
      </c>
      <c r="W185" s="108">
        <f t="shared" ref="W185" si="1238">I185-H185</f>
        <v>3.3000000000000007</v>
      </c>
      <c r="X185" s="197">
        <f>'[1]Weekly capesize'!$AD966</f>
        <v>10.5</v>
      </c>
      <c r="AF185" s="86">
        <f t="shared" ref="AF185" si="1239">B185/B184-1</f>
        <v>-7.0714005492349963E-2</v>
      </c>
      <c r="AG185" s="97">
        <f t="shared" ref="AG185" si="1240">C185/C184-1</f>
        <v>-0.12438232387406467</v>
      </c>
      <c r="AH185" s="102">
        <f t="shared" ref="AH185" si="1241">H185/H184-1</f>
        <v>-0.16744186046511633</v>
      </c>
      <c r="AI185" s="103">
        <f t="shared" ref="AI185" si="1242">J185/J184-1</f>
        <v>-0.13489736070381231</v>
      </c>
      <c r="AJ185" s="89">
        <f t="shared" ref="AJ185" si="1243">K185/K184-1</f>
        <v>-5.9561128526645746E-2</v>
      </c>
      <c r="AK185" s="96">
        <f t="shared" ref="AK185" si="1244">N185/N184-1</f>
        <v>-5.2173913043478182E-2</v>
      </c>
      <c r="AL185" s="97">
        <f t="shared" ref="AL185" si="1245">O185/O184-1</f>
        <v>-7.9518072289156527E-2</v>
      </c>
      <c r="AM185" s="97">
        <f t="shared" ref="AM185" si="1246">R185/R184-1</f>
        <v>-8.0717488789237679E-2</v>
      </c>
      <c r="AQ185" s="109">
        <f>[4]SRM!I130-H185</f>
        <v>95.32</v>
      </c>
      <c r="AR185" s="109">
        <f>[4]SRM!J130-O185</f>
        <v>97.9</v>
      </c>
      <c r="AS185" s="108">
        <f t="shared" si="1039"/>
        <v>2.5800000000000125</v>
      </c>
      <c r="AT185" s="109">
        <f>AVERAGE($AS$2:AS185)</f>
        <v>6.2375742753623173</v>
      </c>
      <c r="AU185" s="44">
        <f t="shared" si="1040"/>
        <v>7.1492805755395628E-2</v>
      </c>
      <c r="AV185" s="44">
        <f t="shared" si="1041"/>
        <v>6.5868263473054078E-2</v>
      </c>
      <c r="BF185" s="232"/>
      <c r="BG185" s="132" t="s">
        <v>88</v>
      </c>
      <c r="BH185" s="228" t="s">
        <v>89</v>
      </c>
      <c r="BI185" s="229"/>
    </row>
    <row r="186" spans="1:61">
      <c r="A186" s="46">
        <f>'[1]Weekly capesize'!$A967</f>
        <v>44032</v>
      </c>
      <c r="B186" s="1">
        <f>'[1]Weekly capesize'!$B967</f>
        <v>9068</v>
      </c>
      <c r="C186" s="1">
        <f>'[1]Weekly capesize'!$C967</f>
        <v>5722</v>
      </c>
      <c r="D186" s="1">
        <f t="shared" ref="D186" si="1247">B186-C186</f>
        <v>3346</v>
      </c>
      <c r="E186" s="124">
        <f>'[1]Baltic Indices'!$D635</f>
        <v>2084</v>
      </c>
      <c r="F186" s="124">
        <f>'[1]Baltic Indices'!$G635</f>
        <v>471</v>
      </c>
      <c r="G186" s="124">
        <f>'[1]Baltic Indices'!$F635</f>
        <v>915</v>
      </c>
      <c r="H186" s="3">
        <f>'[1]Weekly capesize'!$I967</f>
        <v>8.15</v>
      </c>
      <c r="I186" s="3">
        <f>'[1]Weekly capesize'!$L967</f>
        <v>11.65</v>
      </c>
      <c r="J186" s="3">
        <f>'[1]Weekly capesize'!$N967</f>
        <v>13.95</v>
      </c>
      <c r="K186" s="3">
        <f>'[1]Weekly capesize'!$J967</f>
        <v>14.2</v>
      </c>
      <c r="L186" s="3">
        <f>'[1]Weekly capesize'!$Y967</f>
        <v>17.899999999999999</v>
      </c>
      <c r="M186" s="3">
        <f>'[1]Weekly capesize'!$V967</f>
        <v>12.2</v>
      </c>
      <c r="N186" s="5">
        <f>'[1]Weekly capesize'!$S967</f>
        <v>10.25</v>
      </c>
      <c r="O186" s="5">
        <f>'[1]Weekly capesize'!$Z967</f>
        <v>18.3</v>
      </c>
      <c r="P186" s="5">
        <f>'[1]Weekly capesize'!$T967</f>
        <v>9.65</v>
      </c>
      <c r="Q186" s="5">
        <f>'[1]Weekly capesize'!$U967</f>
        <v>13.05</v>
      </c>
      <c r="R186" s="119">
        <f>[2]input!$B615</f>
        <v>11.95</v>
      </c>
      <c r="S186" s="123">
        <f t="shared" si="1032"/>
        <v>0.58476057322614472</v>
      </c>
      <c r="T186" s="49">
        <f t="shared" si="1033"/>
        <v>3346</v>
      </c>
      <c r="U186" s="107">
        <f t="shared" si="1034"/>
        <v>0.58476057322614472</v>
      </c>
      <c r="V186" s="157">
        <f>O186-H186</f>
        <v>10.15</v>
      </c>
      <c r="W186" s="108">
        <f t="shared" ref="W186:W188" si="1248">I186-H186</f>
        <v>3.5</v>
      </c>
      <c r="X186" s="197">
        <f>'[1]Weekly capesize'!$AD967</f>
        <v>9.85</v>
      </c>
      <c r="AF186" s="86">
        <f t="shared" ref="AF186" si="1249">B186/B185-1</f>
        <v>-4.2955145118733551E-2</v>
      </c>
      <c r="AG186" s="97">
        <f t="shared" ref="AG186" si="1250">C186/C185-1</f>
        <v>-7.7394388906804279E-2</v>
      </c>
      <c r="AH186" s="102">
        <f t="shared" ref="AH186" si="1251">H186/H185-1</f>
        <v>-8.9385474860335101E-2</v>
      </c>
      <c r="AI186" s="103">
        <f t="shared" ref="AI186" si="1252">J186/J185-1</f>
        <v>-5.4237288135593253E-2</v>
      </c>
      <c r="AJ186" s="89">
        <f t="shared" ref="AJ186" si="1253">K186/K185-1</f>
        <v>-5.3333333333333344E-2</v>
      </c>
      <c r="AK186" s="96">
        <f t="shared" ref="AK186" si="1254">N186/N185-1</f>
        <v>-5.9633027522935755E-2</v>
      </c>
      <c r="AL186" s="97">
        <f t="shared" ref="AL186" si="1255">O186/O185-1</f>
        <v>-4.1884816753926746E-2</v>
      </c>
      <c r="AM186" s="97">
        <f t="shared" ref="AM186" si="1256">R186/R185-1</f>
        <v>0.16585365853658529</v>
      </c>
      <c r="AQ186" s="109">
        <f>[4]SRM!I131-H186</f>
        <v>103.41</v>
      </c>
      <c r="AR186" s="109">
        <f>[4]SRM!J131-O186</f>
        <v>104.38000000000001</v>
      </c>
      <c r="AS186" s="108">
        <f t="shared" si="1039"/>
        <v>0.97000000000001307</v>
      </c>
      <c r="AT186" s="109">
        <f>AVERAGE($AS$2:AS186)</f>
        <v>6.2091009009008991</v>
      </c>
      <c r="AU186" s="44">
        <f t="shared" si="1040"/>
        <v>8.487201007133871E-2</v>
      </c>
      <c r="AV186" s="44">
        <f t="shared" si="1041"/>
        <v>6.6189989785495396E-2</v>
      </c>
      <c r="BF186" s="232"/>
      <c r="BG186" s="132" t="s">
        <v>90</v>
      </c>
      <c r="BH186" s="230" t="s">
        <v>91</v>
      </c>
      <c r="BI186" s="231"/>
    </row>
    <row r="187" spans="1:61">
      <c r="A187" s="46">
        <f>'[1]Weekly capesize'!$A968</f>
        <v>44039</v>
      </c>
      <c r="B187" s="1">
        <f>'[1]Weekly capesize'!$B968</f>
        <v>7407</v>
      </c>
      <c r="C187" s="1">
        <f>'[1]Weekly capesize'!$C968</f>
        <v>4400</v>
      </c>
      <c r="D187" s="1">
        <f t="shared" ref="D187" si="1257">B187-C187</f>
        <v>3007</v>
      </c>
      <c r="E187" s="124">
        <f>'[1]Baltic Indices'!$D636</f>
        <v>2206</v>
      </c>
      <c r="F187" s="124">
        <f>'[1]Baltic Indices'!$G636</f>
        <v>474</v>
      </c>
      <c r="G187" s="124">
        <f>'[1]Baltic Indices'!$F636</f>
        <v>870</v>
      </c>
      <c r="H187" s="3">
        <f>'[1]Weekly capesize'!$I968</f>
        <v>6</v>
      </c>
      <c r="I187" s="3">
        <f>'[1]Weekly capesize'!$L968</f>
        <v>8.6999999999999993</v>
      </c>
      <c r="J187" s="3">
        <f>'[1]Weekly capesize'!$N968</f>
        <v>11</v>
      </c>
      <c r="K187" s="3">
        <f>'[1]Weekly capesize'!$J968</f>
        <v>11.85</v>
      </c>
      <c r="L187" s="3">
        <f>'[1]Weekly capesize'!$Y968</f>
        <v>14.6</v>
      </c>
      <c r="M187" s="3">
        <f>'[1]Weekly capesize'!$V968</f>
        <v>9.65</v>
      </c>
      <c r="N187" s="5">
        <f>'[1]Weekly capesize'!$S968</f>
        <v>8.75</v>
      </c>
      <c r="O187" s="5">
        <f>'[1]Weekly capesize'!$Z968</f>
        <v>15.8</v>
      </c>
      <c r="P187" s="5">
        <f>'[1]Weekly capesize'!$T968</f>
        <v>7.3</v>
      </c>
      <c r="Q187" s="5">
        <f>'[1]Weekly capesize'!$U968</f>
        <v>10.5</v>
      </c>
      <c r="R187" s="119">
        <f>[2]input!$B616</f>
        <v>12.35</v>
      </c>
      <c r="S187" s="123">
        <f t="shared" si="1032"/>
        <v>0.68340909090909085</v>
      </c>
      <c r="T187" s="49">
        <f t="shared" si="1033"/>
        <v>3007</v>
      </c>
      <c r="U187" s="107">
        <f t="shared" si="1034"/>
        <v>0.68340909090909085</v>
      </c>
      <c r="V187" s="157">
        <f t="shared" si="1035"/>
        <v>9.8000000000000007</v>
      </c>
      <c r="W187" s="108">
        <f t="shared" si="1248"/>
        <v>2.6999999999999993</v>
      </c>
      <c r="X187" s="197">
        <f>'[1]Weekly capesize'!$AD968</f>
        <v>7.85</v>
      </c>
      <c r="AF187" s="86">
        <f t="shared" ref="AF187:AF188" si="1258">B187/B186-1</f>
        <v>-0.1831715924128805</v>
      </c>
      <c r="AG187" s="97">
        <f t="shared" ref="AG187:AG188" si="1259">C187/C186-1</f>
        <v>-0.23103809856693469</v>
      </c>
      <c r="AH187" s="102">
        <f t="shared" ref="AH187:AH188" si="1260">H187/H186-1</f>
        <v>-0.26380368098159512</v>
      </c>
      <c r="AI187" s="103">
        <f t="shared" ref="AI187:AI188" si="1261">J187/J186-1</f>
        <v>-0.21146953405017921</v>
      </c>
      <c r="AJ187" s="89">
        <f t="shared" ref="AJ187:AJ188" si="1262">K187/K186-1</f>
        <v>-0.16549295774647887</v>
      </c>
      <c r="AK187" s="96">
        <f t="shared" ref="AK187:AK188" si="1263">N187/N186-1</f>
        <v>-0.14634146341463417</v>
      </c>
      <c r="AL187" s="97">
        <f t="shared" ref="AL187:AL188" si="1264">O187/O186-1</f>
        <v>-0.13661202185792354</v>
      </c>
      <c r="AM187" s="97">
        <f t="shared" ref="AM187:AM188" si="1265">R187/R186-1</f>
        <v>3.3472803347280422E-2</v>
      </c>
      <c r="AQ187" s="109">
        <f>[4]SRM!I132-H187</f>
        <v>104.29</v>
      </c>
      <c r="AR187" s="109">
        <f>[4]SRM!J132-O187</f>
        <v>105.52</v>
      </c>
      <c r="AS187" s="108">
        <f t="shared" si="1039"/>
        <v>1.2299999999999898</v>
      </c>
      <c r="AT187" s="109">
        <f>AVERAGE($AS$2:AS187)</f>
        <v>6.1823315412186366</v>
      </c>
      <c r="AU187" s="44">
        <f t="shared" si="1040"/>
        <v>8.5098152983271724E-3</v>
      </c>
      <c r="AV187" s="44">
        <f t="shared" si="1041"/>
        <v>1.0921632496646794E-2</v>
      </c>
      <c r="BF187" s="208" t="s">
        <v>92</v>
      </c>
      <c r="BG187" s="131" t="s">
        <v>93</v>
      </c>
      <c r="BH187" s="216" t="s">
        <v>94</v>
      </c>
      <c r="BI187" s="217"/>
    </row>
    <row r="188" spans="1:61">
      <c r="A188" s="46">
        <f>'[1]Weekly capesize'!$A969</f>
        <v>44046</v>
      </c>
      <c r="B188" s="1">
        <f>'[1]Weekly capesize'!$B969</f>
        <v>7694</v>
      </c>
      <c r="C188" s="1">
        <f>'[1]Weekly capesize'!$C969</f>
        <v>4824</v>
      </c>
      <c r="D188" s="1">
        <f t="shared" ref="D188" si="1266">B188-C188</f>
        <v>2870</v>
      </c>
      <c r="E188" s="124">
        <f>'[1]Baltic Indices'!$D637</f>
        <v>2357</v>
      </c>
      <c r="F188" s="124">
        <f>'[1]Baltic Indices'!$G637</f>
        <v>473</v>
      </c>
      <c r="G188" s="124">
        <f>'[1]Baltic Indices'!$F637</f>
        <v>867</v>
      </c>
      <c r="H188" s="3">
        <f>'[1]Weekly capesize'!$I969</f>
        <v>7.2</v>
      </c>
      <c r="I188" s="3">
        <f>'[1]Weekly capesize'!$L969</f>
        <v>8.9499999999999993</v>
      </c>
      <c r="J188" s="3">
        <f>'[1]Weekly capesize'!$N969</f>
        <v>10.75</v>
      </c>
      <c r="K188" s="3">
        <f>'[1]Weekly capesize'!$J969</f>
        <v>12.7</v>
      </c>
      <c r="L188" s="3">
        <f>'[1]Weekly capesize'!$Y969</f>
        <v>17.3</v>
      </c>
      <c r="M188" s="3">
        <f>'[1]Weekly capesize'!$V969</f>
        <v>9.65</v>
      </c>
      <c r="N188" s="5">
        <f>'[1]Weekly capesize'!$S969</f>
        <v>8.4499999999999993</v>
      </c>
      <c r="O188" s="5">
        <f>'[1]Weekly capesize'!$Z969</f>
        <v>17.5</v>
      </c>
      <c r="P188" s="5">
        <f>'[1]Weekly capesize'!$T969</f>
        <v>8.0500000000000007</v>
      </c>
      <c r="Q188" s="5">
        <f>'[1]Weekly capesize'!$U969</f>
        <v>10.199999999999999</v>
      </c>
      <c r="R188" s="119">
        <f>[2]input!$B617</f>
        <v>10.8</v>
      </c>
      <c r="S188" s="123">
        <f t="shared" si="1032"/>
        <v>0.59494195688225537</v>
      </c>
      <c r="T188" s="49">
        <f t="shared" si="1033"/>
        <v>2870</v>
      </c>
      <c r="U188" s="107">
        <f t="shared" si="1034"/>
        <v>0.59494195688225537</v>
      </c>
      <c r="V188" s="157">
        <f t="shared" si="1035"/>
        <v>10.3</v>
      </c>
      <c r="W188" s="108">
        <f t="shared" si="1248"/>
        <v>1.7499999999999991</v>
      </c>
      <c r="X188" s="197">
        <f>'[1]Weekly capesize'!$AD969</f>
        <v>7.55</v>
      </c>
      <c r="AF188" s="86">
        <f t="shared" si="1258"/>
        <v>3.8747131092210063E-2</v>
      </c>
      <c r="AG188" s="97">
        <f t="shared" si="1259"/>
        <v>9.6363636363636429E-2</v>
      </c>
      <c r="AH188" s="102">
        <f t="shared" si="1260"/>
        <v>0.19999999999999996</v>
      </c>
      <c r="AI188" s="103">
        <f t="shared" si="1261"/>
        <v>-2.2727272727272707E-2</v>
      </c>
      <c r="AJ188" s="89">
        <f t="shared" si="1262"/>
        <v>7.1729957805907185E-2</v>
      </c>
      <c r="AK188" s="96">
        <f t="shared" si="1263"/>
        <v>-3.4285714285714364E-2</v>
      </c>
      <c r="AL188" s="97">
        <f t="shared" si="1264"/>
        <v>0.10759493670886067</v>
      </c>
      <c r="AM188" s="97">
        <f t="shared" si="1265"/>
        <v>-0.12550607287449389</v>
      </c>
      <c r="AQ188" s="109">
        <f>[4]SRM!I133-H188</f>
        <v>101.67</v>
      </c>
      <c r="AR188" s="109">
        <f>[4]SRM!J133-O188</f>
        <v>103.4</v>
      </c>
      <c r="AS188" s="108">
        <f t="shared" si="1039"/>
        <v>1.730000000000004</v>
      </c>
      <c r="AT188" s="109">
        <f>AVERAGE($AS$2:AS188)</f>
        <v>6.158522281639927</v>
      </c>
      <c r="AU188" s="44">
        <f t="shared" si="1040"/>
        <v>-2.5122255249784287E-2</v>
      </c>
      <c r="AV188" s="44">
        <f t="shared" si="1041"/>
        <v>-2.0090978013646565E-2</v>
      </c>
      <c r="BF188" s="209"/>
      <c r="BG188" s="132" t="s">
        <v>95</v>
      </c>
      <c r="BH188" s="218" t="s">
        <v>96</v>
      </c>
      <c r="BI188" s="219"/>
    </row>
    <row r="189" spans="1:61">
      <c r="A189" s="46">
        <f>'[1]Weekly capesize'!$A970</f>
        <v>44053</v>
      </c>
      <c r="B189" s="1">
        <f>'[1]Weekly capesize'!$B970</f>
        <v>7637</v>
      </c>
      <c r="C189" s="1">
        <f>'[1]Weekly capesize'!$C970</f>
        <v>5284</v>
      </c>
      <c r="D189" s="1">
        <f t="shared" ref="D189" si="1267">B189-C189</f>
        <v>2353</v>
      </c>
      <c r="E189" s="124">
        <f>'[1]Baltic Indices'!$D638</f>
        <v>2402</v>
      </c>
      <c r="F189" s="124">
        <f>'[1]Baltic Indices'!$G638</f>
        <v>491</v>
      </c>
      <c r="G189" s="124">
        <f>'[1]Baltic Indices'!$F638</f>
        <v>927</v>
      </c>
      <c r="H189" s="3">
        <f>'[1]Weekly capesize'!$I970</f>
        <v>8.5</v>
      </c>
      <c r="I189" s="3">
        <f>'[1]Weekly capesize'!$L970</f>
        <v>9.25</v>
      </c>
      <c r="J189" s="3">
        <f>'[1]Weekly capesize'!$N970</f>
        <v>11.25</v>
      </c>
      <c r="K189" s="3">
        <f>'[1]Weekly capesize'!$J970</f>
        <v>13.45</v>
      </c>
      <c r="L189" s="3">
        <f>'[1]Weekly capesize'!$Y970</f>
        <v>16.600000000000001</v>
      </c>
      <c r="M189" s="3">
        <f>'[1]Weekly capesize'!$V970</f>
        <v>9.85</v>
      </c>
      <c r="N189" s="5">
        <f>'[1]Weekly capesize'!$S970</f>
        <v>8.5500000000000007</v>
      </c>
      <c r="O189" s="5">
        <f>'[1]Weekly capesize'!$Z970</f>
        <v>16.95</v>
      </c>
      <c r="P189" s="5">
        <f>'[1]Weekly capesize'!$T970</f>
        <v>8.15</v>
      </c>
      <c r="Q189" s="5">
        <f>'[1]Weekly capesize'!$U970</f>
        <v>10.7</v>
      </c>
      <c r="R189" s="119">
        <f>[2]input!$B618</f>
        <v>12</v>
      </c>
      <c r="S189" s="123">
        <f t="shared" si="1032"/>
        <v>0.44530658591975775</v>
      </c>
      <c r="T189" s="49">
        <f t="shared" si="1033"/>
        <v>2353</v>
      </c>
      <c r="U189" s="107">
        <f t="shared" si="1034"/>
        <v>0.44530658591975775</v>
      </c>
      <c r="V189" s="157">
        <f t="shared" si="1035"/>
        <v>8.4499999999999993</v>
      </c>
      <c r="W189" s="108">
        <f t="shared" ref="W189" si="1268">I189-H189</f>
        <v>0.75</v>
      </c>
      <c r="X189" s="197">
        <f>'[1]Weekly capesize'!$AD970</f>
        <v>7.85</v>
      </c>
      <c r="AF189" s="86">
        <f t="shared" ref="AF189" si="1269">B189/B188-1</f>
        <v>-7.4083701585651029E-3</v>
      </c>
      <c r="AG189" s="97">
        <f t="shared" ref="AG189" si="1270">C189/C188-1</f>
        <v>9.5356550580431243E-2</v>
      </c>
      <c r="AH189" s="102">
        <f t="shared" ref="AH189" si="1271">H189/H188-1</f>
        <v>0.18055555555555558</v>
      </c>
      <c r="AI189" s="103">
        <f t="shared" ref="AI189" si="1272">J189/J188-1</f>
        <v>4.6511627906976827E-2</v>
      </c>
      <c r="AJ189" s="89">
        <f t="shared" ref="AJ189" si="1273">K189/K188-1</f>
        <v>5.9055118110236116E-2</v>
      </c>
      <c r="AK189" s="96">
        <f t="shared" ref="AK189" si="1274">N189/N188-1</f>
        <v>1.1834319526627279E-2</v>
      </c>
      <c r="AL189" s="97">
        <f t="shared" ref="AL189" si="1275">O189/O188-1</f>
        <v>-3.1428571428571472E-2</v>
      </c>
      <c r="AM189" s="97">
        <f t="shared" ref="AM189" si="1276">R189/R188-1</f>
        <v>0.11111111111111094</v>
      </c>
      <c r="AQ189" s="109">
        <f>[4]SRM!I134-H189</f>
        <v>110</v>
      </c>
      <c r="AR189" s="109">
        <f>[4]SRM!J134-O189</f>
        <v>110.17</v>
      </c>
      <c r="AS189" s="108">
        <f t="shared" si="1039"/>
        <v>0.17000000000000171</v>
      </c>
      <c r="AT189" s="109">
        <f>AVERAGE($AS$2:AS189)</f>
        <v>6.1266684397163109</v>
      </c>
      <c r="AU189" s="44">
        <f t="shared" si="1040"/>
        <v>8.1931739942952664E-2</v>
      </c>
      <c r="AV189" s="44">
        <f t="shared" si="1041"/>
        <v>6.5473887814313292E-2</v>
      </c>
      <c r="BF189" s="210"/>
      <c r="BG189" s="133" t="s">
        <v>97</v>
      </c>
      <c r="BH189" s="220" t="s">
        <v>98</v>
      </c>
      <c r="BI189" s="221"/>
    </row>
    <row r="190" spans="1:61" ht="21" customHeight="1">
      <c r="A190" s="46">
        <f>'[1]Weekly capesize'!$A971</f>
        <v>44060</v>
      </c>
      <c r="B190" s="1">
        <f>'[1]Weekly capesize'!$B971</f>
        <v>7728</v>
      </c>
      <c r="C190" s="1">
        <f>'[1]Weekly capesize'!$C971</f>
        <v>5355</v>
      </c>
      <c r="D190" s="1">
        <f t="shared" ref="D190" si="1277">B190-C190</f>
        <v>2373</v>
      </c>
      <c r="E190" s="124">
        <f>'[1]Baltic Indices'!$D639</f>
        <v>2160</v>
      </c>
      <c r="F190" s="124">
        <f>'[1]Baltic Indices'!$G639</f>
        <v>546</v>
      </c>
      <c r="G190" s="124">
        <f>'[1]Baltic Indices'!$F639</f>
        <v>962</v>
      </c>
      <c r="H190" s="3">
        <f>'[1]Weekly capesize'!$I971</f>
        <v>8.4499999999999993</v>
      </c>
      <c r="I190" s="3">
        <f>'[1]Weekly capesize'!$L971</f>
        <v>9.1999999999999993</v>
      </c>
      <c r="J190" s="3">
        <f>'[1]Weekly capesize'!$N971</f>
        <v>11.15</v>
      </c>
      <c r="K190" s="3">
        <f>'[1]Weekly capesize'!$J971</f>
        <v>14.2</v>
      </c>
      <c r="L190" s="3">
        <f>'[1]Weekly capesize'!$Y971</f>
        <v>17.649999999999999</v>
      </c>
      <c r="M190" s="3">
        <f>'[1]Weekly capesize'!$V971</f>
        <v>9.5</v>
      </c>
      <c r="N190" s="5">
        <f>'[1]Weekly capesize'!$S971</f>
        <v>8.5</v>
      </c>
      <c r="O190" s="5">
        <f>'[1]Weekly capesize'!$Z971</f>
        <v>18</v>
      </c>
      <c r="P190" s="5">
        <f>'[1]Weekly capesize'!$T971</f>
        <v>8.1</v>
      </c>
      <c r="Q190" s="5">
        <f>'[1]Weekly capesize'!$U971</f>
        <v>10.25</v>
      </c>
      <c r="R190" s="119">
        <f>[2]input!$B619</f>
        <v>13.05</v>
      </c>
      <c r="S190" s="123">
        <f t="shared" si="1032"/>
        <v>0.44313725490196076</v>
      </c>
      <c r="T190" s="49">
        <f t="shared" si="1033"/>
        <v>2373</v>
      </c>
      <c r="U190" s="107">
        <f t="shared" si="1034"/>
        <v>0.44313725490196076</v>
      </c>
      <c r="V190" s="157">
        <f t="shared" ref="V190:V195" si="1278">O190-H190</f>
        <v>9.5500000000000007</v>
      </c>
      <c r="W190" s="108">
        <f t="shared" ref="W190" si="1279">I190-H190</f>
        <v>0.75</v>
      </c>
      <c r="X190" s="197">
        <f>'[1]Weekly capesize'!$AD971</f>
        <v>7.8</v>
      </c>
      <c r="AF190" s="86">
        <f t="shared" ref="AF190" si="1280">B190/B189-1</f>
        <v>1.1915673693858819E-2</v>
      </c>
      <c r="AG190" s="97">
        <f t="shared" ref="AG190" si="1281">C190/C189-1</f>
        <v>1.3436790310370927E-2</v>
      </c>
      <c r="AH190" s="102">
        <f t="shared" ref="AH190" si="1282">H190/H189-1</f>
        <v>-5.8823529411765607E-3</v>
      </c>
      <c r="AI190" s="103">
        <f t="shared" ref="AI190" si="1283">J190/J189-1</f>
        <v>-8.8888888888888351E-3</v>
      </c>
      <c r="AJ190" s="89">
        <f t="shared" ref="AJ190" si="1284">K190/K189-1</f>
        <v>5.5762081784386686E-2</v>
      </c>
      <c r="AK190" s="96">
        <f t="shared" ref="AK190" si="1285">N190/N189-1</f>
        <v>-5.8479532163743242E-3</v>
      </c>
      <c r="AL190" s="97">
        <f t="shared" ref="AL190" si="1286">O190/O189-1</f>
        <v>6.1946902654867353E-2</v>
      </c>
      <c r="AM190" s="97">
        <f t="shared" ref="AM190" si="1287">R190/R189-1</f>
        <v>8.7500000000000133E-2</v>
      </c>
      <c r="AQ190" s="109">
        <f>[4]SRM!I135-H190</f>
        <v>113.16</v>
      </c>
      <c r="AR190" s="109">
        <f>[4]SRM!J135-O190</f>
        <v>110.4</v>
      </c>
      <c r="AS190" s="108">
        <f t="shared" si="1039"/>
        <v>-2.7599999999999909</v>
      </c>
      <c r="AT190" s="109">
        <f>AVERAGE($AS$2:AS190)</f>
        <v>6.0796490299823622</v>
      </c>
      <c r="AU190" s="44">
        <f t="shared" si="1040"/>
        <v>2.8727272727272712E-2</v>
      </c>
      <c r="AV190" s="44">
        <f t="shared" si="1041"/>
        <v>2.0876826722338038E-3</v>
      </c>
      <c r="BF190" s="250" t="s">
        <v>99</v>
      </c>
      <c r="BG190" s="134" t="s">
        <v>100</v>
      </c>
      <c r="BH190" s="135" t="s">
        <v>60</v>
      </c>
      <c r="BI190" s="136" t="s">
        <v>101</v>
      </c>
    </row>
    <row r="191" spans="1:61" ht="21" customHeight="1">
      <c r="A191" s="46">
        <f>'[1]Weekly capesize'!$A972</f>
        <v>44067</v>
      </c>
      <c r="B191" s="1">
        <f>'[1]Weekly capesize'!$B972</f>
        <v>7414</v>
      </c>
      <c r="C191" s="1">
        <f>'[1]Weekly capesize'!$C972</f>
        <v>4831</v>
      </c>
      <c r="D191" s="1">
        <f t="shared" ref="D191" si="1288">B191-C191</f>
        <v>2583</v>
      </c>
      <c r="E191" s="124">
        <f>'[1]Baltic Indices'!$D640</f>
        <v>2176</v>
      </c>
      <c r="F191" s="124">
        <f>'[1]Baltic Indices'!$G640</f>
        <v>571</v>
      </c>
      <c r="G191" s="124">
        <f>'[1]Baltic Indices'!$F640</f>
        <v>958</v>
      </c>
      <c r="H191" s="3">
        <f>'[1]Weekly capesize'!$I972</f>
        <v>7.25</v>
      </c>
      <c r="I191" s="3">
        <f>'[1]Weekly capesize'!$L972</f>
        <v>8.4499999999999993</v>
      </c>
      <c r="J191" s="3">
        <f>'[1]Weekly capesize'!$N972</f>
        <v>10.45</v>
      </c>
      <c r="K191" s="3">
        <f>'[1]Weekly capesize'!$J972</f>
        <v>13.4</v>
      </c>
      <c r="L191" s="3">
        <f>'[1]Weekly capesize'!$Y972</f>
        <v>16.75</v>
      </c>
      <c r="M191" s="3">
        <f>'[1]Weekly capesize'!$V972</f>
        <v>9.35</v>
      </c>
      <c r="N191" s="5">
        <f>'[1]Weekly capesize'!$S972</f>
        <v>7.75</v>
      </c>
      <c r="O191" s="5">
        <f>'[1]Weekly capesize'!$Z972</f>
        <v>17.100000000000001</v>
      </c>
      <c r="P191" s="5">
        <f>'[1]Weekly capesize'!$T972</f>
        <v>7.5</v>
      </c>
      <c r="Q191" s="5">
        <f>'[1]Weekly capesize'!$U972</f>
        <v>10.1</v>
      </c>
      <c r="R191" s="119">
        <f>[2]input!$B620</f>
        <v>12.9</v>
      </c>
      <c r="S191" s="123">
        <f t="shared" ref="S191" si="1289">(B191-C191)/C191</f>
        <v>0.53467191057752017</v>
      </c>
      <c r="T191" s="49">
        <f t="shared" ref="T191" si="1290">B191-C191</f>
        <v>2583</v>
      </c>
      <c r="U191" s="107">
        <f t="shared" ref="U191" si="1291">T191/C191</f>
        <v>0.53467191057752017</v>
      </c>
      <c r="V191" s="157">
        <f t="shared" si="1278"/>
        <v>9.8500000000000014</v>
      </c>
      <c r="W191" s="108">
        <f>I191-H191</f>
        <v>1.1999999999999993</v>
      </c>
      <c r="X191" s="197">
        <f>'[1]Weekly capesize'!$AD972</f>
        <v>7.1</v>
      </c>
      <c r="AF191" s="86">
        <f t="shared" ref="AF191" si="1292">B191/B190-1</f>
        <v>-4.063146997929612E-2</v>
      </c>
      <c r="AG191" s="97">
        <f t="shared" ref="AG191" si="1293">C191/C190-1</f>
        <v>-9.7852474323062544E-2</v>
      </c>
      <c r="AH191" s="102">
        <f t="shared" ref="AH191" si="1294">H191/H190-1</f>
        <v>-0.14201183431952658</v>
      </c>
      <c r="AI191" s="103">
        <f t="shared" ref="AI191" si="1295">J191/J190-1</f>
        <v>-6.2780269058296034E-2</v>
      </c>
      <c r="AJ191" s="89">
        <f t="shared" ref="AJ191" si="1296">K191/K190-1</f>
        <v>-5.6338028169014009E-2</v>
      </c>
      <c r="AK191" s="96">
        <f t="shared" ref="AK191" si="1297">N191/N190-1</f>
        <v>-8.8235294117647078E-2</v>
      </c>
      <c r="AL191" s="97">
        <f t="shared" ref="AL191" si="1298">O191/O190-1</f>
        <v>-4.9999999999999933E-2</v>
      </c>
      <c r="AM191" s="97">
        <f t="shared" ref="AM191" si="1299">R191/R190-1</f>
        <v>-1.1494252873563204E-2</v>
      </c>
      <c r="AQ191" s="109">
        <f>[4]SRM!I136-H191</f>
        <v>120.01</v>
      </c>
      <c r="AR191" s="109">
        <f>[4]SRM!J136-O191</f>
        <v>117.34</v>
      </c>
      <c r="AS191" s="108">
        <f t="shared" ref="AS191" si="1300">AR191-AQ191</f>
        <v>-2.6700000000000017</v>
      </c>
      <c r="AT191" s="109">
        <f>AVERAGE($AS$2:AS191)</f>
        <v>6.0335982456140336</v>
      </c>
      <c r="AU191" s="44">
        <f t="shared" ref="AU191" si="1301">AQ191/AQ190-1</f>
        <v>6.0533757511488151E-2</v>
      </c>
      <c r="AV191" s="44">
        <f t="shared" ref="AV191" si="1302">AR191/AR190-1</f>
        <v>6.286231884057969E-2</v>
      </c>
      <c r="BF191" s="251"/>
      <c r="BG191" s="137" t="s">
        <v>102</v>
      </c>
      <c r="BH191" s="138" t="s">
        <v>103</v>
      </c>
      <c r="BI191" s="139" t="s">
        <v>104</v>
      </c>
    </row>
    <row r="192" spans="1:61">
      <c r="A192" s="46">
        <f>'[1]Weekly capesize'!$A973</f>
        <v>44074</v>
      </c>
      <c r="B192" s="1">
        <f>'[1]Weekly capesize'!$B973</f>
        <v>7465</v>
      </c>
      <c r="C192" s="1">
        <f>'[1]Weekly capesize'!$C973</f>
        <v>5125</v>
      </c>
      <c r="D192" s="1">
        <f t="shared" ref="D192" si="1303">B192-C192</f>
        <v>2340</v>
      </c>
      <c r="E192" s="124">
        <f>'[1]Baltic Indices'!$D641</f>
        <v>1960</v>
      </c>
      <c r="F192" s="124">
        <f>'[1]Baltic Indices'!$G641</f>
        <v>569</v>
      </c>
      <c r="G192" s="124">
        <f>'[1]Baltic Indices'!$F641</f>
        <v>953</v>
      </c>
      <c r="H192" s="3">
        <f>'[1]Weekly capesize'!$I973</f>
        <v>8.1</v>
      </c>
      <c r="I192" s="3">
        <f>'[1]Weekly capesize'!$L973</f>
        <v>8.5</v>
      </c>
      <c r="J192" s="3">
        <f>'[1]Weekly capesize'!$N973</f>
        <v>11.05</v>
      </c>
      <c r="K192" s="3">
        <f>'[1]Weekly capesize'!$J973</f>
        <v>13.9</v>
      </c>
      <c r="L192" s="3">
        <f>'[1]Weekly capesize'!$Y973</f>
        <v>17.899999999999999</v>
      </c>
      <c r="M192" s="3">
        <f>'[1]Weekly capesize'!$V973</f>
        <v>8.5500000000000007</v>
      </c>
      <c r="N192" s="5">
        <f>'[1]Weekly capesize'!$S973</f>
        <v>7.8</v>
      </c>
      <c r="O192" s="5">
        <f>'[1]Weekly capesize'!$Z973</f>
        <v>18.25</v>
      </c>
      <c r="P192" s="5">
        <f>'[1]Weekly capesize'!$T973</f>
        <v>8.25</v>
      </c>
      <c r="Q192" s="5">
        <f>'[1]Weekly capesize'!$U973</f>
        <v>9.4499999999999993</v>
      </c>
      <c r="R192" s="119">
        <f>[2]input!$B621</f>
        <v>12.75</v>
      </c>
      <c r="S192" s="123">
        <f t="shared" ref="S192" si="1304">(B192-C192)/C192</f>
        <v>0.45658536585365855</v>
      </c>
      <c r="T192" s="49">
        <f t="shared" ref="T192" si="1305">B192-C192</f>
        <v>2340</v>
      </c>
      <c r="U192" s="107">
        <f t="shared" ref="U192" si="1306">T192/C192</f>
        <v>0.45658536585365855</v>
      </c>
      <c r="V192" s="157">
        <f t="shared" si="1278"/>
        <v>10.15</v>
      </c>
      <c r="W192" s="108">
        <f t="shared" ref="W192:W195" si="1307">I192-H192</f>
        <v>0.40000000000000036</v>
      </c>
      <c r="X192" s="197">
        <f>'[1]Weekly capesize'!$AD973</f>
        <v>7.15</v>
      </c>
      <c r="AF192" s="86">
        <f t="shared" ref="AF192" si="1308">B192/B191-1</f>
        <v>6.8788777987591754E-3</v>
      </c>
      <c r="AG192" s="97">
        <f t="shared" ref="AG192" si="1309">C192/C191-1</f>
        <v>6.0856965431587584E-2</v>
      </c>
      <c r="AH192" s="102">
        <f t="shared" ref="AH192" si="1310">H192/H191-1</f>
        <v>0.11724137931034484</v>
      </c>
      <c r="AI192" s="103">
        <f t="shared" ref="AI192" si="1311">J192/J191-1</f>
        <v>5.741626794258381E-2</v>
      </c>
      <c r="AJ192" s="89">
        <f t="shared" ref="AJ192" si="1312">K192/K191-1</f>
        <v>3.7313432835820892E-2</v>
      </c>
      <c r="AK192" s="96">
        <f t="shared" ref="AK192" si="1313">N192/N191-1</f>
        <v>6.4516129032257119E-3</v>
      </c>
      <c r="AL192" s="97">
        <f t="shared" ref="AL192" si="1314">O192/O191-1</f>
        <v>6.7251461988304007E-2</v>
      </c>
      <c r="AM192" s="97">
        <f t="shared" ref="AM192" si="1315">R192/R191-1</f>
        <v>-1.1627906976744207E-2</v>
      </c>
      <c r="AQ192" s="109">
        <f>[4]SRM!I137-H192</f>
        <v>115.7</v>
      </c>
      <c r="AR192" s="109">
        <f>[4]SRM!J137-O192</f>
        <v>115.77000000000001</v>
      </c>
      <c r="AS192" s="108">
        <f t="shared" ref="AS192" si="1316">AR192-AQ192</f>
        <v>7.000000000000739E-2</v>
      </c>
      <c r="AT192" s="109">
        <f>AVERAGE($AS$2:AS192)</f>
        <v>6.0023752181500853</v>
      </c>
      <c r="AU192" s="44">
        <f t="shared" ref="AU192" si="1317">AQ192/AQ191-1</f>
        <v>-3.5913673860511697E-2</v>
      </c>
      <c r="AV192" s="44">
        <f t="shared" ref="AV192" si="1318">AR192/AR191-1</f>
        <v>-1.3379921595363831E-2</v>
      </c>
      <c r="BF192" s="251"/>
      <c r="BG192" s="140" t="s">
        <v>105</v>
      </c>
      <c r="BH192" s="141"/>
      <c r="BI192" s="142" t="s">
        <v>58</v>
      </c>
    </row>
    <row r="193" spans="1:61">
      <c r="A193" s="46">
        <f>'[1]Weekly capesize'!$A974</f>
        <v>44081</v>
      </c>
      <c r="B193" s="1">
        <f>'[1]Weekly capesize'!$B974</f>
        <v>7001</v>
      </c>
      <c r="C193" s="1">
        <f>'[1]Weekly capesize'!$C974</f>
        <v>4609</v>
      </c>
      <c r="D193" s="1">
        <f t="shared" ref="D193" si="1319">B193-C193</f>
        <v>2392</v>
      </c>
      <c r="E193" s="124">
        <f>'[1]Baltic Indices'!$D642</f>
        <v>1839</v>
      </c>
      <c r="F193" s="124">
        <f>'[1]Baltic Indices'!$G642</f>
        <v>560</v>
      </c>
      <c r="G193" s="124">
        <f>'[1]Baltic Indices'!$F642</f>
        <v>917</v>
      </c>
      <c r="H193" s="3">
        <f>'[1]Weekly capesize'!$I974</f>
        <v>7.15</v>
      </c>
      <c r="I193" s="3">
        <f>'[1]Weekly capesize'!$L974</f>
        <v>7.95</v>
      </c>
      <c r="J193" s="3">
        <f>'[1]Weekly capesize'!$N974</f>
        <v>10.35</v>
      </c>
      <c r="K193" s="3">
        <f>'[1]Weekly capesize'!$J974</f>
        <v>12.85</v>
      </c>
      <c r="L193" s="3">
        <f>'[1]Weekly capesize'!$Y974</f>
        <v>16.149999999999999</v>
      </c>
      <c r="M193" s="3">
        <f>'[1]Weekly capesize'!$V974</f>
        <v>8.4</v>
      </c>
      <c r="N193" s="5">
        <f>'[1]Weekly capesize'!$S974</f>
        <v>7.2</v>
      </c>
      <c r="O193" s="5">
        <f>'[1]Weekly capesize'!$Z974</f>
        <v>16.5</v>
      </c>
      <c r="P193" s="5">
        <f>'[1]Weekly capesize'!$T974</f>
        <v>7.75</v>
      </c>
      <c r="Q193" s="5">
        <f>'[1]Weekly capesize'!$U974</f>
        <v>9.3000000000000007</v>
      </c>
      <c r="R193" s="119">
        <f>[2]input!$B622</f>
        <v>11.65</v>
      </c>
      <c r="S193" s="123">
        <f t="shared" ref="S193" si="1320">(B193-C193)/C193</f>
        <v>0.51898459535691044</v>
      </c>
      <c r="T193" s="49">
        <f t="shared" ref="T193" si="1321">B193-C193</f>
        <v>2392</v>
      </c>
      <c r="U193" s="107">
        <f t="shared" ref="U193" si="1322">T193/C193</f>
        <v>0.51898459535691044</v>
      </c>
      <c r="V193" s="157">
        <f t="shared" si="1278"/>
        <v>9.35</v>
      </c>
      <c r="W193" s="108">
        <f t="shared" si="1307"/>
        <v>0.79999999999999982</v>
      </c>
      <c r="X193" s="197">
        <f>'[1]Weekly capesize'!$AD974</f>
        <v>6.55</v>
      </c>
      <c r="AF193" s="86">
        <f t="shared" ref="AF193" si="1323">B193/B192-1</f>
        <v>-6.2156731413261834E-2</v>
      </c>
      <c r="AG193" s="97">
        <f t="shared" ref="AG193" si="1324">C193/C192-1</f>
        <v>-0.10068292682926827</v>
      </c>
      <c r="AH193" s="102">
        <f t="shared" ref="AH193" si="1325">H193/H192-1</f>
        <v>-0.11728395061728392</v>
      </c>
      <c r="AI193" s="103">
        <f t="shared" ref="AI193" si="1326">J193/J192-1</f>
        <v>-6.3348416289592868E-2</v>
      </c>
      <c r="AJ193" s="89">
        <f t="shared" ref="AJ193" si="1327">K193/K192-1</f>
        <v>-7.5539568345323826E-2</v>
      </c>
      <c r="AK193" s="96">
        <f t="shared" ref="AK193" si="1328">N193/N192-1</f>
        <v>-7.6923076923076872E-2</v>
      </c>
      <c r="AL193" s="97">
        <f t="shared" ref="AL193" si="1329">O193/O192-1</f>
        <v>-9.589041095890416E-2</v>
      </c>
      <c r="AM193" s="97">
        <f t="shared" ref="AM193" si="1330">R193/R192-1</f>
        <v>-8.6274509803921595E-2</v>
      </c>
      <c r="AQ193" s="109">
        <f>[4]SRM!I138-H193</f>
        <v>119.88</v>
      </c>
      <c r="AR193" s="109">
        <f>[4]SRM!J138-O193</f>
        <v>123.08000000000001</v>
      </c>
      <c r="AS193" s="108">
        <f t="shared" ref="AS193" si="1331">AR193-AQ193</f>
        <v>3.2000000000000171</v>
      </c>
      <c r="AT193" s="109">
        <f>AVERAGE($AS$2:AS193)</f>
        <v>5.9877795138888876</v>
      </c>
      <c r="AU193" s="44">
        <f t="shared" ref="AU193" si="1332">AQ193/AQ192-1</f>
        <v>3.612791702679341E-2</v>
      </c>
      <c r="AV193" s="44">
        <f t="shared" ref="AV193" si="1333">AR193/AR192-1</f>
        <v>6.3142437591776845E-2</v>
      </c>
      <c r="BF193" s="251"/>
      <c r="BG193" s="143" t="s">
        <v>106</v>
      </c>
      <c r="BH193" s="144"/>
      <c r="BI193" s="145" t="s">
        <v>107</v>
      </c>
    </row>
    <row r="194" spans="1:61">
      <c r="A194" s="46">
        <f>'[1]Weekly capesize'!$A975</f>
        <v>44088</v>
      </c>
      <c r="B194" s="1">
        <f>'[1]Weekly capesize'!$B975</f>
        <v>6619</v>
      </c>
      <c r="C194" s="1">
        <f>'[1]Weekly capesize'!$C975</f>
        <v>4428</v>
      </c>
      <c r="D194" s="1">
        <f t="shared" ref="D194" si="1334">B194-C194</f>
        <v>2191</v>
      </c>
      <c r="E194" s="124">
        <f>'[1]Baltic Indices'!$D643</f>
        <v>1900</v>
      </c>
      <c r="F194" s="124">
        <f>'[1]Baltic Indices'!$G643</f>
        <v>558</v>
      </c>
      <c r="G194" s="124">
        <f>'[1]Baltic Indices'!$F643</f>
        <v>941</v>
      </c>
      <c r="H194" s="3">
        <f>'[1]Weekly capesize'!$I975</f>
        <v>7</v>
      </c>
      <c r="I194" s="3">
        <f>'[1]Weekly capesize'!$L975</f>
        <v>7.6</v>
      </c>
      <c r="J194" s="3">
        <f>'[1]Weekly capesize'!$N975</f>
        <v>9.9499999999999993</v>
      </c>
      <c r="K194" s="3">
        <f>'[1]Weekly capesize'!$J975</f>
        <v>12.25</v>
      </c>
      <c r="L194" s="3">
        <f>'[1]Weekly capesize'!$Y975</f>
        <v>15.25</v>
      </c>
      <c r="M194" s="3">
        <f>'[1]Weekly capesize'!$V975</f>
        <v>7.95</v>
      </c>
      <c r="N194" s="5">
        <f>'[1]Weekly capesize'!$S975</f>
        <v>6.85</v>
      </c>
      <c r="O194" s="5">
        <f>'[1]Weekly capesize'!$Z975</f>
        <v>15.6</v>
      </c>
      <c r="P194" s="5">
        <f>'[1]Weekly capesize'!$T975</f>
        <v>7.5</v>
      </c>
      <c r="Q194" s="5">
        <f>'[1]Weekly capesize'!$U975</f>
        <v>8.85</v>
      </c>
      <c r="R194" s="119">
        <f>[2]input!$B623</f>
        <v>11.25</v>
      </c>
      <c r="S194" s="123">
        <f t="shared" ref="S194" si="1335">(B194-C194)/C194</f>
        <v>0.49480578139114723</v>
      </c>
      <c r="T194" s="49">
        <f t="shared" ref="T194" si="1336">B194-C194</f>
        <v>2191</v>
      </c>
      <c r="U194" s="107">
        <f t="shared" ref="U194" si="1337">T194/C194</f>
        <v>0.49480578139114723</v>
      </c>
      <c r="V194" s="157">
        <f t="shared" si="1278"/>
        <v>8.6</v>
      </c>
      <c r="W194" s="108">
        <f t="shared" si="1307"/>
        <v>0.59999999999999964</v>
      </c>
      <c r="X194" s="197">
        <f>'[1]Weekly capesize'!$AD975</f>
        <v>6.2</v>
      </c>
      <c r="AF194" s="86">
        <f t="shared" ref="AF194" si="1338">B194/B193-1</f>
        <v>-5.456363376660478E-2</v>
      </c>
      <c r="AG194" s="97">
        <f t="shared" ref="AG194" si="1339">C194/C193-1</f>
        <v>-3.9270991538294608E-2</v>
      </c>
      <c r="AH194" s="102">
        <f t="shared" ref="AH194" si="1340">H194/H193-1</f>
        <v>-2.0979020979021046E-2</v>
      </c>
      <c r="AI194" s="103">
        <f t="shared" ref="AI194" si="1341">J194/J193-1</f>
        <v>-3.8647342995169143E-2</v>
      </c>
      <c r="AJ194" s="89">
        <f t="shared" ref="AJ194" si="1342">K194/K193-1</f>
        <v>-4.6692607003890996E-2</v>
      </c>
      <c r="AK194" s="96">
        <f t="shared" ref="AK194" si="1343">N194/N193-1</f>
        <v>-4.861111111111116E-2</v>
      </c>
      <c r="AL194" s="97">
        <f t="shared" ref="AL194" si="1344">O194/O193-1</f>
        <v>-5.4545454545454564E-2</v>
      </c>
      <c r="AM194" s="97">
        <f t="shared" ref="AM194" si="1345">R194/R193-1</f>
        <v>-3.4334763948497882E-2</v>
      </c>
      <c r="AQ194" s="109">
        <f>[4]SRM!I139-H194</f>
        <v>120.85</v>
      </c>
      <c r="AR194" s="109">
        <f>[4]SRM!J139-O194</f>
        <v>125.52000000000001</v>
      </c>
      <c r="AS194" s="108">
        <f t="shared" ref="AS194" si="1346">AR194-AQ194</f>
        <v>4.6700000000000159</v>
      </c>
      <c r="AT194" s="109">
        <f>AVERAGE($AS$2:AS194)</f>
        <v>5.9809516407599297</v>
      </c>
      <c r="AU194" s="44">
        <f t="shared" ref="AU194" si="1347">AQ194/AQ193-1</f>
        <v>8.0914247580914367E-3</v>
      </c>
      <c r="AV194" s="44">
        <f t="shared" ref="AV194" si="1348">AR194/AR193-1</f>
        <v>1.9824504387390363E-2</v>
      </c>
      <c r="BF194" s="252"/>
      <c r="BG194" s="146" t="s">
        <v>108</v>
      </c>
      <c r="BH194" s="147"/>
      <c r="BI194" s="148" t="s">
        <v>109</v>
      </c>
    </row>
    <row r="195" spans="1:61">
      <c r="A195" s="46">
        <f>'[1]Weekly capesize'!$A976</f>
        <v>44095</v>
      </c>
      <c r="B195" s="1">
        <f>'[1]Weekly capesize'!$B976</f>
        <v>6850</v>
      </c>
      <c r="C195" s="1">
        <f>'[1]Weekly capesize'!$C976</f>
        <v>4504</v>
      </c>
      <c r="D195" s="1">
        <f t="shared" ref="D195" si="1349">B195-C195</f>
        <v>2346</v>
      </c>
      <c r="E195" s="124">
        <f>'[1]Baltic Indices'!$D644</f>
        <v>2915</v>
      </c>
      <c r="F195" s="124">
        <f>'[1]Baltic Indices'!$G644</f>
        <v>585</v>
      </c>
      <c r="G195" s="124">
        <f>'[1]Baltic Indices'!$F644</f>
        <v>992</v>
      </c>
      <c r="H195" s="3">
        <f>'[1]Weekly capesize'!$I976</f>
        <v>7.15</v>
      </c>
      <c r="I195" s="3">
        <f>'[1]Weekly capesize'!$L976</f>
        <v>7.65</v>
      </c>
      <c r="J195" s="3">
        <f>'[1]Weekly capesize'!$N976</f>
        <v>10</v>
      </c>
      <c r="K195" s="3">
        <f>'[1]Weekly capesize'!$J976</f>
        <v>12.5</v>
      </c>
      <c r="L195" s="3">
        <f>'[1]Weekly capesize'!$Y976</f>
        <v>15.95</v>
      </c>
      <c r="M195" s="3">
        <f>'[1]Weekly capesize'!$V976</f>
        <v>8.3000000000000007</v>
      </c>
      <c r="N195" s="5">
        <f>'[1]Weekly capesize'!$S976</f>
        <v>6.9</v>
      </c>
      <c r="O195" s="5">
        <f>'[1]Weekly capesize'!$Z976</f>
        <v>16.3</v>
      </c>
      <c r="P195" s="5">
        <f>'[1]Weekly capesize'!$T976</f>
        <v>7.55</v>
      </c>
      <c r="Q195" s="5">
        <f>'[1]Weekly capesize'!$U976</f>
        <v>9.1999999999999993</v>
      </c>
      <c r="R195" s="119">
        <f>[2]input!$B624</f>
        <v>10.25</v>
      </c>
      <c r="S195" s="123">
        <f t="shared" ref="S195" si="1350">(B195-C195)/C195</f>
        <v>0.52087033747779754</v>
      </c>
      <c r="T195" s="49">
        <f t="shared" ref="T195" si="1351">B195-C195</f>
        <v>2346</v>
      </c>
      <c r="U195" s="107">
        <f t="shared" ref="U195" si="1352">T195/C195</f>
        <v>0.52087033747779754</v>
      </c>
      <c r="V195" s="157">
        <f t="shared" si="1278"/>
        <v>9.15</v>
      </c>
      <c r="W195" s="108">
        <f t="shared" si="1307"/>
        <v>0.5</v>
      </c>
      <c r="X195" s="197">
        <f>'[1]Weekly capesize'!$AD976</f>
        <v>6.25</v>
      </c>
      <c r="AF195" s="86">
        <f t="shared" ref="AF195" si="1353">B195/B194-1</f>
        <v>3.489953165130677E-2</v>
      </c>
      <c r="AG195" s="97">
        <f t="shared" ref="AG195" si="1354">C195/C194-1</f>
        <v>1.7163504968382925E-2</v>
      </c>
      <c r="AH195" s="102">
        <f t="shared" ref="AH195" si="1355">H195/H194-1</f>
        <v>2.1428571428571574E-2</v>
      </c>
      <c r="AI195" s="103">
        <f t="shared" ref="AI195" si="1356">J195/J194-1</f>
        <v>5.0251256281408363E-3</v>
      </c>
      <c r="AJ195" s="89">
        <f t="shared" ref="AJ195" si="1357">K195/K194-1</f>
        <v>2.0408163265306145E-2</v>
      </c>
      <c r="AK195" s="96">
        <f t="shared" ref="AK195" si="1358">N195/N194-1</f>
        <v>7.2992700729928028E-3</v>
      </c>
      <c r="AL195" s="97">
        <f t="shared" ref="AL195" si="1359">O195/O194-1</f>
        <v>4.4871794871794934E-2</v>
      </c>
      <c r="AM195" s="97">
        <f t="shared" ref="AM195" si="1360">R195/R194-1</f>
        <v>-8.8888888888888906E-2</v>
      </c>
      <c r="AQ195" s="109">
        <f>[4]SRM!I140-H195</f>
        <v>118.88</v>
      </c>
      <c r="AR195" s="109">
        <f>[4]SRM!J140-O195</f>
        <v>122.94000000000001</v>
      </c>
      <c r="AS195" s="108">
        <f t="shared" ref="AS195" si="1361">AR195-AQ195</f>
        <v>4.0600000000000165</v>
      </c>
      <c r="AT195" s="109">
        <f>AVERAGE($AS$2:AS195)</f>
        <v>5.9710498281786926</v>
      </c>
      <c r="AU195" s="44">
        <f t="shared" ref="AU195" si="1362">AQ195/AQ194-1</f>
        <v>-1.630119983450562E-2</v>
      </c>
      <c r="AV195" s="44">
        <f t="shared" ref="AV195" si="1363">AR195/AR194-1</f>
        <v>-2.0554493307839428E-2</v>
      </c>
      <c r="BG195" s="146" t="s">
        <v>108</v>
      </c>
      <c r="BH195" s="147"/>
      <c r="BI195" s="148" t="s">
        <v>109</v>
      </c>
    </row>
    <row r="196" spans="1:61">
      <c r="A196" s="46">
        <f>'[1]Weekly capesize'!$A977</f>
        <v>44102</v>
      </c>
      <c r="B196" s="1">
        <f>'[1]Weekly capesize'!$B977</f>
        <v>8687</v>
      </c>
      <c r="C196" s="1">
        <f>'[1]Weekly capesize'!$C977</f>
        <v>5702</v>
      </c>
      <c r="D196" s="1">
        <f t="shared" ref="D196" si="1364">B196-C196</f>
        <v>2985</v>
      </c>
      <c r="E196" s="124">
        <f>'[1]Baltic Indices'!$D645</f>
        <v>3987</v>
      </c>
      <c r="F196" s="124">
        <f>'[1]Baltic Indices'!$G645</f>
        <v>593</v>
      </c>
      <c r="G196" s="124">
        <f>'[1]Baltic Indices'!$F645</f>
        <v>991</v>
      </c>
      <c r="H196" s="3">
        <f>'[1]Weekly capesize'!$I977</f>
        <v>8.6999999999999993</v>
      </c>
      <c r="I196" s="3">
        <f>'[1]Weekly capesize'!$L977</f>
        <v>9.1</v>
      </c>
      <c r="J196" s="3">
        <f>'[1]Weekly capesize'!$N977</f>
        <v>11.65</v>
      </c>
      <c r="K196" s="3">
        <f>'[1]Weekly capesize'!$J977</f>
        <v>15.35</v>
      </c>
      <c r="L196" s="3">
        <f>'[1]Weekly capesize'!$Y977</f>
        <v>20.149999999999999</v>
      </c>
      <c r="M196" s="3">
        <f>'[1]Weekly capesize'!$V977</f>
        <v>9.9</v>
      </c>
      <c r="N196" s="5">
        <f>'[1]Weekly capesize'!$S977</f>
        <v>8.35</v>
      </c>
      <c r="O196" s="5">
        <f>'[1]Weekly capesize'!$Z977</f>
        <v>20.6</v>
      </c>
      <c r="P196" s="5">
        <f>'[1]Weekly capesize'!$T977</f>
        <v>9.1</v>
      </c>
      <c r="Q196" s="5">
        <f>'[1]Weekly capesize'!$U977</f>
        <v>10.8</v>
      </c>
      <c r="R196" s="119">
        <f>[2]input!$B625</f>
        <v>11.15</v>
      </c>
      <c r="S196" s="123">
        <f t="shared" ref="S196" si="1365">(B196-C196)/C196</f>
        <v>0.52350052613118203</v>
      </c>
      <c r="T196" s="49">
        <f t="shared" ref="T196" si="1366">B196-C196</f>
        <v>2985</v>
      </c>
      <c r="U196" s="107">
        <f t="shared" ref="U196" si="1367">T196/C196</f>
        <v>0.52350052613118203</v>
      </c>
      <c r="V196" s="157">
        <f t="shared" ref="V196" si="1368">O196-H196</f>
        <v>11.900000000000002</v>
      </c>
      <c r="W196" s="108">
        <f t="shared" ref="W196" si="1369">I196-H196</f>
        <v>0.40000000000000036</v>
      </c>
      <c r="X196" s="197">
        <f>'[1]Weekly capesize'!$AD977</f>
        <v>7.35</v>
      </c>
      <c r="AF196" s="86">
        <f t="shared" ref="AF196" si="1370">B196/B195-1</f>
        <v>0.26817518248175176</v>
      </c>
      <c r="AG196" s="97">
        <f t="shared" ref="AG196" si="1371">C196/C195-1</f>
        <v>0.26598579040852566</v>
      </c>
      <c r="AH196" s="102">
        <f t="shared" ref="AH196" si="1372">H196/H195-1</f>
        <v>0.21678321678321666</v>
      </c>
      <c r="AI196" s="103">
        <f t="shared" ref="AI196" si="1373">J196/J195-1</f>
        <v>0.16500000000000004</v>
      </c>
      <c r="AJ196" s="89">
        <f t="shared" ref="AJ196" si="1374">K196/K195-1</f>
        <v>0.22799999999999998</v>
      </c>
      <c r="AK196" s="96">
        <f t="shared" ref="AK196" si="1375">N196/N195-1</f>
        <v>0.21014492753623171</v>
      </c>
      <c r="AL196" s="97">
        <f t="shared" ref="AL196" si="1376">O196/O195-1</f>
        <v>0.26380368098159512</v>
      </c>
      <c r="AM196" s="97">
        <f t="shared" ref="AM196" si="1377">R196/R195-1</f>
        <v>8.7804878048780566E-2</v>
      </c>
      <c r="AQ196" s="109">
        <f>[4]SRM!I141-H196</f>
        <v>107.46</v>
      </c>
      <c r="AR196" s="109">
        <f>[4]SRM!J141-O196</f>
        <v>109.03999999999999</v>
      </c>
      <c r="AS196" s="108">
        <f t="shared" ref="AS196" si="1378">AR196-AQ196</f>
        <v>1.5799999999999983</v>
      </c>
      <c r="AT196" s="109">
        <f>AVERAGE($AS$2:AS196)</f>
        <v>5.9485316239316219</v>
      </c>
      <c r="AU196" s="44">
        <f t="shared" ref="AU196" si="1379">AQ196/AQ195-1</f>
        <v>-9.606325706594887E-2</v>
      </c>
      <c r="AV196" s="44">
        <f t="shared" ref="AV196" si="1380">AR196/AR195-1</f>
        <v>-0.11306328290222889</v>
      </c>
      <c r="BG196" s="146" t="s">
        <v>108</v>
      </c>
      <c r="BH196" s="147"/>
      <c r="BI196" s="148" t="s">
        <v>109</v>
      </c>
    </row>
    <row r="197" spans="1:61">
      <c r="A197" s="46">
        <f>'[1]Weekly capesize'!$A978</f>
        <v>44109</v>
      </c>
      <c r="B197" s="1">
        <f>'[1]Weekly capesize'!$B978</f>
        <v>10839</v>
      </c>
      <c r="C197" s="1">
        <f>'[1]Weekly capesize'!$C978</f>
        <v>6818</v>
      </c>
      <c r="D197" s="1">
        <f t="shared" ref="D197" si="1381">B197-C197</f>
        <v>4021</v>
      </c>
      <c r="E197" s="124">
        <f>'[1]Baltic Indices'!$D646</f>
        <v>3555</v>
      </c>
      <c r="F197" s="124">
        <f>'[1]Baltic Indices'!$G646</f>
        <v>595</v>
      </c>
      <c r="G197" s="124">
        <f>'[1]Baltic Indices'!$F646</f>
        <v>982</v>
      </c>
      <c r="H197" s="3">
        <f>'[1]Weekly capesize'!$I978</f>
        <v>9.8000000000000007</v>
      </c>
      <c r="I197" s="3">
        <f>'[1]Weekly capesize'!$L978</f>
        <v>11.25</v>
      </c>
      <c r="J197" s="3">
        <f>'[1]Weekly capesize'!$N978</f>
        <v>14.15</v>
      </c>
      <c r="K197" s="3">
        <f>'[1]Weekly capesize'!$J978</f>
        <v>17.399999999999999</v>
      </c>
      <c r="L197" s="3">
        <f>'[1]Weekly capesize'!$Y978</f>
        <v>22.9</v>
      </c>
      <c r="M197" s="3">
        <f>'[1]Weekly capesize'!$V978</f>
        <v>13.7</v>
      </c>
      <c r="N197" s="5">
        <f>'[1]Weekly capesize'!$S978</f>
        <v>10.55</v>
      </c>
      <c r="O197" s="5">
        <f>'[1]Weekly capesize'!$Z978</f>
        <v>23.4</v>
      </c>
      <c r="P197" s="5">
        <f>'[1]Weekly capesize'!$T978</f>
        <v>11.25</v>
      </c>
      <c r="Q197" s="5">
        <f>'[1]Weekly capesize'!$U978</f>
        <v>14.6</v>
      </c>
      <c r="R197" s="119">
        <f>[2]input!$B626</f>
        <v>10.8</v>
      </c>
      <c r="S197" s="123">
        <f t="shared" ref="S197" si="1382">(B197-C197)/C197</f>
        <v>0.58976239366383099</v>
      </c>
      <c r="T197" s="49">
        <f t="shared" ref="T197" si="1383">B197-C197</f>
        <v>4021</v>
      </c>
      <c r="U197" s="107">
        <f t="shared" ref="U197" si="1384">T197/C197</f>
        <v>0.58976239366383099</v>
      </c>
      <c r="V197" s="157">
        <f t="shared" ref="V197" si="1385">O197-H197</f>
        <v>13.599999999999998</v>
      </c>
      <c r="W197" s="108">
        <f t="shared" ref="W197" si="1386">I197-H197</f>
        <v>1.4499999999999993</v>
      </c>
      <c r="X197" s="197">
        <f>'[1]Weekly capesize'!$AD978</f>
        <v>9.5500000000000007</v>
      </c>
      <c r="AF197" s="86">
        <f t="shared" ref="AF197" si="1387">B197/B196-1</f>
        <v>0.24772648785541618</v>
      </c>
      <c r="AG197" s="97">
        <f t="shared" ref="AG197" si="1388">C197/C196-1</f>
        <v>0.1957207997193966</v>
      </c>
      <c r="AH197" s="102">
        <f t="shared" ref="AH197" si="1389">H197/H196-1</f>
        <v>0.12643678160919558</v>
      </c>
      <c r="AI197" s="103">
        <f t="shared" ref="AI197" si="1390">J197/J196-1</f>
        <v>0.21459227467811148</v>
      </c>
      <c r="AJ197" s="89">
        <f t="shared" ref="AJ197" si="1391">K197/K196-1</f>
        <v>0.13355048859934837</v>
      </c>
      <c r="AK197" s="96">
        <f t="shared" ref="AK197" si="1392">N197/N196-1</f>
        <v>0.26347305389221565</v>
      </c>
      <c r="AL197" s="97">
        <f t="shared" ref="AL197" si="1393">O197/O196-1</f>
        <v>0.13592233009708732</v>
      </c>
      <c r="AM197" s="97">
        <f t="shared" ref="AM197" si="1394">R197/R196-1</f>
        <v>-3.1390134529147962E-2</v>
      </c>
      <c r="AQ197" s="109">
        <f>[4]SRM!I142-H197</f>
        <v>111.03</v>
      </c>
      <c r="AR197" s="109">
        <f>[4]SRM!J142-O197</f>
        <v>108.84</v>
      </c>
      <c r="AS197" s="108">
        <f t="shared" ref="AS197" si="1395">AR197-AQ197</f>
        <v>-2.1899999999999977</v>
      </c>
      <c r="AT197" s="109">
        <f>AVERAGE($AS$2:AS197)</f>
        <v>5.9070085034013582</v>
      </c>
      <c r="AU197" s="44">
        <f t="shared" ref="AU197" si="1396">AQ197/AQ196-1</f>
        <v>3.3221663874930307E-2</v>
      </c>
      <c r="AV197" s="44">
        <f t="shared" ref="AV197" si="1397">AR197/AR196-1</f>
        <v>-1.8341892883344535E-3</v>
      </c>
      <c r="BG197" s="146" t="s">
        <v>108</v>
      </c>
      <c r="BH197" s="147"/>
      <c r="BI197" s="148" t="s">
        <v>109</v>
      </c>
    </row>
    <row r="198" spans="1:61">
      <c r="A198" s="46">
        <f>'[1]Weekly capesize'!$A979</f>
        <v>44116</v>
      </c>
      <c r="B198" s="1">
        <f>'[1]Weekly capesize'!$B979</f>
        <v>9728</v>
      </c>
      <c r="C198" s="1">
        <f>'[1]Weekly capesize'!$C979</f>
        <v>6458</v>
      </c>
      <c r="D198" s="1">
        <f t="shared" ref="D198" si="1398">B198-C198</f>
        <v>3270</v>
      </c>
      <c r="E198" s="124">
        <f>'[1]Baltic Indices'!$D647</f>
        <v>2406</v>
      </c>
      <c r="F198" s="124">
        <f>'[1]Baltic Indices'!$G647</f>
        <v>599</v>
      </c>
      <c r="G198" s="124">
        <f>'[1]Baltic Indices'!$F647</f>
        <v>976</v>
      </c>
      <c r="H198" s="3">
        <f>'[1]Weekly capesize'!$I979</f>
        <v>9.6999999999999993</v>
      </c>
      <c r="I198" s="3">
        <f>'[1]Weekly capesize'!$L979</f>
        <v>11.2</v>
      </c>
      <c r="J198" s="3">
        <f>'[1]Weekly capesize'!$N979</f>
        <v>13.9</v>
      </c>
      <c r="K198" s="3">
        <f>'[1]Weekly capesize'!$J979</f>
        <v>15.7</v>
      </c>
      <c r="L198" s="3">
        <f>'[1]Weekly capesize'!$Y979</f>
        <v>19.649999999999999</v>
      </c>
      <c r="M198" s="3">
        <f>'[1]Weekly capesize'!$V979</f>
        <v>12.75</v>
      </c>
      <c r="N198" s="5">
        <f>'[1]Weekly capesize'!$S979</f>
        <v>10.5</v>
      </c>
      <c r="O198" s="5">
        <f>'[1]Weekly capesize'!$Z979</f>
        <v>20.149999999999999</v>
      </c>
      <c r="P198" s="5">
        <f>'[1]Weekly capesize'!$T979</f>
        <v>10.55</v>
      </c>
      <c r="Q198" s="5">
        <f>'[1]Weekly capesize'!$U979</f>
        <v>13.65</v>
      </c>
      <c r="R198" s="119">
        <f>[2]input!$B627</f>
        <v>11.05</v>
      </c>
      <c r="S198" s="123">
        <f t="shared" ref="S198" si="1399">(B198-C198)/C198</f>
        <v>0.50634871477237531</v>
      </c>
      <c r="T198" s="49">
        <f t="shared" ref="T198" si="1400">B198-C198</f>
        <v>3270</v>
      </c>
      <c r="U198" s="107">
        <f t="shared" ref="U198" si="1401">T198/C198</f>
        <v>0.50634871477237531</v>
      </c>
      <c r="V198" s="157">
        <f t="shared" ref="V198" si="1402">O198-H198</f>
        <v>10.45</v>
      </c>
      <c r="W198" s="108">
        <f t="shared" ref="W198" si="1403">I198-H198</f>
        <v>1.5</v>
      </c>
      <c r="X198" s="197">
        <f>'[1]Weekly capesize'!$AD979</f>
        <v>9.5</v>
      </c>
      <c r="AF198" s="86">
        <f t="shared" ref="AF198" si="1404">B198/B197-1</f>
        <v>-0.10250023064858382</v>
      </c>
      <c r="AG198" s="97">
        <f t="shared" ref="AG198" si="1405">C198/C197-1</f>
        <v>-5.2801408037547626E-2</v>
      </c>
      <c r="AH198" s="102">
        <f t="shared" ref="AH198" si="1406">H198/H197-1</f>
        <v>-1.0204081632653184E-2</v>
      </c>
      <c r="AI198" s="103">
        <f t="shared" ref="AI198" si="1407">J198/J197-1</f>
        <v>-1.7667844522968212E-2</v>
      </c>
      <c r="AJ198" s="89">
        <f t="shared" ref="AJ198" si="1408">K198/K197-1</f>
        <v>-9.7701149425287293E-2</v>
      </c>
      <c r="AK198" s="96">
        <f t="shared" ref="AK198" si="1409">N198/N197-1</f>
        <v>-4.7393364928910442E-3</v>
      </c>
      <c r="AL198" s="97">
        <f t="shared" ref="AL198" si="1410">O198/O197-1</f>
        <v>-0.13888888888888895</v>
      </c>
      <c r="AM198" s="97">
        <f t="shared" ref="AM198" si="1411">R198/R197-1</f>
        <v>2.314814814814814E-2</v>
      </c>
      <c r="AQ198" s="109">
        <f>[4]SRM!I143-H198</f>
        <v>114.22</v>
      </c>
      <c r="AR198" s="109">
        <f>[4]SRM!J143-O198</f>
        <v>114.97</v>
      </c>
      <c r="AS198" s="108">
        <f t="shared" ref="AS198" si="1412">AR198-AQ198</f>
        <v>0.75</v>
      </c>
      <c r="AT198" s="109">
        <f>AVERAGE($AS$2:AS198)</f>
        <v>5.8808307952622654</v>
      </c>
      <c r="AU198" s="44">
        <f t="shared" ref="AU198" si="1413">AQ198/AQ197-1</f>
        <v>2.8730973610735733E-2</v>
      </c>
      <c r="AV198" s="44">
        <f t="shared" ref="AV198" si="1414">AR198/AR197-1</f>
        <v>5.6321205439176625E-2</v>
      </c>
    </row>
    <row r="199" spans="1:61">
      <c r="A199" s="46">
        <f>'[1]Weekly capesize'!$A980</f>
        <v>44123</v>
      </c>
      <c r="B199" s="1">
        <f>'[1]Weekly capesize'!$B980</f>
        <v>7746</v>
      </c>
      <c r="C199" s="1">
        <f>'[1]Weekly capesize'!$C980</f>
        <v>5007</v>
      </c>
      <c r="D199" s="1">
        <f t="shared" ref="D199" si="1415">B199-C199</f>
        <v>2739</v>
      </c>
      <c r="E199" s="124">
        <f>'[1]Baltic Indices'!$D648</f>
        <v>2261</v>
      </c>
      <c r="F199" s="124">
        <f>'[1]Baltic Indices'!$G648</f>
        <v>597</v>
      </c>
      <c r="G199" s="124">
        <f>'[1]Baltic Indices'!$F648</f>
        <v>972</v>
      </c>
      <c r="H199" s="3">
        <f>'[1]Weekly capesize'!$I980</f>
        <v>7.65</v>
      </c>
      <c r="I199" s="3">
        <f>'[1]Weekly capesize'!$L980</f>
        <v>9.1999999999999993</v>
      </c>
      <c r="J199" s="3">
        <f>'[1]Weekly capesize'!$N980</f>
        <v>11.75</v>
      </c>
      <c r="K199" s="3">
        <f>'[1]Weekly capesize'!$J980</f>
        <v>12.55</v>
      </c>
      <c r="L199" s="3">
        <f>'[1]Weekly capesize'!$Y980</f>
        <v>16.05</v>
      </c>
      <c r="M199" s="3">
        <f>'[1]Weekly capesize'!$V980</f>
        <v>10.45</v>
      </c>
      <c r="N199" s="5">
        <f>'[1]Weekly capesize'!$S980</f>
        <v>8.5</v>
      </c>
      <c r="O199" s="5">
        <f>'[1]Weekly capesize'!$Z980</f>
        <v>16.55</v>
      </c>
      <c r="P199" s="5">
        <f>'[1]Weekly capesize'!$T980</f>
        <v>8.4499999999999993</v>
      </c>
      <c r="Q199" s="5">
        <f>'[1]Weekly capesize'!$U980</f>
        <v>11.35</v>
      </c>
      <c r="R199" s="119">
        <f>[2]input!$B628</f>
        <v>10.6</v>
      </c>
      <c r="S199" s="123">
        <f t="shared" ref="S199" si="1416">(B199-C199)/C199</f>
        <v>0.54703415218693829</v>
      </c>
      <c r="T199" s="49">
        <f t="shared" ref="T199" si="1417">B199-C199</f>
        <v>2739</v>
      </c>
      <c r="U199" s="107">
        <f t="shared" ref="U199" si="1418">T199/C199</f>
        <v>0.54703415218693829</v>
      </c>
      <c r="V199" s="157">
        <f t="shared" ref="V199" si="1419">O199-H199</f>
        <v>8.9</v>
      </c>
      <c r="W199" s="108">
        <f t="shared" ref="W199" si="1420">I199-H199</f>
        <v>1.5499999999999989</v>
      </c>
      <c r="X199" s="197">
        <f>'[1]Weekly capesize'!$AD980</f>
        <v>6.75</v>
      </c>
      <c r="AF199" s="86">
        <f t="shared" ref="AF199" si="1421">B199/B198-1</f>
        <v>-0.20374177631578949</v>
      </c>
      <c r="AG199" s="97">
        <f t="shared" ref="AG199" si="1422">C199/C198-1</f>
        <v>-0.22468256426138122</v>
      </c>
      <c r="AH199" s="102">
        <f t="shared" ref="AH199" si="1423">H199/H198-1</f>
        <v>-0.21134020618556693</v>
      </c>
      <c r="AI199" s="103">
        <f t="shared" ref="AI199" si="1424">J199/J198-1</f>
        <v>-0.15467625899280579</v>
      </c>
      <c r="AJ199" s="89">
        <f t="shared" ref="AJ199" si="1425">K199/K198-1</f>
        <v>-0.20063694267515919</v>
      </c>
      <c r="AK199" s="96">
        <f t="shared" ref="AK199" si="1426">N199/N198-1</f>
        <v>-0.19047619047619047</v>
      </c>
      <c r="AL199" s="97">
        <f t="shared" ref="AL199" si="1427">O199/O198-1</f>
        <v>-0.17866004962779147</v>
      </c>
      <c r="AM199" s="97">
        <f t="shared" ref="AM199" si="1428">R199/R198-1</f>
        <v>-4.0723981900452566E-2</v>
      </c>
      <c r="AQ199" s="109">
        <f>[4]SRM!I144-H199</f>
        <v>112.89</v>
      </c>
      <c r="AR199" s="109">
        <f>[4]SRM!J144-O199</f>
        <v>116.92999999999999</v>
      </c>
      <c r="AS199" s="108">
        <f t="shared" ref="AS199" si="1429">AR199-AQ199</f>
        <v>4.039999999999992</v>
      </c>
      <c r="AT199" s="109">
        <f>AVERAGE($AS$2:AS199)</f>
        <v>5.871533670033668</v>
      </c>
      <c r="AU199" s="44">
        <f t="shared" ref="AU199" si="1430">AQ199/AQ198-1</f>
        <v>-1.1644195412362057E-2</v>
      </c>
      <c r="AV199" s="44">
        <f t="shared" ref="AV199" si="1431">AR199/AR198-1</f>
        <v>1.7047925545794484E-2</v>
      </c>
    </row>
    <row r="200" spans="1:61">
      <c r="A200" s="46">
        <f>'[1]Weekly capesize'!$A981</f>
        <v>44130</v>
      </c>
      <c r="B200" s="1">
        <f>'[1]Weekly capesize'!$B981</f>
        <v>7642</v>
      </c>
      <c r="C200" s="1">
        <f>'[1]Weekly capesize'!$C981</f>
        <v>5085</v>
      </c>
      <c r="D200" s="1">
        <f t="shared" ref="D200" si="1432">B200-C200</f>
        <v>2557</v>
      </c>
      <c r="E200" s="124">
        <f>'[1]Baltic Indices'!$D649</f>
        <v>1895</v>
      </c>
      <c r="F200" s="124">
        <f>'[1]Baltic Indices'!$G649</f>
        <v>590</v>
      </c>
      <c r="G200" s="124">
        <f>'[1]Baltic Indices'!$F649</f>
        <v>943</v>
      </c>
      <c r="H200" s="3">
        <f>'[1]Weekly capesize'!$I981</f>
        <v>7.85</v>
      </c>
      <c r="I200" s="3">
        <f>'[1]Weekly capesize'!$L981</f>
        <v>9.1999999999999993</v>
      </c>
      <c r="J200" s="3">
        <f>'[1]Weekly capesize'!$N981</f>
        <v>11.75</v>
      </c>
      <c r="K200" s="3">
        <f>'[1]Weekly capesize'!$J981</f>
        <v>12.95</v>
      </c>
      <c r="L200" s="3">
        <f>'[1]Weekly capesize'!$Y981</f>
        <v>16.899999999999999</v>
      </c>
      <c r="M200" s="3">
        <f>'[1]Weekly capesize'!$V981</f>
        <v>10</v>
      </c>
      <c r="N200" s="5">
        <f>'[1]Weekly capesize'!$S981</f>
        <v>8.5</v>
      </c>
      <c r="O200" s="5">
        <f>'[1]Weekly capesize'!$Z981</f>
        <v>17.399999999999999</v>
      </c>
      <c r="P200" s="5">
        <f>'[1]Weekly capesize'!$T981</f>
        <v>8.85</v>
      </c>
      <c r="Q200" s="5">
        <f>'[1]Weekly capesize'!$U981</f>
        <v>10.9</v>
      </c>
      <c r="R200" s="119">
        <f>[2]input!$B629</f>
        <v>10.75</v>
      </c>
      <c r="S200" s="123">
        <f t="shared" ref="S200" si="1433">(B200-C200)/C200</f>
        <v>0.50285152409046219</v>
      </c>
      <c r="T200" s="49">
        <f t="shared" ref="T200" si="1434">B200-C200</f>
        <v>2557</v>
      </c>
      <c r="U200" s="107">
        <f t="shared" ref="U200" si="1435">T200/C200</f>
        <v>0.50285152409046219</v>
      </c>
      <c r="V200" s="157">
        <f t="shared" ref="V200" si="1436">O200-H200</f>
        <v>9.5499999999999989</v>
      </c>
      <c r="W200" s="108">
        <f t="shared" ref="W200" si="1437">I200-H200</f>
        <v>1.3499999999999996</v>
      </c>
      <c r="X200" s="197">
        <f>'[1]Weekly capesize'!$AD981</f>
        <v>6.75</v>
      </c>
      <c r="AF200" s="86">
        <f t="shared" ref="AF200" si="1438">B200/B199-1</f>
        <v>-1.3426284533953003E-2</v>
      </c>
      <c r="AG200" s="97">
        <f t="shared" ref="AG200" si="1439">C200/C199-1</f>
        <v>1.5578190533253489E-2</v>
      </c>
      <c r="AH200" s="102">
        <f t="shared" ref="AH200" si="1440">H200/H199-1</f>
        <v>2.614379084967311E-2</v>
      </c>
      <c r="AI200" s="103">
        <f t="shared" ref="AI200" si="1441">J200/J199-1</f>
        <v>0</v>
      </c>
      <c r="AJ200" s="89">
        <f t="shared" ref="AJ200" si="1442">K200/K199-1</f>
        <v>3.1872509960159334E-2</v>
      </c>
      <c r="AK200" s="96">
        <f t="shared" ref="AK200" si="1443">N200/N199-1</f>
        <v>0</v>
      </c>
      <c r="AL200" s="97">
        <f t="shared" ref="AL200" si="1444">O200/O199-1</f>
        <v>5.1359516616314105E-2</v>
      </c>
      <c r="AM200" s="97">
        <f t="shared" ref="AM200" si="1445">R200/R199-1</f>
        <v>1.4150943396226356E-2</v>
      </c>
      <c r="AQ200" s="109">
        <f>[4]SRM!I145-H200</f>
        <v>111.18</v>
      </c>
      <c r="AR200" s="109">
        <f>[4]SRM!J145-O200</f>
        <v>115.1</v>
      </c>
      <c r="AS200" s="108">
        <f t="shared" ref="AS200" si="1446">AR200-AQ200</f>
        <v>3.9199999999999875</v>
      </c>
      <c r="AT200" s="109">
        <f>AVERAGE($AS$2:AS200)</f>
        <v>5.8617269681742021</v>
      </c>
      <c r="AU200" s="44">
        <f t="shared" ref="AU200" si="1447">AQ200/AQ199-1</f>
        <v>-1.5147488705819723E-2</v>
      </c>
      <c r="AV200" s="44">
        <f t="shared" ref="AV200" si="1448">AR200/AR199-1</f>
        <v>-1.5650389121696695E-2</v>
      </c>
    </row>
    <row r="201" spans="1:61">
      <c r="A201" s="46">
        <f>'[1]Weekly capesize'!$A982</f>
        <v>44137</v>
      </c>
      <c r="B201" s="1">
        <f>'[1]Weekly capesize'!$B982</f>
        <v>6744</v>
      </c>
      <c r="C201" s="1">
        <f>'[1]Weekly capesize'!$C982</f>
        <v>4579</v>
      </c>
      <c r="D201" s="1">
        <f t="shared" ref="D201" si="1449">B201-C201</f>
        <v>2165</v>
      </c>
      <c r="E201" s="124">
        <f>'[1]Baltic Indices'!$D650</f>
        <v>1739</v>
      </c>
      <c r="F201" s="124">
        <f>'[1]Baltic Indices'!$G650</f>
        <v>583</v>
      </c>
      <c r="G201" s="124">
        <f>'[1]Baltic Indices'!$F650</f>
        <v>901</v>
      </c>
      <c r="H201" s="3">
        <f>'[1]Weekly capesize'!$I982</f>
        <v>7.1</v>
      </c>
      <c r="I201" s="3">
        <f>'[1]Weekly capesize'!$L982</f>
        <v>8.5</v>
      </c>
      <c r="J201" s="3">
        <f>'[1]Weekly capesize'!$N982</f>
        <v>10.8</v>
      </c>
      <c r="K201" s="3">
        <f>'[1]Weekly capesize'!$J982</f>
        <v>11.75</v>
      </c>
      <c r="L201" s="3">
        <f>'[1]Weekly capesize'!$Y982</f>
        <v>14.6</v>
      </c>
      <c r="M201" s="3">
        <f>'[1]Weekly capesize'!$V982</f>
        <v>8.65</v>
      </c>
      <c r="N201" s="5">
        <f>'[1]Weekly capesize'!$S982</f>
        <v>7.55</v>
      </c>
      <c r="O201" s="5">
        <f>'[1]Weekly capesize'!$Z982</f>
        <v>15.1</v>
      </c>
      <c r="P201" s="5">
        <f>'[1]Weekly capesize'!$T982</f>
        <v>7.5</v>
      </c>
      <c r="Q201" s="5">
        <f>'[1]Weekly capesize'!$U982</f>
        <v>8.5500000000000007</v>
      </c>
      <c r="R201" s="119">
        <f>[2]input!$B630</f>
        <v>10.45</v>
      </c>
      <c r="S201" s="123">
        <f t="shared" ref="S201" si="1450">(B201-C201)/C201</f>
        <v>0.47281065734876609</v>
      </c>
      <c r="T201" s="49">
        <f t="shared" ref="T201" si="1451">B201-C201</f>
        <v>2165</v>
      </c>
      <c r="U201" s="107">
        <f t="shared" ref="U201" si="1452">T201/C201</f>
        <v>0.47281065734876609</v>
      </c>
      <c r="V201" s="157">
        <f t="shared" ref="V201" si="1453">O201-H201</f>
        <v>8</v>
      </c>
      <c r="W201" s="108">
        <f t="shared" ref="W201" si="1454">I201-H201</f>
        <v>1.4000000000000004</v>
      </c>
      <c r="X201" s="197">
        <f>'[1]Weekly capesize'!$AD982</f>
        <v>6.25</v>
      </c>
      <c r="AF201" s="86">
        <f t="shared" ref="AF201" si="1455">B201/B200-1</f>
        <v>-0.11750850562679926</v>
      </c>
      <c r="AG201" s="97">
        <f t="shared" ref="AG201" si="1456">C201/C200-1</f>
        <v>-9.9508357915437551E-2</v>
      </c>
      <c r="AH201" s="102">
        <f t="shared" ref="AH201" si="1457">H201/H200-1</f>
        <v>-9.5541401273885329E-2</v>
      </c>
      <c r="AI201" s="103">
        <f t="shared" ref="AI201" si="1458">J201/J200-1</f>
        <v>-8.0851063829787129E-2</v>
      </c>
      <c r="AJ201" s="89">
        <f t="shared" ref="AJ201" si="1459">K201/K200-1</f>
        <v>-9.266409266409259E-2</v>
      </c>
      <c r="AK201" s="96">
        <f t="shared" ref="AK201" si="1460">N201/N200-1</f>
        <v>-0.11176470588235299</v>
      </c>
      <c r="AL201" s="97">
        <f t="shared" ref="AL201" si="1461">O201/O200-1</f>
        <v>-0.13218390804597691</v>
      </c>
      <c r="AM201" s="97">
        <f t="shared" ref="AM201" si="1462">R201/R200-1</f>
        <v>-2.7906976744186074E-2</v>
      </c>
      <c r="AQ201" s="109">
        <f>[4]SRM!I146-H201</f>
        <v>108.92</v>
      </c>
      <c r="AR201" s="109">
        <f>[4]SRM!J146-O201</f>
        <v>114.82</v>
      </c>
      <c r="AS201" s="108">
        <f t="shared" ref="AS201" si="1463">AR201-AQ201</f>
        <v>5.8999999999999915</v>
      </c>
      <c r="AT201" s="109">
        <f>AVERAGE($AS$2:AS201)</f>
        <v>5.8619183333333318</v>
      </c>
      <c r="AU201" s="44">
        <f t="shared" ref="AU201" si="1464">AQ201/AQ200-1</f>
        <v>-2.0327397013851445E-2</v>
      </c>
      <c r="AV201" s="44">
        <f t="shared" ref="AV201" si="1465">AR201/AR200-1</f>
        <v>-2.4326672458732101E-3</v>
      </c>
    </row>
    <row r="202" spans="1:61">
      <c r="A202" s="46">
        <f>'[1]Weekly capesize'!$A983</f>
        <v>44144</v>
      </c>
      <c r="B202" s="1">
        <f>'[1]Weekly capesize'!$B983</f>
        <v>6386</v>
      </c>
      <c r="C202" s="1">
        <f>'[1]Weekly capesize'!$C983</f>
        <v>4336</v>
      </c>
      <c r="D202" s="1">
        <f t="shared" ref="D202" si="1466">B202-C202</f>
        <v>2050</v>
      </c>
      <c r="E202" s="124">
        <f>'[1]Baltic Indices'!$D651</f>
        <v>1507</v>
      </c>
      <c r="F202" s="124">
        <f>'[1]Baltic Indices'!$G651</f>
        <v>586</v>
      </c>
      <c r="G202" s="124">
        <f>'[1]Baltic Indices'!$F651</f>
        <v>884</v>
      </c>
      <c r="H202" s="3">
        <f>'[1]Weekly capesize'!$I983</f>
        <v>6.85</v>
      </c>
      <c r="I202" s="3">
        <f>'[1]Weekly capesize'!$L983</f>
        <v>8.1</v>
      </c>
      <c r="J202" s="3">
        <f>'[1]Weekly capesize'!$N983</f>
        <v>10.65</v>
      </c>
      <c r="K202" s="3">
        <f>'[1]Weekly capesize'!$J983</f>
        <v>11.1</v>
      </c>
      <c r="L202" s="3">
        <f>'[1]Weekly capesize'!$Y983</f>
        <v>13.65</v>
      </c>
      <c r="M202" s="3">
        <f>'[1]Weekly capesize'!$V983</f>
        <v>8.25</v>
      </c>
      <c r="N202" s="5">
        <f>'[1]Weekly capesize'!$S983</f>
        <v>7</v>
      </c>
      <c r="O202" s="5">
        <f>'[1]Weekly capesize'!$Z983</f>
        <v>14.15</v>
      </c>
      <c r="P202" s="5">
        <f>'[1]Weekly capesize'!$T983</f>
        <v>7.05</v>
      </c>
      <c r="Q202" s="5">
        <f>'[1]Weekly capesize'!$U983</f>
        <v>9.15</v>
      </c>
      <c r="R202" s="119">
        <f>[2]input!$B631</f>
        <v>10.4</v>
      </c>
      <c r="S202" s="123">
        <f t="shared" ref="S202" si="1467">(B202-C202)/C202</f>
        <v>0.47278597785977861</v>
      </c>
      <c r="T202" s="49">
        <f t="shared" ref="T202" si="1468">B202-C202</f>
        <v>2050</v>
      </c>
      <c r="U202" s="107">
        <f t="shared" ref="U202" si="1469">T202/C202</f>
        <v>0.47278597785977861</v>
      </c>
      <c r="V202" s="157">
        <f t="shared" ref="V202" si="1470">O202-H202</f>
        <v>7.3000000000000007</v>
      </c>
      <c r="W202" s="108">
        <f t="shared" ref="W202" si="1471">I202-H202</f>
        <v>1.25</v>
      </c>
      <c r="X202" s="197">
        <f>'[1]Weekly capesize'!$AD983</f>
        <v>5.85</v>
      </c>
      <c r="AF202" s="86">
        <f t="shared" ref="AF202" si="1472">B202/B201-1</f>
        <v>-5.3084223013048604E-2</v>
      </c>
      <c r="AG202" s="97">
        <f t="shared" ref="AG202" si="1473">C202/C201-1</f>
        <v>-5.3068355536143308E-2</v>
      </c>
      <c r="AH202" s="102">
        <f t="shared" ref="AH202" si="1474">H202/H201-1</f>
        <v>-3.5211267605633756E-2</v>
      </c>
      <c r="AI202" s="103">
        <f t="shared" ref="AI202" si="1475">J202/J201-1</f>
        <v>-1.3888888888888951E-2</v>
      </c>
      <c r="AJ202" s="89">
        <f t="shared" ref="AJ202" si="1476">K202/K201-1</f>
        <v>-5.5319148936170293E-2</v>
      </c>
      <c r="AK202" s="96">
        <f t="shared" ref="AK202" si="1477">N202/N201-1</f>
        <v>-7.2847682119205226E-2</v>
      </c>
      <c r="AL202" s="97">
        <f t="shared" ref="AL202" si="1478">O202/O201-1</f>
        <v>-6.29139072847682E-2</v>
      </c>
      <c r="AM202" s="97">
        <f t="shared" ref="AM202" si="1479">R202/R201-1</f>
        <v>-4.7846889952152249E-3</v>
      </c>
      <c r="AQ202" s="109">
        <f>[4]SRM!I147-H202</f>
        <v>110.51</v>
      </c>
      <c r="AR202" s="109">
        <f>[4]SRM!J147-O202</f>
        <v>115.60999999999999</v>
      </c>
      <c r="AS202" s="108">
        <f t="shared" ref="AS202" si="1480">AR202-AQ202</f>
        <v>5.0999999999999801</v>
      </c>
      <c r="AT202" s="109">
        <f>AVERAGE($AS$2:AS202)</f>
        <v>5.8581276948590366</v>
      </c>
      <c r="AU202" s="44">
        <f t="shared" ref="AU202" si="1481">AQ202/AQ201-1</f>
        <v>1.4597869996327617E-2</v>
      </c>
      <c r="AV202" s="44">
        <f t="shared" ref="AV202" si="1482">AR202/AR201-1</f>
        <v>6.8803344365091501E-3</v>
      </c>
    </row>
    <row r="203" spans="1:61">
      <c r="A203" s="46">
        <f>'[1]Weekly capesize'!$A984</f>
        <v>44151</v>
      </c>
      <c r="B203" s="1">
        <f>'[1]Weekly capesize'!$B984</f>
        <v>6080</v>
      </c>
      <c r="C203" s="1">
        <f>'[1]Weekly capesize'!$C984</f>
        <v>4155</v>
      </c>
      <c r="D203" s="1">
        <f t="shared" ref="D203" si="1483">B203-C203</f>
        <v>1925</v>
      </c>
      <c r="E203" s="124">
        <f>'[1]Baltic Indices'!$D652</f>
        <v>1435</v>
      </c>
      <c r="F203" s="124">
        <f>'[1]Baltic Indices'!$G652</f>
        <v>602</v>
      </c>
      <c r="G203" s="124">
        <f>'[1]Baltic Indices'!$F652</f>
        <v>930</v>
      </c>
      <c r="H203" s="3">
        <f>'[1]Weekly capesize'!$I984</f>
        <v>6.56</v>
      </c>
      <c r="I203" s="3">
        <f>'[1]Weekly capesize'!$L984</f>
        <v>7.8</v>
      </c>
      <c r="J203" s="3">
        <f>'[1]Weekly capesize'!$N984</f>
        <v>10.35</v>
      </c>
      <c r="K203" s="3">
        <f>'[1]Weekly capesize'!$J984</f>
        <v>10.9</v>
      </c>
      <c r="L203" s="3">
        <f>'[1]Weekly capesize'!$Y984</f>
        <v>13.2</v>
      </c>
      <c r="M203" s="3">
        <f>'[1]Weekly capesize'!$V984</f>
        <v>7.8</v>
      </c>
      <c r="N203" s="5">
        <f>'[1]Weekly capesize'!$S984</f>
        <v>6.7</v>
      </c>
      <c r="O203" s="5">
        <f>'[1]Weekly capesize'!$Z984</f>
        <v>13.7</v>
      </c>
      <c r="P203" s="5">
        <f>'[1]Weekly capesize'!$T984</f>
        <v>6.9</v>
      </c>
      <c r="Q203" s="5">
        <f>'[1]Weekly capesize'!$U984</f>
        <v>8.6999999999999993</v>
      </c>
      <c r="R203" s="119">
        <f>[2]input!$B632</f>
        <v>9.5500000000000007</v>
      </c>
      <c r="S203" s="123">
        <f t="shared" ref="S203" si="1484">(B203-C203)/C203</f>
        <v>0.46329723225030084</v>
      </c>
      <c r="T203" s="49">
        <f t="shared" ref="T203" si="1485">B203-C203</f>
        <v>1925</v>
      </c>
      <c r="U203" s="107">
        <f t="shared" ref="U203" si="1486">T203/C203</f>
        <v>0.46329723225030084</v>
      </c>
      <c r="V203" s="157">
        <f t="shared" ref="V203" si="1487">O203-H203</f>
        <v>7.14</v>
      </c>
      <c r="W203" s="108">
        <f t="shared" ref="W203" si="1488">I203-H203</f>
        <v>1.2400000000000002</v>
      </c>
      <c r="X203" s="197">
        <f>'[1]Weekly capesize'!$AD984</f>
        <v>5.5</v>
      </c>
      <c r="AF203" s="86">
        <f t="shared" ref="AF203" si="1489">B203/B202-1</f>
        <v>-4.7917319135609149E-2</v>
      </c>
      <c r="AG203" s="97">
        <f t="shared" ref="AG203" si="1490">C203/C202-1</f>
        <v>-4.174354243542433E-2</v>
      </c>
      <c r="AH203" s="102">
        <f t="shared" ref="AH203" si="1491">H203/H202-1</f>
        <v>-4.2335766423357679E-2</v>
      </c>
      <c r="AI203" s="103">
        <f t="shared" ref="AI203" si="1492">J203/J202-1</f>
        <v>-2.8169014084507116E-2</v>
      </c>
      <c r="AJ203" s="89">
        <f t="shared" ref="AJ203" si="1493">K203/K202-1</f>
        <v>-1.8018018018017945E-2</v>
      </c>
      <c r="AK203" s="96">
        <f t="shared" ref="AK203" si="1494">N203/N202-1</f>
        <v>-4.2857142857142816E-2</v>
      </c>
      <c r="AL203" s="97">
        <f t="shared" ref="AL203" si="1495">O203/O202-1</f>
        <v>-3.1802120141342871E-2</v>
      </c>
      <c r="AM203" s="97">
        <f t="shared" ref="AM203" si="1496">R203/R202-1</f>
        <v>-8.1730769230769162E-2</v>
      </c>
      <c r="AQ203" s="109">
        <f>[4]SRM!I148-H203</f>
        <v>116.38</v>
      </c>
      <c r="AR203" s="109">
        <f>[4]SRM!J148-O203</f>
        <v>121.14</v>
      </c>
      <c r="AS203" s="108">
        <f t="shared" ref="AS203" si="1497">AR203-AQ203</f>
        <v>4.7600000000000051</v>
      </c>
      <c r="AT203" s="109">
        <f>AVERAGE($AS$2:AS203)</f>
        <v>5.8526914191419124</v>
      </c>
      <c r="AU203" s="44">
        <f t="shared" ref="AU203" si="1498">AQ203/AQ202-1</f>
        <v>5.3117364944348822E-2</v>
      </c>
      <c r="AV203" s="44">
        <f t="shared" ref="AV203" si="1499">AR203/AR202-1</f>
        <v>4.7833232419341121E-2</v>
      </c>
    </row>
    <row r="204" spans="1:61">
      <c r="A204" s="46">
        <f>'[1]Weekly capesize'!$A985</f>
        <v>44158</v>
      </c>
      <c r="B204" s="1">
        <f>'[1]Weekly capesize'!$B985</f>
        <v>5856</v>
      </c>
      <c r="C204" s="1">
        <f>'[1]Weekly capesize'!$C985</f>
        <v>4118</v>
      </c>
      <c r="D204" s="1">
        <f t="shared" ref="D204:D205" si="1500">B204-C204</f>
        <v>1738</v>
      </c>
      <c r="E204" s="124">
        <f>'[1]Baltic Indices'!$D653</f>
        <v>1533</v>
      </c>
      <c r="F204" s="124">
        <f>'[1]Baltic Indices'!$G653</f>
        <v>649</v>
      </c>
      <c r="G204" s="124">
        <f>'[1]Baltic Indices'!$F653</f>
        <v>1018</v>
      </c>
      <c r="H204" s="3">
        <f>'[1]Weekly capesize'!$I985</f>
        <v>6.95</v>
      </c>
      <c r="I204" s="3">
        <f>'[1]Weekly capesize'!$L985</f>
        <v>7.6</v>
      </c>
      <c r="J204" s="3">
        <f>'[1]Weekly capesize'!$N985</f>
        <v>10.1</v>
      </c>
      <c r="K204" s="3">
        <f>'[1]Weekly capesize'!$J985</f>
        <v>10.65</v>
      </c>
      <c r="L204" s="3">
        <f>'[1]Weekly capesize'!$Y985</f>
        <v>12.95</v>
      </c>
      <c r="M204" s="3">
        <f>'[1]Weekly capesize'!$V985</f>
        <v>7.5</v>
      </c>
      <c r="N204" s="5">
        <f>'[1]Weekly capesize'!$S985</f>
        <v>6.5</v>
      </c>
      <c r="O204" s="5">
        <f>'[1]Weekly capesize'!$Z985</f>
        <v>13.45</v>
      </c>
      <c r="P204" s="5">
        <f>'[1]Weekly capesize'!$T985</f>
        <v>6.7</v>
      </c>
      <c r="Q204" s="5">
        <f>'[1]Weekly capesize'!$U985</f>
        <v>8.4</v>
      </c>
      <c r="R204" s="119">
        <f>[2]input!$B633</f>
        <v>9.85</v>
      </c>
      <c r="S204" s="123">
        <f t="shared" ref="S204:S205" si="1501">(B204-C204)/C204</f>
        <v>0.42204953861097622</v>
      </c>
      <c r="T204" s="49">
        <f t="shared" ref="T204:T205" si="1502">B204-C204</f>
        <v>1738</v>
      </c>
      <c r="U204" s="107">
        <f t="shared" ref="U204:U205" si="1503">T204/C204</f>
        <v>0.42204953861097622</v>
      </c>
      <c r="V204" s="157">
        <f t="shared" ref="V204:V205" si="1504">O204-H204</f>
        <v>6.4999999999999991</v>
      </c>
      <c r="W204" s="108">
        <f t="shared" ref="W204:W205" si="1505">I204-H204</f>
        <v>0.64999999999999947</v>
      </c>
      <c r="X204" s="197">
        <f>'[1]Weekly capesize'!$AD985</f>
        <v>5.3</v>
      </c>
      <c r="AF204" s="86">
        <f t="shared" ref="AF204:AF205" si="1506">B204/B203-1</f>
        <v>-3.6842105263157898E-2</v>
      </c>
      <c r="AG204" s="97">
        <f t="shared" ref="AG204:AG205" si="1507">C204/C203-1</f>
        <v>-8.9049338146811596E-3</v>
      </c>
      <c r="AH204" s="102">
        <f t="shared" ref="AH204:AH205" si="1508">H204/H203-1</f>
        <v>5.945121951219523E-2</v>
      </c>
      <c r="AI204" s="103">
        <f t="shared" ref="AI204:AI205" si="1509">J204/J203-1</f>
        <v>-2.4154589371980673E-2</v>
      </c>
      <c r="AJ204" s="89">
        <f t="shared" ref="AJ204:AJ205" si="1510">K204/K203-1</f>
        <v>-2.2935779816513735E-2</v>
      </c>
      <c r="AK204" s="96">
        <f t="shared" ref="AK204:AK205" si="1511">N204/N203-1</f>
        <v>-2.9850746268656692E-2</v>
      </c>
      <c r="AL204" s="97">
        <f t="shared" ref="AL204:AL205" si="1512">O204/O203-1</f>
        <v>-1.8248175182481785E-2</v>
      </c>
      <c r="AM204" s="97">
        <f t="shared" ref="AM204:AM205" si="1513">R204/R203-1</f>
        <v>3.1413612565444948E-2</v>
      </c>
      <c r="AQ204" s="109">
        <f>[4]SRM!I149-H204</f>
        <v>119.56</v>
      </c>
      <c r="AR204" s="109">
        <f>[4]SRM!J149-O204</f>
        <v>125.36999999999999</v>
      </c>
      <c r="AS204" s="108">
        <f t="shared" ref="AS204:AS205" si="1514">AR204-AQ204</f>
        <v>5.8099999999999881</v>
      </c>
      <c r="AT204" s="109">
        <f>AVERAGE($AS$2:AS204)</f>
        <v>5.8524811165845625</v>
      </c>
      <c r="AU204" s="44">
        <f t="shared" ref="AU204:AU205" si="1515">AQ204/AQ203-1</f>
        <v>2.7324282522770194E-2</v>
      </c>
      <c r="AV204" s="44">
        <f t="shared" ref="AV204:AV205" si="1516">AR204/AR203-1</f>
        <v>3.4918276374442669E-2</v>
      </c>
    </row>
    <row r="205" spans="1:61">
      <c r="A205" s="46">
        <f>'[1]Weekly capesize'!$A986</f>
        <v>44165</v>
      </c>
      <c r="B205" s="1">
        <f>'[1]Weekly capesize'!$B986</f>
        <v>6099</v>
      </c>
      <c r="C205" s="1">
        <f>'[1]Weekly capesize'!$C986</f>
        <v>4262</v>
      </c>
      <c r="D205" s="1">
        <f t="shared" si="1500"/>
        <v>1837</v>
      </c>
      <c r="E205" s="124">
        <f>'[1]Baltic Indices'!$D654</f>
        <v>1520</v>
      </c>
      <c r="F205" s="124">
        <f>'[1]Baltic Indices'!$G654</f>
        <v>664</v>
      </c>
      <c r="G205" s="124">
        <f>'[1]Baltic Indices'!$F654</f>
        <v>1011</v>
      </c>
      <c r="H205" s="3">
        <f>'[1]Weekly capesize'!$I986</f>
        <v>7.1</v>
      </c>
      <c r="I205" s="3">
        <f>'[1]Weekly capesize'!$L986</f>
        <v>7.85</v>
      </c>
      <c r="J205" s="3">
        <f>'[1]Weekly capesize'!$N986</f>
        <v>10.4</v>
      </c>
      <c r="K205" s="3">
        <f>'[1]Weekly capesize'!$J986</f>
        <v>10.75</v>
      </c>
      <c r="L205" s="3">
        <f>'[1]Weekly capesize'!$Y986</f>
        <v>13.3</v>
      </c>
      <c r="M205" s="3">
        <f>'[1]Weekly capesize'!$V986</f>
        <v>7.85</v>
      </c>
      <c r="N205" s="5">
        <f>'[1]Weekly capesize'!$S986</f>
        <v>6.7</v>
      </c>
      <c r="O205" s="5">
        <f>'[1]Weekly capesize'!$Z986</f>
        <v>13.8</v>
      </c>
      <c r="P205" s="5">
        <f>'[1]Weekly capesize'!$T986</f>
        <v>6.9</v>
      </c>
      <c r="Q205" s="5">
        <f>'[1]Weekly capesize'!$U986</f>
        <v>8.75</v>
      </c>
      <c r="R205" s="119">
        <f>[2]input!$B634</f>
        <v>10.95</v>
      </c>
      <c r="S205" s="123">
        <f t="shared" si="1501"/>
        <v>0.43101830126701079</v>
      </c>
      <c r="T205" s="49">
        <f t="shared" si="1502"/>
        <v>1837</v>
      </c>
      <c r="U205" s="107">
        <f t="shared" si="1503"/>
        <v>0.43101830126701079</v>
      </c>
      <c r="V205" s="157">
        <f t="shared" si="1504"/>
        <v>6.7000000000000011</v>
      </c>
      <c r="W205" s="108">
        <f t="shared" si="1505"/>
        <v>0.75</v>
      </c>
      <c r="X205" s="197">
        <f>'[1]Weekly capesize'!$AD986</f>
        <v>5.5</v>
      </c>
      <c r="AF205" s="86">
        <f t="shared" si="1506"/>
        <v>4.1495901639344357E-2</v>
      </c>
      <c r="AG205" s="97">
        <f t="shared" si="1507"/>
        <v>3.4968431277319079E-2</v>
      </c>
      <c r="AH205" s="102">
        <f t="shared" si="1508"/>
        <v>2.1582733812949506E-2</v>
      </c>
      <c r="AI205" s="103">
        <f t="shared" si="1509"/>
        <v>2.9702970297029729E-2</v>
      </c>
      <c r="AJ205" s="89">
        <f t="shared" si="1510"/>
        <v>9.3896713615022609E-3</v>
      </c>
      <c r="AK205" s="96">
        <f t="shared" si="1511"/>
        <v>3.0769230769230882E-2</v>
      </c>
      <c r="AL205" s="97">
        <f t="shared" si="1512"/>
        <v>2.6022304832713949E-2</v>
      </c>
      <c r="AM205" s="97">
        <f t="shared" si="1513"/>
        <v>0.11167512690355319</v>
      </c>
      <c r="AQ205" s="109">
        <f>[4]SRM!I150-H205</f>
        <v>120.92000000000002</v>
      </c>
      <c r="AR205" s="109">
        <f>[4]SRM!J150-O205</f>
        <v>126.33999999999999</v>
      </c>
      <c r="AS205" s="108">
        <f t="shared" si="1514"/>
        <v>5.4199999999999733</v>
      </c>
      <c r="AT205" s="109">
        <f>AVERAGE($AS$2:AS205)</f>
        <v>5.8503611111111091</v>
      </c>
      <c r="AU205" s="44">
        <f t="shared" si="1515"/>
        <v>1.1375041820006704E-2</v>
      </c>
      <c r="AV205" s="44">
        <f t="shared" si="1516"/>
        <v>7.7370981893594148E-3</v>
      </c>
    </row>
    <row r="206" spans="1:61">
      <c r="A206" s="46">
        <f>'[1]Weekly capesize'!$A987</f>
        <v>44172</v>
      </c>
      <c r="B206" s="1">
        <f>'[1]Weekly capesize'!$B987</f>
        <v>5846</v>
      </c>
      <c r="C206" s="1">
        <f>'[1]Weekly capesize'!$C987</f>
        <v>4240</v>
      </c>
      <c r="D206" s="1">
        <f t="shared" ref="D206" si="1517">B206-C206</f>
        <v>1606</v>
      </c>
      <c r="E206" s="124">
        <f>'[1]Baltic Indices'!$D655</f>
        <v>1434</v>
      </c>
      <c r="F206" s="124">
        <f>'[1]Baltic Indices'!$G655</f>
        <v>668</v>
      </c>
      <c r="G206" s="124">
        <f>'[1]Baltic Indices'!$F655</f>
        <v>1031</v>
      </c>
      <c r="H206" s="3">
        <f>'[1]Weekly capesize'!$I987</f>
        <v>7.8</v>
      </c>
      <c r="I206" s="3">
        <f>'[1]Weekly capesize'!$L987</f>
        <v>7.55</v>
      </c>
      <c r="J206" s="3">
        <f>'[1]Weekly capesize'!$N987</f>
        <v>10.1</v>
      </c>
      <c r="K206" s="3">
        <f>'[1]Weekly capesize'!$J987</f>
        <v>10</v>
      </c>
      <c r="L206" s="3">
        <f>'[1]Weekly capesize'!$Y987</f>
        <v>11.85</v>
      </c>
      <c r="M206" s="3">
        <f>'[1]Weekly capesize'!$V987</f>
        <v>8</v>
      </c>
      <c r="N206" s="5">
        <f>'[1]Weekly capesize'!$S987</f>
        <v>6.4</v>
      </c>
      <c r="O206" s="5">
        <f>'[1]Weekly capesize'!$Z987</f>
        <v>12.35</v>
      </c>
      <c r="P206" s="5">
        <f>'[1]Weekly capesize'!$T987</f>
        <v>6.6</v>
      </c>
      <c r="Q206" s="5">
        <f>'[1]Weekly capesize'!$U987</f>
        <v>8.9</v>
      </c>
      <c r="R206" s="119">
        <f>[2]input!$B635</f>
        <v>11.05</v>
      </c>
      <c r="S206" s="123">
        <f t="shared" ref="S206" si="1518">(B206-C206)/C206</f>
        <v>0.37877358490566038</v>
      </c>
      <c r="T206" s="49">
        <f t="shared" ref="T206" si="1519">B206-C206</f>
        <v>1606</v>
      </c>
      <c r="U206" s="107">
        <f t="shared" ref="U206" si="1520">T206/C206</f>
        <v>0.37877358490566038</v>
      </c>
      <c r="V206" s="157">
        <f t="shared" ref="V206" si="1521">O206-H206</f>
        <v>4.55</v>
      </c>
      <c r="W206" s="108">
        <f t="shared" ref="W206" si="1522">I206-H206</f>
        <v>-0.25</v>
      </c>
      <c r="X206" s="197">
        <f>'[1]Weekly capesize'!$AD987</f>
        <v>5.2</v>
      </c>
      <c r="AF206" s="86">
        <f t="shared" ref="AF206" si="1523">B206/B205-1</f>
        <v>-4.1482210198393155E-2</v>
      </c>
      <c r="AG206" s="97">
        <f t="shared" ref="AG206" si="1524">C206/C205-1</f>
        <v>-5.1618958235569723E-3</v>
      </c>
      <c r="AH206" s="102">
        <f t="shared" ref="AH206" si="1525">H206/H205-1</f>
        <v>9.8591549295774739E-2</v>
      </c>
      <c r="AI206" s="103">
        <f t="shared" ref="AI206" si="1526">J206/J205-1</f>
        <v>-2.8846153846153966E-2</v>
      </c>
      <c r="AJ206" s="89">
        <f t="shared" ref="AJ206" si="1527">K206/K205-1</f>
        <v>-6.9767441860465129E-2</v>
      </c>
      <c r="AK206" s="96">
        <f t="shared" ref="AK206" si="1528">N206/N205-1</f>
        <v>-4.4776119402985093E-2</v>
      </c>
      <c r="AL206" s="97">
        <f t="shared" ref="AL206" si="1529">O206/O205-1</f>
        <v>-0.10507246376811596</v>
      </c>
      <c r="AM206" s="97">
        <f t="shared" ref="AM206" si="1530">R206/R205-1</f>
        <v>9.1324200913243114E-3</v>
      </c>
      <c r="AQ206" s="109">
        <f>[4]SRM!I151-H206</f>
        <v>128.63</v>
      </c>
      <c r="AR206" s="109">
        <f>[4]SRM!J151-O206</f>
        <v>136.07</v>
      </c>
      <c r="AS206" s="108">
        <f t="shared" ref="AS206" si="1531">AR206-AQ206</f>
        <v>7.4399999999999977</v>
      </c>
      <c r="AT206" s="109">
        <f>AVERAGE($AS$2:AS206)</f>
        <v>5.8581154471544696</v>
      </c>
      <c r="AU206" s="44">
        <f t="shared" ref="AU206" si="1532">AQ206/AQ205-1</f>
        <v>6.3761164406218818E-2</v>
      </c>
      <c r="AV206" s="44">
        <f t="shared" ref="AV206" si="1533">AR206/AR205-1</f>
        <v>7.7014405572265243E-2</v>
      </c>
    </row>
    <row r="207" spans="1:61">
      <c r="A207" s="46">
        <f>'[1]Weekly capesize'!$A988</f>
        <v>44179</v>
      </c>
      <c r="B207" s="1">
        <f>'[1]Weekly capesize'!$B988</f>
        <v>5861</v>
      </c>
      <c r="C207" s="1">
        <f>'[1]Weekly capesize'!$C988</f>
        <v>3991</v>
      </c>
      <c r="D207" s="1">
        <f t="shared" ref="D207" si="1534">B207-C207</f>
        <v>1870</v>
      </c>
      <c r="E207" s="124">
        <f>'[1]Baltic Indices'!$D656</f>
        <v>1802</v>
      </c>
      <c r="F207" s="124">
        <f>'[1]Baltic Indices'!$G656</f>
        <v>678</v>
      </c>
      <c r="G207" s="124">
        <f>'[1]Baltic Indices'!$F656</f>
        <v>1057</v>
      </c>
      <c r="H207" s="3">
        <f>'[1]Weekly capesize'!$I988</f>
        <v>7</v>
      </c>
      <c r="I207" s="3">
        <f>'[1]Weekly capesize'!$L988</f>
        <v>7.35</v>
      </c>
      <c r="J207" s="3">
        <f>'[1]Weekly capesize'!$N988</f>
        <v>9.9</v>
      </c>
      <c r="K207" s="3">
        <f>'[1]Weekly capesize'!$J988</f>
        <v>9.85</v>
      </c>
      <c r="L207" s="3">
        <f>'[1]Weekly capesize'!$Y988</f>
        <v>12.55</v>
      </c>
      <c r="M207" s="3">
        <f>'[1]Weekly capesize'!$V988</f>
        <v>8.35</v>
      </c>
      <c r="N207" s="5">
        <f>'[1]Weekly capesize'!$S988</f>
        <v>6.2</v>
      </c>
      <c r="O207" s="5">
        <f>'[1]Weekly capesize'!$Z988</f>
        <v>13.05</v>
      </c>
      <c r="P207" s="5">
        <f>'[1]Weekly capesize'!$T988</f>
        <v>6.4</v>
      </c>
      <c r="Q207" s="5">
        <f>'[1]Weekly capesize'!$U988</f>
        <v>9.25</v>
      </c>
      <c r="R207" s="119">
        <f>[2]input!$B636</f>
        <v>11.1</v>
      </c>
      <c r="S207" s="123">
        <f t="shared" ref="S207" si="1535">(B207-C207)/C207</f>
        <v>0.46855424705587573</v>
      </c>
      <c r="T207" s="49">
        <f t="shared" ref="T207" si="1536">B207-C207</f>
        <v>1870</v>
      </c>
      <c r="U207" s="107">
        <f t="shared" ref="U207" si="1537">T207/C207</f>
        <v>0.46855424705587573</v>
      </c>
      <c r="V207" s="157">
        <f t="shared" ref="V207" si="1538">O207-H207</f>
        <v>6.0500000000000007</v>
      </c>
      <c r="W207" s="108">
        <f t="shared" ref="W207" si="1539">I207-H207</f>
        <v>0.34999999999999964</v>
      </c>
      <c r="X207" s="197">
        <f>'[1]Weekly capesize'!$AD988</f>
        <v>6</v>
      </c>
      <c r="AF207" s="86">
        <f t="shared" ref="AF207" si="1540">B207/B206-1</f>
        <v>2.5658569962367928E-3</v>
      </c>
      <c r="AG207" s="97">
        <f t="shared" ref="AG207" si="1541">C207/C206-1</f>
        <v>-5.8726415094339623E-2</v>
      </c>
      <c r="AH207" s="102">
        <f t="shared" ref="AH207" si="1542">H207/H206-1</f>
        <v>-0.10256410256410253</v>
      </c>
      <c r="AI207" s="103">
        <f t="shared" ref="AI207" si="1543">J207/J206-1</f>
        <v>-1.9801980198019709E-2</v>
      </c>
      <c r="AJ207" s="89">
        <f t="shared" ref="AJ207" si="1544">K207/K206-1</f>
        <v>-1.5000000000000013E-2</v>
      </c>
      <c r="AK207" s="96">
        <f t="shared" ref="AK207" si="1545">N207/N206-1</f>
        <v>-3.125E-2</v>
      </c>
      <c r="AL207" s="97">
        <f t="shared" ref="AL207" si="1546">O207/O206-1</f>
        <v>5.6680161943319929E-2</v>
      </c>
      <c r="AM207" s="97">
        <f t="shared" ref="AM207" si="1547">R207/R206-1</f>
        <v>4.5248868778280382E-3</v>
      </c>
      <c r="AQ207" s="109">
        <f>[4]SRM!I152-H207</f>
        <v>145.43</v>
      </c>
      <c r="AR207" s="109">
        <f>[4]SRM!J152-O207</f>
        <v>152.04999999999998</v>
      </c>
      <c r="AS207" s="108">
        <f t="shared" ref="AS207" si="1548">AR207-AQ207</f>
        <v>6.6199999999999761</v>
      </c>
      <c r="AT207" s="109">
        <f>AVERAGE($AS$2:AS207)</f>
        <v>5.8618139158576028</v>
      </c>
      <c r="AU207" s="44">
        <f t="shared" ref="AU207" si="1549">AQ207/AQ206-1</f>
        <v>0.13060716784575921</v>
      </c>
      <c r="AV207" s="44">
        <f t="shared" ref="AV207" si="1550">AR207/AR206-1</f>
        <v>0.11743955317116184</v>
      </c>
    </row>
    <row r="208" spans="1:61">
      <c r="A208" s="46">
        <f>'[1]Weekly capesize'!$A989</f>
        <v>44186</v>
      </c>
      <c r="B208" s="1">
        <f>'[1]Weekly capesize'!$B989</f>
        <v>6939</v>
      </c>
      <c r="C208" s="1">
        <f>'[1]Weekly capesize'!$C989</f>
        <v>4446</v>
      </c>
      <c r="D208" s="1">
        <f t="shared" ref="D208:D210" si="1551">B208-C208</f>
        <v>2493</v>
      </c>
      <c r="E208" s="124">
        <f>'[1]Baltic Indices'!$D657</f>
        <v>2006</v>
      </c>
      <c r="F208" s="124">
        <f>'[1]Baltic Indices'!$G657</f>
        <v>677</v>
      </c>
      <c r="G208" s="124">
        <f>'[1]Baltic Indices'!$F657</f>
        <v>1039</v>
      </c>
      <c r="H208" s="3">
        <f>'[1]Weekly capesize'!$I989</f>
        <v>7.25</v>
      </c>
      <c r="I208" s="3">
        <f>'[1]Weekly capesize'!$L989</f>
        <v>8.3000000000000007</v>
      </c>
      <c r="J208" s="3">
        <f>'[1]Weekly capesize'!$N989</f>
        <v>11.05</v>
      </c>
      <c r="K208" s="3">
        <f>'[1]Weekly capesize'!$J989</f>
        <v>11.45</v>
      </c>
      <c r="L208" s="3">
        <f>'[1]Weekly capesize'!$Y989</f>
        <v>15.15</v>
      </c>
      <c r="M208" s="3">
        <f>'[1]Weekly capesize'!$V989</f>
        <v>9.9</v>
      </c>
      <c r="N208" s="5">
        <f>'[1]Weekly capesize'!$S989</f>
        <v>7.15</v>
      </c>
      <c r="O208" s="5">
        <f>'[1]Weekly capesize'!$Z989</f>
        <v>15.65</v>
      </c>
      <c r="P208" s="5">
        <f>'[1]Weekly capesize'!$T989</f>
        <v>7.4</v>
      </c>
      <c r="Q208" s="5">
        <f>'[1]Weekly capesize'!$U989</f>
        <v>10.8</v>
      </c>
      <c r="R208" s="119">
        <f>[2]input!$B637</f>
        <v>10.91</v>
      </c>
      <c r="S208" s="123">
        <f t="shared" ref="S208:S210" si="1552">(B208-C208)/C208</f>
        <v>0.56072874493927127</v>
      </c>
      <c r="T208" s="49">
        <f t="shared" ref="T208:T210" si="1553">B208-C208</f>
        <v>2493</v>
      </c>
      <c r="U208" s="107">
        <f t="shared" ref="U208:U210" si="1554">T208/C208</f>
        <v>0.56072874493927127</v>
      </c>
      <c r="V208" s="157">
        <f t="shared" ref="V208:V210" si="1555">O208-H208</f>
        <v>8.4</v>
      </c>
      <c r="W208" s="108">
        <f t="shared" ref="W208:W210" si="1556">I208-H208</f>
        <v>1.0500000000000007</v>
      </c>
      <c r="X208" s="197">
        <f>'[1]Weekly capesize'!$AD989</f>
        <v>6.95</v>
      </c>
      <c r="AF208" s="86">
        <f t="shared" ref="AF208:AF210" si="1557">B208/B207-1</f>
        <v>0.18392765739634864</v>
      </c>
      <c r="AG208" s="97">
        <f t="shared" ref="AG208:AG210" si="1558">C208/C207-1</f>
        <v>0.11400651465798051</v>
      </c>
      <c r="AH208" s="102">
        <f t="shared" ref="AH208:AH210" si="1559">H208/H207-1</f>
        <v>3.5714285714285809E-2</v>
      </c>
      <c r="AI208" s="103">
        <f t="shared" ref="AI208:AI210" si="1560">J208/J207-1</f>
        <v>0.11616161616161613</v>
      </c>
      <c r="AJ208" s="89">
        <f t="shared" ref="AJ208:AJ210" si="1561">K208/K207-1</f>
        <v>0.1624365482233503</v>
      </c>
      <c r="AK208" s="96">
        <f t="shared" ref="AK208:AK210" si="1562">N208/N207-1</f>
        <v>0.15322580645161299</v>
      </c>
      <c r="AL208" s="97">
        <f t="shared" ref="AL208:AL210" si="1563">O208/O207-1</f>
        <v>0.19923371647509569</v>
      </c>
      <c r="AM208" s="97">
        <f t="shared" ref="AM208:AM210" si="1564">R208/R207-1</f>
        <v>-1.7117117117117053E-2</v>
      </c>
      <c r="AQ208" s="109">
        <f>[4]SRM!I153-H208</f>
        <v>150.5</v>
      </c>
      <c r="AR208" s="109">
        <f>[4]SRM!J153-O208</f>
        <v>154.59</v>
      </c>
      <c r="AS208" s="108">
        <f t="shared" ref="AS208:AS210" si="1565">AR208-AQ208</f>
        <v>4.0900000000000034</v>
      </c>
      <c r="AT208" s="109">
        <f>AVERAGE($AS$2:AS208)</f>
        <v>5.8532544283413825</v>
      </c>
      <c r="AU208" s="44">
        <f t="shared" ref="AU208:AU210" si="1566">AQ208/AQ207-1</f>
        <v>3.486213298494123E-2</v>
      </c>
      <c r="AV208" s="44">
        <f t="shared" ref="AV208:AV210" si="1567">AR208/AR207-1</f>
        <v>1.6705031239723889E-2</v>
      </c>
    </row>
    <row r="209" spans="1:48">
      <c r="A209" s="46">
        <f>'[1]Weekly capesize'!$A990</f>
        <v>44194</v>
      </c>
      <c r="B209" s="1">
        <f>'[1]Weekly capesize'!$B990</f>
        <v>7157</v>
      </c>
      <c r="C209" s="1">
        <f>'[1]Weekly capesize'!$C990</f>
        <v>4783</v>
      </c>
      <c r="D209" s="1">
        <f t="shared" si="1551"/>
        <v>2374</v>
      </c>
      <c r="E209" s="124">
        <f>'[1]Baltic Indices'!$D658</f>
        <v>2008</v>
      </c>
      <c r="F209" s="124">
        <f>'[1]Baltic Indices'!$G658</f>
        <v>669</v>
      </c>
      <c r="G209" s="124">
        <f>'[1]Baltic Indices'!$F658</f>
        <v>1028</v>
      </c>
      <c r="H209" s="3">
        <f>'[1]Weekly capesize'!$I990</f>
        <v>8.15</v>
      </c>
      <c r="I209" s="3">
        <f>'[1]Weekly capesize'!$L990</f>
        <v>8.5500000000000007</v>
      </c>
      <c r="J209" s="3">
        <f>'[1]Weekly capesize'!$N990</f>
        <v>11.65</v>
      </c>
      <c r="K209" s="3">
        <f>'[1]Weekly capesize'!$J990</f>
        <v>11.8</v>
      </c>
      <c r="L209" s="3">
        <f>'[1]Weekly capesize'!$Y990</f>
        <v>15.7</v>
      </c>
      <c r="M209" s="3">
        <f>'[1]Weekly capesize'!$V990</f>
        <v>10.199999999999999</v>
      </c>
      <c r="N209" s="5">
        <f>'[1]Weekly capesize'!$S990</f>
        <v>7.4</v>
      </c>
      <c r="O209" s="5">
        <f>'[1]Weekly capesize'!$Z990</f>
        <v>16.100000000000001</v>
      </c>
      <c r="P209" s="5">
        <f>'[1]Weekly capesize'!$T990</f>
        <v>7.75</v>
      </c>
      <c r="Q209" s="5">
        <f>'[1]Weekly capesize'!$U990</f>
        <v>11.1</v>
      </c>
      <c r="R209" s="119">
        <f>[2]input!$B638</f>
        <v>10.75</v>
      </c>
      <c r="S209" s="123">
        <f t="shared" si="1552"/>
        <v>0.49634120844658164</v>
      </c>
      <c r="T209" s="49">
        <f t="shared" si="1553"/>
        <v>2374</v>
      </c>
      <c r="U209" s="107">
        <f t="shared" si="1554"/>
        <v>0.49634120844658164</v>
      </c>
      <c r="V209" s="157">
        <f t="shared" si="1555"/>
        <v>7.9500000000000011</v>
      </c>
      <c r="W209" s="108">
        <f t="shared" si="1556"/>
        <v>0.40000000000000036</v>
      </c>
      <c r="X209" s="197">
        <f>'[1]Weekly capesize'!$AD990</f>
        <v>7.2</v>
      </c>
      <c r="AF209" s="86">
        <f t="shared" si="1557"/>
        <v>3.1416630638420484E-2</v>
      </c>
      <c r="AG209" s="97">
        <f t="shared" si="1558"/>
        <v>7.5798470535312745E-2</v>
      </c>
      <c r="AH209" s="102">
        <f t="shared" si="1559"/>
        <v>0.12413793103448278</v>
      </c>
      <c r="AI209" s="103">
        <f t="shared" si="1560"/>
        <v>5.4298642533936681E-2</v>
      </c>
      <c r="AJ209" s="89">
        <f t="shared" si="1561"/>
        <v>3.0567685589519833E-2</v>
      </c>
      <c r="AK209" s="96">
        <f t="shared" si="1562"/>
        <v>3.4965034965035002E-2</v>
      </c>
      <c r="AL209" s="97">
        <f t="shared" si="1563"/>
        <v>2.8753993610223683E-2</v>
      </c>
      <c r="AM209" s="97">
        <f t="shared" si="1564"/>
        <v>-1.466544454628782E-2</v>
      </c>
      <c r="AQ209" s="109">
        <f>[4]SRM!I154-H209</f>
        <v>159.12</v>
      </c>
      <c r="AR209" s="109">
        <f>[4]SRM!J154-O209</f>
        <v>164.8</v>
      </c>
      <c r="AS209" s="108">
        <f t="shared" si="1565"/>
        <v>5.6800000000000068</v>
      </c>
      <c r="AT209" s="109">
        <f>AVERAGE($AS$2:AS209)</f>
        <v>5.8524214743589722</v>
      </c>
      <c r="AU209" s="44">
        <f t="shared" si="1566"/>
        <v>5.7275747508305663E-2</v>
      </c>
      <c r="AV209" s="44">
        <f t="shared" si="1567"/>
        <v>6.6045669189468859E-2</v>
      </c>
    </row>
    <row r="210" spans="1:48">
      <c r="A210" s="46">
        <f>'[1]Weekly capesize'!$A991</f>
        <v>44207</v>
      </c>
      <c r="B210" s="1">
        <f>'[1]Weekly capesize'!$B991</f>
        <v>8216</v>
      </c>
      <c r="C210" s="1">
        <f>'[1]Weekly capesize'!$C991</f>
        <v>5532</v>
      </c>
      <c r="D210" s="1">
        <f t="shared" si="1551"/>
        <v>2684</v>
      </c>
      <c r="E210" s="124">
        <f>'[1]Baltic Indices'!$D659</f>
        <v>2548</v>
      </c>
      <c r="F210" s="124">
        <f>'[1]Baltic Indices'!$G659</f>
        <v>656</v>
      </c>
      <c r="G210" s="124">
        <f>'[1]Baltic Indices'!$F659</f>
        <v>1029</v>
      </c>
      <c r="H210" s="3">
        <f>'[1]Weekly capesize'!$I991</f>
        <v>9.35</v>
      </c>
      <c r="I210" s="3">
        <f>'[1]Weekly capesize'!$L991</f>
        <v>10.15</v>
      </c>
      <c r="J210" s="3">
        <f>'[1]Weekly capesize'!$N991</f>
        <v>13.45</v>
      </c>
      <c r="K210" s="3">
        <f>'[1]Weekly capesize'!$J991</f>
        <v>12.95</v>
      </c>
      <c r="L210" s="3">
        <f>'[1]Weekly capesize'!$Y991</f>
        <v>16.95</v>
      </c>
      <c r="M210" s="3">
        <f>'[1]Weekly capesize'!$V991</f>
        <v>11.35</v>
      </c>
      <c r="N210" s="5">
        <f>'[1]Weekly capesize'!$S991</f>
        <v>9</v>
      </c>
      <c r="O210" s="5">
        <f>'[1]Weekly capesize'!$Z991</f>
        <v>17.350000000000001</v>
      </c>
      <c r="P210" s="5">
        <f>'[1]Weekly capesize'!$T991</f>
        <v>9.25</v>
      </c>
      <c r="Q210" s="5">
        <f>'[1]Weekly capesize'!$U991</f>
        <v>12.25</v>
      </c>
      <c r="R210" s="119">
        <f>[2]input!$B639</f>
        <v>11.2</v>
      </c>
      <c r="S210" s="123">
        <f t="shared" si="1552"/>
        <v>0.48517715112075199</v>
      </c>
      <c r="T210" s="49">
        <f t="shared" si="1553"/>
        <v>2684</v>
      </c>
      <c r="U210" s="107">
        <f t="shared" si="1554"/>
        <v>0.48517715112075199</v>
      </c>
      <c r="V210" s="157">
        <f t="shared" si="1555"/>
        <v>8.0000000000000018</v>
      </c>
      <c r="W210" s="108">
        <f t="shared" si="1556"/>
        <v>0.80000000000000071</v>
      </c>
      <c r="X210" s="197">
        <f>'[1]Weekly capesize'!$AD991</f>
        <v>8.75</v>
      </c>
      <c r="AF210" s="86">
        <f t="shared" si="1557"/>
        <v>0.14796702528992589</v>
      </c>
      <c r="AG210" s="97">
        <f t="shared" si="1558"/>
        <v>0.15659627848630575</v>
      </c>
      <c r="AH210" s="102">
        <f t="shared" si="1559"/>
        <v>0.1472392638036808</v>
      </c>
      <c r="AI210" s="103">
        <f t="shared" si="1560"/>
        <v>0.15450643776824036</v>
      </c>
      <c r="AJ210" s="89">
        <f t="shared" si="1561"/>
        <v>9.745762711864403E-2</v>
      </c>
      <c r="AK210" s="96">
        <f t="shared" si="1562"/>
        <v>0.21621621621621623</v>
      </c>
      <c r="AL210" s="97">
        <f t="shared" si="1563"/>
        <v>7.7639751552795122E-2</v>
      </c>
      <c r="AM210" s="97">
        <f t="shared" si="1564"/>
        <v>4.1860465116279055E-2</v>
      </c>
      <c r="AQ210" s="109">
        <f>[4]SRM!I155-H210</f>
        <v>152.45000000000002</v>
      </c>
      <c r="AR210" s="109">
        <f>[4]SRM!J155-O210</f>
        <v>157.83000000000001</v>
      </c>
      <c r="AS210" s="108">
        <f t="shared" si="1565"/>
        <v>5.3799999999999955</v>
      </c>
      <c r="AT210" s="109">
        <f>AVERAGE($AS$2:AS210)</f>
        <v>5.8501610845295042</v>
      </c>
      <c r="AU210" s="44">
        <f t="shared" si="1566"/>
        <v>-4.191804927099041E-2</v>
      </c>
      <c r="AV210" s="44">
        <f t="shared" si="1567"/>
        <v>-4.229368932038835E-2</v>
      </c>
    </row>
    <row r="211" spans="1:48">
      <c r="A211" s="46">
        <f>'[1]Weekly capesize'!$A992</f>
        <v>44214</v>
      </c>
      <c r="B211" s="1">
        <f>'[1]Weekly capesize'!$B992</f>
        <v>9277</v>
      </c>
      <c r="C211" s="1">
        <f>'[1]Weekly capesize'!$C992</f>
        <v>5940</v>
      </c>
      <c r="D211" s="1">
        <f t="shared" ref="D211" si="1568">B211-C211</f>
        <v>3337</v>
      </c>
      <c r="E211" s="124">
        <f>'[1]Baltic Indices'!$D660</f>
        <v>2893</v>
      </c>
      <c r="F211" s="124">
        <f>'[1]Baltic Indices'!$G660</f>
        <v>653</v>
      </c>
      <c r="G211" s="124">
        <f>'[1]Baltic Indices'!$F660</f>
        <v>1086</v>
      </c>
      <c r="H211" s="3">
        <f>'[1]Weekly capesize'!$I992</f>
        <v>8.8000000000000007</v>
      </c>
      <c r="I211" s="3">
        <f>'[1]Weekly capesize'!$L992</f>
        <v>11.6</v>
      </c>
      <c r="J211" s="3">
        <f>'[1]Weekly capesize'!$N992</f>
        <v>13.95</v>
      </c>
      <c r="K211" s="3">
        <f>'[1]Weekly capesize'!$J992</f>
        <v>15.15</v>
      </c>
      <c r="L211" s="3">
        <f>'[1]Weekly capesize'!$Y992</f>
        <v>19.149999999999999</v>
      </c>
      <c r="M211" s="3">
        <f>'[1]Weekly capesize'!$V992</f>
        <v>12.75</v>
      </c>
      <c r="N211" s="5">
        <f>'[1]Weekly capesize'!$S992</f>
        <v>10.45</v>
      </c>
      <c r="O211" s="5">
        <f>'[1]Weekly capesize'!$Z992</f>
        <v>19.55</v>
      </c>
      <c r="P211" s="5">
        <f>'[1]Weekly capesize'!$T992</f>
        <v>10.65</v>
      </c>
      <c r="Q211" s="5">
        <f>'[1]Weekly capesize'!$U992</f>
        <v>13.65</v>
      </c>
      <c r="R211" s="119">
        <f>[2]input!$B640</f>
        <v>12.9</v>
      </c>
      <c r="S211" s="123">
        <f t="shared" ref="S211" si="1569">(B211-C211)/C211</f>
        <v>0.56178451178451183</v>
      </c>
      <c r="T211" s="49">
        <f t="shared" ref="T211" si="1570">B211-C211</f>
        <v>3337</v>
      </c>
      <c r="U211" s="107">
        <f t="shared" ref="U211" si="1571">T211/C211</f>
        <v>0.56178451178451183</v>
      </c>
      <c r="V211" s="157">
        <f t="shared" ref="V211" si="1572">O211-H211</f>
        <v>10.75</v>
      </c>
      <c r="W211" s="108">
        <f t="shared" ref="W211" si="1573">I211-H211</f>
        <v>2.7999999999999989</v>
      </c>
      <c r="X211" s="197">
        <f>'[1]Weekly capesize'!$AD992</f>
        <v>9.75</v>
      </c>
      <c r="AF211" s="86">
        <f t="shared" ref="AF211" si="1574">B211/B210-1</f>
        <v>0.12913826679649465</v>
      </c>
      <c r="AG211" s="97">
        <f t="shared" ref="AG211" si="1575">C211/C210-1</f>
        <v>7.3752711496746226E-2</v>
      </c>
      <c r="AH211" s="102">
        <f t="shared" ref="AH211" si="1576">H211/H210-1</f>
        <v>-5.8823529411764608E-2</v>
      </c>
      <c r="AI211" s="103">
        <f t="shared" ref="AI211" si="1577">J211/J210-1</f>
        <v>3.7174721189590976E-2</v>
      </c>
      <c r="AJ211" s="89">
        <f t="shared" ref="AJ211" si="1578">K211/K210-1</f>
        <v>0.16988416988416999</v>
      </c>
      <c r="AK211" s="96">
        <f t="shared" ref="AK211" si="1579">N211/N210-1</f>
        <v>0.16111111111111098</v>
      </c>
      <c r="AL211" s="97">
        <f t="shared" ref="AL211" si="1580">O211/O210-1</f>
        <v>0.12680115273775217</v>
      </c>
      <c r="AM211" s="97">
        <f t="shared" ref="AM211" si="1581">R211/R210-1</f>
        <v>0.15178571428571441</v>
      </c>
      <c r="AQ211" s="109">
        <f>[4]SRM!I156-H211</f>
        <v>160.51999999999998</v>
      </c>
      <c r="AR211" s="109">
        <f>[4]SRM!J156-O211</f>
        <v>167.17</v>
      </c>
      <c r="AS211" s="108">
        <f t="shared" ref="AS211" si="1582">AR211-AQ211</f>
        <v>6.6500000000000057</v>
      </c>
      <c r="AT211" s="109">
        <f>AVERAGE($AS$2:AS211)</f>
        <v>5.8539698412698398</v>
      </c>
      <c r="AU211" s="44">
        <f t="shared" ref="AU211" si="1583">AQ211/AQ210-1</f>
        <v>5.2935388652016746E-2</v>
      </c>
      <c r="AV211" s="44">
        <f t="shared" ref="AV211" si="1584">AR211/AR210-1</f>
        <v>5.9177596147753642E-2</v>
      </c>
    </row>
    <row r="212" spans="1:48">
      <c r="A212" s="46">
        <f>'[1]Weekly capesize'!$A993</f>
        <v>44221</v>
      </c>
      <c r="B212" s="1">
        <f>'[1]Weekly capesize'!$B993</f>
        <v>9721</v>
      </c>
      <c r="C212" s="1">
        <f>'[1]Weekly capesize'!$C993</f>
        <v>5594</v>
      </c>
      <c r="D212" s="1">
        <f t="shared" ref="D212" si="1585">B212-C212</f>
        <v>4127</v>
      </c>
      <c r="E212" s="124">
        <f>'[1]Baltic Indices'!$D661</f>
        <v>2970</v>
      </c>
      <c r="F212" s="124">
        <f>'[1]Baltic Indices'!$G661</f>
        <v>670</v>
      </c>
      <c r="G212" s="124">
        <f>'[1]Baltic Indices'!$F661</f>
        <v>1142</v>
      </c>
      <c r="H212" s="3">
        <f>'[1]Weekly capesize'!$I993</f>
        <v>7.9</v>
      </c>
      <c r="I212" s="3">
        <f>'[1]Weekly capesize'!$L993</f>
        <v>11.75</v>
      </c>
      <c r="J212" s="3">
        <f>'[1]Weekly capesize'!$N993</f>
        <v>14.25</v>
      </c>
      <c r="K212" s="3">
        <f>'[1]Weekly capesize'!$J993</f>
        <v>14.45</v>
      </c>
      <c r="L212" s="3">
        <f>'[1]Weekly capesize'!$Y993</f>
        <v>18.850000000000001</v>
      </c>
      <c r="M212" s="3">
        <f>'[1]Weekly capesize'!$V993</f>
        <v>14.15</v>
      </c>
      <c r="N212" s="5">
        <f>'[1]Weekly capesize'!$S993</f>
        <v>10.6</v>
      </c>
      <c r="O212" s="5">
        <f>'[1]Weekly capesize'!$Z993</f>
        <v>19.25</v>
      </c>
      <c r="P212" s="5">
        <f>'[1]Weekly capesize'!$T993</f>
        <v>10.8</v>
      </c>
      <c r="Q212" s="5">
        <f>'[1]Weekly capesize'!$U993</f>
        <v>15.05</v>
      </c>
      <c r="R212" s="119">
        <f>[2]input!$B641</f>
        <v>14.2</v>
      </c>
      <c r="S212" s="123">
        <f t="shared" ref="S212" si="1586">(B212-C212)/C212</f>
        <v>0.73775473721844831</v>
      </c>
      <c r="T212" s="49">
        <f t="shared" ref="T212" si="1587">B212-C212</f>
        <v>4127</v>
      </c>
      <c r="U212" s="107">
        <f t="shared" ref="U212" si="1588">T212/C212</f>
        <v>0.73775473721844831</v>
      </c>
      <c r="V212" s="157">
        <f t="shared" ref="V212" si="1589">O212-H212</f>
        <v>11.35</v>
      </c>
      <c r="W212" s="108">
        <f t="shared" ref="W212" si="1590">I212-H212</f>
        <v>3.8499999999999996</v>
      </c>
      <c r="X212" s="197">
        <f>'[1]Weekly capesize'!$AD993</f>
        <v>9.9</v>
      </c>
      <c r="AF212" s="86">
        <f t="shared" ref="AF212" si="1591">B212/B211-1</f>
        <v>4.7860299665840156E-2</v>
      </c>
      <c r="AG212" s="97">
        <f t="shared" ref="AG212" si="1592">C212/C211-1</f>
        <v>-5.8249158249158217E-2</v>
      </c>
      <c r="AH212" s="102">
        <f t="shared" ref="AH212" si="1593">H212/H211-1</f>
        <v>-0.10227272727272729</v>
      </c>
      <c r="AI212" s="103">
        <f t="shared" ref="AI212" si="1594">J212/J211-1</f>
        <v>2.1505376344086002E-2</v>
      </c>
      <c r="AJ212" s="89">
        <f t="shared" ref="AJ212" si="1595">K212/K211-1</f>
        <v>-4.620462046204632E-2</v>
      </c>
      <c r="AK212" s="96">
        <f t="shared" ref="AK212" si="1596">N212/N211-1</f>
        <v>1.4354066985645897E-2</v>
      </c>
      <c r="AL212" s="97">
        <f t="shared" ref="AL212" si="1597">O212/O211-1</f>
        <v>-1.5345268542199531E-2</v>
      </c>
      <c r="AM212" s="97">
        <f t="shared" ref="AM212" si="1598">R212/R211-1</f>
        <v>0.10077519379844957</v>
      </c>
      <c r="AQ212" s="109">
        <f>[4]SRM!I157-H212</f>
        <v>164.29</v>
      </c>
      <c r="AR212" s="109">
        <f>[4]SRM!J157-O212</f>
        <v>174.35</v>
      </c>
      <c r="AS212" s="108">
        <f t="shared" ref="AS212" si="1599">AR212-AQ212</f>
        <v>10.060000000000002</v>
      </c>
      <c r="AT212" s="109">
        <f>AVERAGE($AS$2:AS212)</f>
        <v>5.8739036334913095</v>
      </c>
      <c r="AU212" s="44">
        <f t="shared" ref="AU212" si="1600">AQ212/AQ211-1</f>
        <v>2.3486169947670055E-2</v>
      </c>
      <c r="AV212" s="44">
        <f t="shared" ref="AV212" si="1601">AR212/AR211-1</f>
        <v>4.2950290123826118E-2</v>
      </c>
    </row>
    <row r="213" spans="1:48">
      <c r="A213" s="46">
        <f>'[1]Weekly capesize'!$A994</f>
        <v>44228</v>
      </c>
      <c r="B213" s="1">
        <f>'[1]Weekly capesize'!$B994</f>
        <v>7949</v>
      </c>
      <c r="C213" s="1">
        <f>'[1]Weekly capesize'!$C994</f>
        <v>4420</v>
      </c>
      <c r="D213" s="1">
        <f t="shared" ref="D213" si="1602">B213-C213</f>
        <v>3529</v>
      </c>
      <c r="E213" s="124">
        <f>'[1]Baltic Indices'!$D662</f>
        <v>1890</v>
      </c>
      <c r="F213" s="124">
        <f>'[1]Baltic Indices'!$G662</f>
        <v>701</v>
      </c>
      <c r="G213" s="124">
        <f>'[1]Baltic Indices'!$F662</f>
        <v>1165</v>
      </c>
      <c r="H213" s="3">
        <f>'[1]Weekly capesize'!$I994</f>
        <v>6.15</v>
      </c>
      <c r="I213" s="3">
        <f>'[1]Weekly capesize'!$L994</f>
        <v>9.3000000000000007</v>
      </c>
      <c r="J213" s="3">
        <f>'[1]Weekly capesize'!$N994</f>
        <v>11.9</v>
      </c>
      <c r="K213" s="3">
        <f>'[1]Weekly capesize'!$J994</f>
        <v>12.9</v>
      </c>
      <c r="L213" s="3">
        <f>'[1]Weekly capesize'!$Y994</f>
        <v>16.850000000000001</v>
      </c>
      <c r="M213" s="3">
        <f>'[1]Weekly capesize'!$V994</f>
        <v>11.5</v>
      </c>
      <c r="N213" s="5">
        <f>'[1]Weekly capesize'!$S994</f>
        <v>8.35</v>
      </c>
      <c r="O213" s="5">
        <f>'[1]Weekly capesize'!$Z994</f>
        <v>17.25</v>
      </c>
      <c r="P213" s="5">
        <f>'[1]Weekly capesize'!$T994</f>
        <v>8.5500000000000007</v>
      </c>
      <c r="Q213" s="5">
        <f>'[1]Weekly capesize'!$U994</f>
        <v>12.9</v>
      </c>
      <c r="R213" s="119">
        <f>[2]input!$B642</f>
        <v>14</v>
      </c>
      <c r="S213" s="123">
        <f t="shared" ref="S213" si="1603">(B213-C213)/C213</f>
        <v>0.79841628959276023</v>
      </c>
      <c r="T213" s="49">
        <f t="shared" ref="T213" si="1604">B213-C213</f>
        <v>3529</v>
      </c>
      <c r="U213" s="107">
        <f t="shared" ref="U213" si="1605">T213/C213</f>
        <v>0.79841628959276023</v>
      </c>
      <c r="V213" s="157">
        <f t="shared" ref="V213" si="1606">O213-H213</f>
        <v>11.1</v>
      </c>
      <c r="W213" s="108">
        <f t="shared" ref="W213" si="1607">I213-H213</f>
        <v>3.1500000000000004</v>
      </c>
      <c r="X213" s="197">
        <f>'[1]Weekly capesize'!$AD994</f>
        <v>7.25</v>
      </c>
      <c r="AF213" s="86">
        <f t="shared" ref="AF213" si="1608">B213/B212-1</f>
        <v>-0.18228577306861438</v>
      </c>
      <c r="AG213" s="97">
        <f t="shared" ref="AG213" si="1609">C213/C212-1</f>
        <v>-0.20986771540936722</v>
      </c>
      <c r="AH213" s="102">
        <f t="shared" ref="AH213" si="1610">H213/H212-1</f>
        <v>-0.22151898734177211</v>
      </c>
      <c r="AI213" s="103">
        <f t="shared" ref="AI213" si="1611">J213/J212-1</f>
        <v>-0.16491228070175434</v>
      </c>
      <c r="AJ213" s="89">
        <f t="shared" ref="AJ213" si="1612">K213/K212-1</f>
        <v>-0.10726643598615915</v>
      </c>
      <c r="AK213" s="96">
        <f t="shared" ref="AK213" si="1613">N213/N212-1</f>
        <v>-0.21226415094339623</v>
      </c>
      <c r="AL213" s="97">
        <f t="shared" ref="AL213" si="1614">O213/O212-1</f>
        <v>-0.10389610389610393</v>
      </c>
      <c r="AM213" s="97">
        <f t="shared" ref="AM213" si="1615">R213/R212-1</f>
        <v>-1.4084507042253502E-2</v>
      </c>
      <c r="AQ213" s="109">
        <f>[4]SRM!I158-H213</f>
        <v>165.34</v>
      </c>
      <c r="AR213" s="109">
        <f>[4]SRM!J158-O213</f>
        <v>176.73</v>
      </c>
      <c r="AS213" s="108">
        <f t="shared" ref="AS213" si="1616">AR213-AQ213</f>
        <v>11.389999999999986</v>
      </c>
      <c r="AT213" s="109">
        <f>AVERAGE($AS$2:AS213)</f>
        <v>5.8999229559748407</v>
      </c>
      <c r="AU213" s="44">
        <f t="shared" ref="AU213" si="1617">AQ213/AQ212-1</f>
        <v>6.3911376224967675E-3</v>
      </c>
      <c r="AV213" s="44">
        <f t="shared" ref="AV213" si="1618">AR213/AR212-1</f>
        <v>1.3650702609693033E-2</v>
      </c>
    </row>
    <row r="214" spans="1:48">
      <c r="A214" s="46">
        <f>'[1]Weekly capesize'!$A995</f>
        <v>44235</v>
      </c>
      <c r="B214" s="1">
        <f>'[1]Weekly capesize'!$B995</f>
        <v>7198</v>
      </c>
      <c r="C214" s="1">
        <f>'[1]Weekly capesize'!$C995</f>
        <v>3918</v>
      </c>
      <c r="D214" s="1">
        <f t="shared" ref="D214" si="1619">B214-C214</f>
        <v>3280</v>
      </c>
      <c r="E214" s="124">
        <f>'[1]Baltic Indices'!$D663</f>
        <v>1527</v>
      </c>
      <c r="F214" s="124">
        <f>'[1]Baltic Indices'!$G663</f>
        <v>719</v>
      </c>
      <c r="G214" s="124">
        <f>'[1]Baltic Indices'!$F663</f>
        <v>1144</v>
      </c>
      <c r="H214" s="3">
        <f>'[1]Weekly capesize'!$I995</f>
        <v>6</v>
      </c>
      <c r="I214" s="3">
        <f>'[1]Weekly capesize'!$L995</f>
        <v>8.65</v>
      </c>
      <c r="J214" s="3">
        <f>'[1]Weekly capesize'!$N995</f>
        <v>10.65</v>
      </c>
      <c r="K214" s="3">
        <f>'[1]Weekly capesize'!$J995</f>
        <v>11.05</v>
      </c>
      <c r="L214" s="3">
        <f>'[1]Weekly capesize'!$Y995</f>
        <v>16.100000000000001</v>
      </c>
      <c r="M214" s="3">
        <f>'[1]Weekly capesize'!$V995</f>
        <v>9.85</v>
      </c>
      <c r="N214" s="5">
        <f>'[1]Weekly capesize'!$S995</f>
        <v>7.7</v>
      </c>
      <c r="O214" s="5">
        <f>'[1]Weekly capesize'!$Z995</f>
        <v>16.5</v>
      </c>
      <c r="P214" s="5">
        <f>'[1]Weekly capesize'!$T995</f>
        <v>7.9</v>
      </c>
      <c r="Q214" s="5">
        <f>'[1]Weekly capesize'!$U995</f>
        <v>11.25</v>
      </c>
      <c r="R214" s="119">
        <f>[2]input!$B643</f>
        <v>14.8</v>
      </c>
      <c r="S214" s="123">
        <f t="shared" ref="S214" si="1620">(B214-C214)/C214</f>
        <v>0.83716181725370087</v>
      </c>
      <c r="T214" s="49">
        <f t="shared" ref="T214" si="1621">B214-C214</f>
        <v>3280</v>
      </c>
      <c r="U214" s="107">
        <f t="shared" ref="U214" si="1622">T214/C214</f>
        <v>0.83716181725370087</v>
      </c>
      <c r="V214" s="157">
        <f t="shared" ref="V214" si="1623">O214-H214</f>
        <v>10.5</v>
      </c>
      <c r="W214" s="108">
        <f t="shared" ref="W214" si="1624">I214-H214</f>
        <v>2.6500000000000004</v>
      </c>
      <c r="X214" s="197">
        <f>'[1]Weekly capesize'!$AD995</f>
        <v>6.65</v>
      </c>
      <c r="AF214" s="86">
        <f t="shared" ref="AF214" si="1625">B214/B213-1</f>
        <v>-9.4477292741225294E-2</v>
      </c>
      <c r="AG214" s="97">
        <f t="shared" ref="AG214" si="1626">C214/C213-1</f>
        <v>-0.1135746606334842</v>
      </c>
      <c r="AH214" s="102">
        <f t="shared" ref="AH214" si="1627">H214/H213-1</f>
        <v>-2.4390243902439046E-2</v>
      </c>
      <c r="AI214" s="103">
        <f t="shared" ref="AI214" si="1628">J214/J213-1</f>
        <v>-0.10504201680672265</v>
      </c>
      <c r="AJ214" s="89">
        <f t="shared" ref="AJ214" si="1629">K214/K213-1</f>
        <v>-0.14341085271317822</v>
      </c>
      <c r="AK214" s="96">
        <f t="shared" ref="AK214" si="1630">N214/N213-1</f>
        <v>-7.7844311377245456E-2</v>
      </c>
      <c r="AL214" s="97">
        <f t="shared" ref="AL214" si="1631">O214/O213-1</f>
        <v>-4.3478260869565188E-2</v>
      </c>
      <c r="AM214" s="97">
        <f t="shared" ref="AM214" si="1632">R214/R213-1</f>
        <v>5.7142857142857162E-2</v>
      </c>
      <c r="AQ214" s="109">
        <f>[4]SRM!I159-H214</f>
        <v>157.36000000000001</v>
      </c>
      <c r="AR214" s="109">
        <f>[4]SRM!J159-O214</f>
        <v>170.92</v>
      </c>
      <c r="AS214" s="108">
        <f t="shared" ref="AS214" si="1633">AR214-AQ214</f>
        <v>13.559999999999974</v>
      </c>
      <c r="AT214" s="109">
        <f>AVERAGE($AS$2:AS214)</f>
        <v>5.9358857589984328</v>
      </c>
      <c r="AU214" s="44">
        <f t="shared" ref="AU214" si="1634">AQ214/AQ213-1</f>
        <v>-4.8264182895850882E-2</v>
      </c>
      <c r="AV214" s="44">
        <f t="shared" ref="AV214" si="1635">AR214/AR213-1</f>
        <v>-3.2875007072936113E-2</v>
      </c>
    </row>
    <row r="215" spans="1:48">
      <c r="A215" s="46">
        <f>'[1]Weekly capesize'!$A996</f>
        <v>44242</v>
      </c>
      <c r="B215" s="1">
        <f>'[1]Weekly capesize'!$B996</f>
        <v>6620</v>
      </c>
      <c r="C215" s="1">
        <f>'[1]Weekly capesize'!$C996</f>
        <v>3565</v>
      </c>
      <c r="D215" s="1">
        <f t="shared" ref="D215" si="1636">B215-C215</f>
        <v>3055</v>
      </c>
      <c r="E215" s="124">
        <f>'[1]Baltic Indices'!$D664</f>
        <v>1242</v>
      </c>
      <c r="F215" s="124">
        <f>'[1]Baltic Indices'!$G664</f>
        <v>751</v>
      </c>
      <c r="G215" s="124">
        <f>'[1]Baltic Indices'!$F664</f>
        <v>1217</v>
      </c>
      <c r="H215" s="3">
        <f>'[1]Weekly capesize'!$I996</f>
        <v>5.8</v>
      </c>
      <c r="I215" s="3">
        <f>'[1]Weekly capesize'!$L996</f>
        <v>8.0500000000000007</v>
      </c>
      <c r="J215" s="3">
        <f>'[1]Weekly capesize'!$N996</f>
        <v>9.9</v>
      </c>
      <c r="K215" s="3">
        <f>'[1]Weekly capesize'!$J996</f>
        <v>10.35</v>
      </c>
      <c r="L215" s="3">
        <f>'[1]Weekly capesize'!$Y996</f>
        <v>14.5</v>
      </c>
      <c r="M215" s="3">
        <f>'[1]Weekly capesize'!$V996</f>
        <v>9.15</v>
      </c>
      <c r="N215" s="5">
        <f>'[1]Weekly capesize'!$S996</f>
        <v>7.1</v>
      </c>
      <c r="O215" s="5">
        <f>'[1]Weekly capesize'!$Z996</f>
        <v>14.9</v>
      </c>
      <c r="P215" s="5">
        <f>'[1]Weekly capesize'!$T996</f>
        <v>7.3</v>
      </c>
      <c r="Q215" s="5">
        <f>'[1]Weekly capesize'!$U996</f>
        <v>10.55</v>
      </c>
      <c r="R215" s="119">
        <f>[2]input!$B644</f>
        <v>15.4</v>
      </c>
      <c r="S215" s="123">
        <f t="shared" ref="S215" si="1637">(B215-C215)/C215</f>
        <v>0.85694249649368859</v>
      </c>
      <c r="T215" s="49">
        <f t="shared" ref="T215" si="1638">B215-C215</f>
        <v>3055</v>
      </c>
      <c r="U215" s="107">
        <f t="shared" ref="U215" si="1639">T215/C215</f>
        <v>0.85694249649368859</v>
      </c>
      <c r="V215" s="157">
        <f t="shared" ref="V215" si="1640">O215-H215</f>
        <v>9.1000000000000014</v>
      </c>
      <c r="W215" s="108">
        <f t="shared" ref="W215" si="1641">I215-H215</f>
        <v>2.2500000000000009</v>
      </c>
      <c r="X215" s="197">
        <f>'[1]Weekly capesize'!$AD996</f>
        <v>6.05</v>
      </c>
      <c r="AF215" s="86">
        <f t="shared" ref="AF215" si="1642">B215/B214-1</f>
        <v>-8.0300083356487861E-2</v>
      </c>
      <c r="AG215" s="97">
        <f t="shared" ref="AG215" si="1643">C215/C214-1</f>
        <v>-9.0096988259316002E-2</v>
      </c>
      <c r="AH215" s="102">
        <f t="shared" ref="AH215" si="1644">H215/H214-1</f>
        <v>-3.3333333333333326E-2</v>
      </c>
      <c r="AI215" s="103">
        <f t="shared" ref="AI215" si="1645">J215/J214-1</f>
        <v>-7.0422535211267623E-2</v>
      </c>
      <c r="AJ215" s="89">
        <f t="shared" ref="AJ215" si="1646">K215/K214-1</f>
        <v>-6.3348416289592868E-2</v>
      </c>
      <c r="AK215" s="96">
        <f t="shared" ref="AK215" si="1647">N215/N214-1</f>
        <v>-7.7922077922077948E-2</v>
      </c>
      <c r="AL215" s="97">
        <f t="shared" ref="AL215" si="1648">O215/O214-1</f>
        <v>-9.6969696969696928E-2</v>
      </c>
      <c r="AM215" s="97">
        <f t="shared" ref="AM215" si="1649">R215/R214-1</f>
        <v>4.0540540540540571E-2</v>
      </c>
      <c r="AQ215" s="109">
        <f>[4]SRM!I160-H215</f>
        <v>149.10999999999999</v>
      </c>
      <c r="AR215" s="109">
        <f>[4]SRM!J160-O215</f>
        <v>163.26</v>
      </c>
      <c r="AS215" s="108">
        <f t="shared" ref="AS215" si="1650">AR215-AQ215</f>
        <v>14.150000000000006</v>
      </c>
      <c r="AT215" s="109">
        <f>AVERAGE($AS$2:AS215)</f>
        <v>5.974269470404983</v>
      </c>
      <c r="AU215" s="44">
        <f t="shared" ref="AU215" si="1651">AQ215/AQ214-1</f>
        <v>-5.2427554651754082E-2</v>
      </c>
      <c r="AV215" s="44">
        <f t="shared" ref="AV215" si="1652">AR215/AR214-1</f>
        <v>-4.4816288322022002E-2</v>
      </c>
    </row>
    <row r="216" spans="1:48">
      <c r="A216" s="46">
        <f>'[1]Weekly capesize'!$A997</f>
        <v>44249</v>
      </c>
      <c r="B216" s="1">
        <f>'[1]Weekly capesize'!$B997</f>
        <v>7617</v>
      </c>
      <c r="C216" s="1">
        <f>'[1]Weekly capesize'!$C997</f>
        <v>4533</v>
      </c>
      <c r="D216" s="1">
        <f t="shared" ref="D216" si="1653">B216-C216</f>
        <v>3084</v>
      </c>
      <c r="E216" s="124">
        <f>'[1]Baltic Indices'!$D665</f>
        <v>1715</v>
      </c>
      <c r="F216" s="124">
        <f>'[1]Baltic Indices'!$G665</f>
        <v>901</v>
      </c>
      <c r="G216" s="124">
        <f>'[1]Baltic Indices'!$F665</f>
        <v>1513</v>
      </c>
      <c r="H216" s="3">
        <f>'[1]Weekly capesize'!$I997</f>
        <v>7.05</v>
      </c>
      <c r="I216" s="3">
        <f>'[1]Weekly capesize'!$L997</f>
        <v>9.4499999999999993</v>
      </c>
      <c r="J216" s="3">
        <f>'[1]Weekly capesize'!$N997</f>
        <v>11.7</v>
      </c>
      <c r="K216" s="3">
        <f>'[1]Weekly capesize'!$J997</f>
        <v>12.95</v>
      </c>
      <c r="L216" s="3">
        <f>'[1]Weekly capesize'!$Y997</f>
        <v>17</v>
      </c>
      <c r="M216" s="3">
        <f>'[1]Weekly capesize'!$V997</f>
        <v>10.050000000000001</v>
      </c>
      <c r="N216" s="5">
        <f>'[1]Weekly capesize'!$S997</f>
        <v>8.5</v>
      </c>
      <c r="O216" s="5">
        <f>'[1]Weekly capesize'!$Z997</f>
        <v>17.399999999999999</v>
      </c>
      <c r="P216" s="5">
        <f>'[1]Weekly capesize'!$T997</f>
        <v>9</v>
      </c>
      <c r="Q216" s="5">
        <f>'[1]Weekly capesize'!$U997</f>
        <v>11.45</v>
      </c>
      <c r="R216" s="119">
        <f>[2]input!$B645</f>
        <v>16.149999999999999</v>
      </c>
      <c r="S216" s="123">
        <f t="shared" ref="S216" si="1654">(B216-C216)/C216</f>
        <v>0.68034414295168766</v>
      </c>
      <c r="T216" s="49">
        <f t="shared" ref="T216" si="1655">B216-C216</f>
        <v>3084</v>
      </c>
      <c r="U216" s="107">
        <f t="shared" ref="U216" si="1656">T216/C216</f>
        <v>0.68034414295168766</v>
      </c>
      <c r="V216" s="157">
        <f t="shared" ref="V216" si="1657">O216-H216</f>
        <v>10.349999999999998</v>
      </c>
      <c r="W216" s="108">
        <f t="shared" ref="W216" si="1658">I216-H216</f>
        <v>2.3999999999999995</v>
      </c>
      <c r="X216" s="197">
        <f>'[1]Weekly capesize'!$AD997</f>
        <v>7.45</v>
      </c>
      <c r="AF216" s="86">
        <f t="shared" ref="AF216" si="1659">B216/B215-1</f>
        <v>0.15060422960725073</v>
      </c>
      <c r="AG216" s="97">
        <f t="shared" ref="AG216" si="1660">C216/C215-1</f>
        <v>0.27152875175315572</v>
      </c>
      <c r="AH216" s="102">
        <f t="shared" ref="AH216" si="1661">H216/H215-1</f>
        <v>0.21551724137931028</v>
      </c>
      <c r="AI216" s="103">
        <f t="shared" ref="AI216" si="1662">J216/J215-1</f>
        <v>0.18181818181818166</v>
      </c>
      <c r="AJ216" s="89">
        <f t="shared" ref="AJ216" si="1663">K216/K215-1</f>
        <v>0.25120772946859904</v>
      </c>
      <c r="AK216" s="96">
        <f t="shared" ref="AK216" si="1664">N216/N215-1</f>
        <v>0.19718309859154926</v>
      </c>
      <c r="AL216" s="97">
        <f t="shared" ref="AL216" si="1665">O216/O215-1</f>
        <v>0.16778523489932873</v>
      </c>
      <c r="AM216" s="97">
        <f t="shared" ref="AM216" si="1666">R216/R215-1</f>
        <v>4.870129870129869E-2</v>
      </c>
      <c r="AQ216" s="109">
        <f>[4]SRM!I161-H216</f>
        <v>157.54999999999998</v>
      </c>
      <c r="AR216" s="109">
        <f>[4]SRM!J161-O216</f>
        <v>170.78</v>
      </c>
      <c r="AS216" s="108">
        <f t="shared" ref="AS216" si="1667">AR216-AQ216</f>
        <v>13.230000000000018</v>
      </c>
      <c r="AT216" s="109">
        <f>AVERAGE($AS$2:AS216)</f>
        <v>6.008017054263564</v>
      </c>
      <c r="AU216" s="44">
        <f t="shared" ref="AU216" si="1668">AQ216/AQ215-1</f>
        <v>5.6602508215411351E-2</v>
      </c>
      <c r="AV216" s="44">
        <f t="shared" ref="AV216" si="1669">AR216/AR215-1</f>
        <v>4.6061496998652585E-2</v>
      </c>
    </row>
    <row r="217" spans="1:48">
      <c r="A217" s="46">
        <f>'[1]Weekly capesize'!$A998</f>
        <v>44256</v>
      </c>
      <c r="B217" s="1">
        <f>'[1]Weekly capesize'!$B998</f>
        <v>6934</v>
      </c>
      <c r="C217" s="1">
        <f>'[1]Weekly capesize'!$C998</f>
        <v>4239</v>
      </c>
      <c r="D217" s="1">
        <f t="shared" ref="D217" si="1670">B217-C217</f>
        <v>2695</v>
      </c>
      <c r="E217" s="124">
        <f>'[1]Baltic Indices'!$D666</f>
        <v>1439</v>
      </c>
      <c r="F217" s="124">
        <f>'[1]Baltic Indices'!$G666</f>
        <v>1070</v>
      </c>
      <c r="G217" s="124">
        <f>'[1]Baltic Indices'!$F666</f>
        <v>1878</v>
      </c>
      <c r="H217" s="3">
        <f>'[1]Weekly capesize'!$I998</f>
        <v>7.15</v>
      </c>
      <c r="I217" s="3">
        <f>'[1]Weekly capesize'!$L998</f>
        <v>8.9</v>
      </c>
      <c r="J217" s="3">
        <f>'[1]Weekly capesize'!$N998</f>
        <v>11.4</v>
      </c>
      <c r="K217" s="3">
        <f>'[1]Weekly capesize'!$J998</f>
        <v>11.7</v>
      </c>
      <c r="L217" s="3">
        <f>'[1]Weekly capesize'!$Y998</f>
        <v>15.1</v>
      </c>
      <c r="M217" s="3">
        <f>'[1]Weekly capesize'!$V998</f>
        <v>9.5</v>
      </c>
      <c r="N217" s="5">
        <f>'[1]Weekly capesize'!$S998</f>
        <v>7.95</v>
      </c>
      <c r="O217" s="5">
        <f>'[1]Weekly capesize'!$Z998</f>
        <v>15.5</v>
      </c>
      <c r="P217" s="5">
        <f>'[1]Weekly capesize'!$T998</f>
        <v>8.4499999999999993</v>
      </c>
      <c r="Q217" s="5">
        <f>'[1]Weekly capesize'!$U998</f>
        <v>10.9</v>
      </c>
      <c r="R217" s="119">
        <f>[2]input!$B646</f>
        <v>18</v>
      </c>
      <c r="S217" s="123">
        <f t="shared" ref="S217" si="1671">(B217-C217)/C217</f>
        <v>0.6357631516867186</v>
      </c>
      <c r="T217" s="49">
        <f t="shared" ref="T217" si="1672">B217-C217</f>
        <v>2695</v>
      </c>
      <c r="U217" s="107">
        <f t="shared" ref="U217" si="1673">T217/C217</f>
        <v>0.6357631516867186</v>
      </c>
      <c r="V217" s="157">
        <f t="shared" ref="V217" si="1674">O217-H217</f>
        <v>8.35</v>
      </c>
      <c r="W217" s="108">
        <f t="shared" ref="W217" si="1675">I217-H217</f>
        <v>1.75</v>
      </c>
      <c r="X217" s="197">
        <f>'[1]Weekly capesize'!$AD998</f>
        <v>6.9</v>
      </c>
      <c r="AF217" s="86">
        <f t="shared" ref="AF217" si="1676">B217/B216-1</f>
        <v>-8.9667848234212921E-2</v>
      </c>
      <c r="AG217" s="97">
        <f t="shared" ref="AG217" si="1677">C217/C216-1</f>
        <v>-6.4857710125744594E-2</v>
      </c>
      <c r="AH217" s="102">
        <f t="shared" ref="AH217" si="1678">H217/H216-1</f>
        <v>1.4184397163120588E-2</v>
      </c>
      <c r="AI217" s="103">
        <f t="shared" ref="AI217" si="1679">J217/J216-1</f>
        <v>-2.564102564102555E-2</v>
      </c>
      <c r="AJ217" s="89">
        <f t="shared" ref="AJ217" si="1680">K217/K216-1</f>
        <v>-9.6525096525096554E-2</v>
      </c>
      <c r="AK217" s="96">
        <f t="shared" ref="AK217" si="1681">N217/N216-1</f>
        <v>-6.4705882352941169E-2</v>
      </c>
      <c r="AL217" s="97">
        <f t="shared" ref="AL217" si="1682">O217/O216-1</f>
        <v>-0.1091954022988505</v>
      </c>
      <c r="AM217" s="97">
        <f t="shared" ref="AM217" si="1683">R217/R216-1</f>
        <v>0.11455108359133126</v>
      </c>
      <c r="AQ217" s="109">
        <f>[4]SRM!I162-H217</f>
        <v>162.69999999999999</v>
      </c>
      <c r="AR217" s="109">
        <f>[4]SRM!J162-O217</f>
        <v>177.66</v>
      </c>
      <c r="AS217" s="108">
        <f t="shared" ref="AS217" si="1684">AR217-AQ217</f>
        <v>14.960000000000008</v>
      </c>
      <c r="AT217" s="109">
        <f>AVERAGE($AS$2:AS217)</f>
        <v>6.0494614197530847</v>
      </c>
      <c r="AU217" s="44">
        <f t="shared" ref="AU217" si="1685">AQ217/AQ216-1</f>
        <v>3.2688035544271798E-2</v>
      </c>
      <c r="AV217" s="44">
        <f t="shared" ref="AV217" si="1686">AR217/AR216-1</f>
        <v>4.0285747745637535E-2</v>
      </c>
    </row>
    <row r="218" spans="1:48">
      <c r="A218" s="46">
        <f>'[1]Weekly capesize'!$A999</f>
        <v>44263</v>
      </c>
      <c r="B218" s="1">
        <f>'[1]Weekly capesize'!$B999</f>
        <v>7340</v>
      </c>
      <c r="C218" s="1">
        <f>'[1]Weekly capesize'!$C999</f>
        <v>5109</v>
      </c>
      <c r="D218" s="1">
        <f t="shared" ref="D218" si="1687">B218-C218</f>
        <v>2231</v>
      </c>
      <c r="E218" s="124">
        <f>'[1]Baltic Indices'!$D667</f>
        <v>1784</v>
      </c>
      <c r="F218" s="124">
        <f>'[1]Baltic Indices'!$G667</f>
        <v>1131</v>
      </c>
      <c r="G218" s="124">
        <f>'[1]Baltic Indices'!$F667</f>
        <v>1917</v>
      </c>
      <c r="H218" s="3">
        <f>'[1]Weekly capesize'!$I999</f>
        <v>8.9499999999999993</v>
      </c>
      <c r="I218" s="3">
        <f>'[1]Weekly capesize'!$L999</f>
        <v>9.4499999999999993</v>
      </c>
      <c r="J218" s="3">
        <f>'[1]Weekly capesize'!$N999</f>
        <v>12.15</v>
      </c>
      <c r="K218" s="3">
        <f>'[1]Weekly capesize'!$J999</f>
        <v>13.6</v>
      </c>
      <c r="L218" s="3">
        <f>'[1]Weekly capesize'!$Y999</f>
        <v>16.399999999999999</v>
      </c>
      <c r="M218" s="3">
        <f>'[1]Weekly capesize'!$V999</f>
        <v>9.6999999999999993</v>
      </c>
      <c r="N218" s="5">
        <f>'[1]Weekly capesize'!$S999</f>
        <v>8.4499999999999993</v>
      </c>
      <c r="O218" s="5">
        <f>'[1]Weekly capesize'!$Z999</f>
        <v>16.8</v>
      </c>
      <c r="P218" s="5">
        <f>'[1]Weekly capesize'!$T999</f>
        <v>9.1</v>
      </c>
      <c r="Q218" s="5">
        <f>'[1]Weekly capesize'!$U999</f>
        <v>11.1</v>
      </c>
      <c r="R218" s="119">
        <f>[2]input!$B647</f>
        <v>21.9</v>
      </c>
      <c r="S218" s="123">
        <f t="shared" ref="S218" si="1688">(B218-C218)/C218</f>
        <v>0.43668036797807791</v>
      </c>
      <c r="T218" s="49">
        <f t="shared" ref="T218" si="1689">B218-C218</f>
        <v>2231</v>
      </c>
      <c r="U218" s="107">
        <f t="shared" ref="U218" si="1690">T218/C218</f>
        <v>0.43668036797807791</v>
      </c>
      <c r="V218" s="157">
        <f t="shared" ref="V218" si="1691">O218-H218</f>
        <v>7.8500000000000014</v>
      </c>
      <c r="W218" s="108">
        <f t="shared" ref="W218" si="1692">I218-H218</f>
        <v>0.5</v>
      </c>
      <c r="X218" s="197">
        <f>'[1]Weekly capesize'!$AD999</f>
        <v>7.4</v>
      </c>
      <c r="AF218" s="86">
        <f t="shared" ref="AF218" si="1693">B218/B217-1</f>
        <v>5.8552062301701735E-2</v>
      </c>
      <c r="AG218" s="97">
        <f t="shared" ref="AG218" si="1694">C218/C217-1</f>
        <v>0.20523708421797604</v>
      </c>
      <c r="AH218" s="102">
        <f t="shared" ref="AH218" si="1695">H218/H217-1</f>
        <v>0.25174825174825166</v>
      </c>
      <c r="AI218" s="103">
        <f t="shared" ref="AI218" si="1696">J218/J217-1</f>
        <v>6.578947368421062E-2</v>
      </c>
      <c r="AJ218" s="89">
        <f t="shared" ref="AJ218" si="1697">K218/K217-1</f>
        <v>0.16239316239316248</v>
      </c>
      <c r="AK218" s="96">
        <f t="shared" ref="AK218" si="1698">N218/N217-1</f>
        <v>6.2893081761006275E-2</v>
      </c>
      <c r="AL218" s="97">
        <f t="shared" ref="AL218" si="1699">O218/O217-1</f>
        <v>8.3870967741935587E-2</v>
      </c>
      <c r="AM218" s="97">
        <f t="shared" ref="AM218" si="1700">R218/R217-1</f>
        <v>0.21666666666666656</v>
      </c>
      <c r="AQ218" s="109">
        <f>[4]SRM!I163-H218</f>
        <v>165.4</v>
      </c>
      <c r="AR218" s="109">
        <f>[4]SRM!J163-O218</f>
        <v>181.48</v>
      </c>
      <c r="AS218" s="108">
        <f t="shared" ref="AS218" si="1701">AR218-AQ218</f>
        <v>16.079999999999984</v>
      </c>
      <c r="AT218" s="109">
        <f>AVERAGE($AS$2:AS218)</f>
        <v>6.0956850998463885</v>
      </c>
      <c r="AU218" s="44">
        <f t="shared" ref="AU218" si="1702">AQ218/AQ217-1</f>
        <v>1.6594960049170382E-2</v>
      </c>
      <c r="AV218" s="44">
        <f t="shared" ref="AV218" si="1703">AR218/AR217-1</f>
        <v>2.1501744906000209E-2</v>
      </c>
    </row>
    <row r="219" spans="1:48">
      <c r="A219" s="46">
        <f>'[1]Weekly capesize'!$A1000</f>
        <v>44270</v>
      </c>
      <c r="B219" s="1">
        <f>'[1]Weekly capesize'!$B1000</f>
        <v>8015</v>
      </c>
      <c r="C219" s="1">
        <f>'[1]Weekly capesize'!$C1000</f>
        <v>5484</v>
      </c>
      <c r="D219" s="1">
        <f t="shared" ref="D219" si="1704">B219-C219</f>
        <v>2531</v>
      </c>
      <c r="E219" s="124">
        <f>'[1]Baltic Indices'!$D668</f>
        <v>2019</v>
      </c>
      <c r="F219" s="124">
        <f>'[1]Baltic Indices'!$G668</f>
        <v>1283</v>
      </c>
      <c r="G219" s="124">
        <f>'[1]Baltic Indices'!$F668</f>
        <v>2077</v>
      </c>
      <c r="H219" s="3">
        <f>'[1]Weekly capesize'!$I1000</f>
        <v>9.15</v>
      </c>
      <c r="I219" s="3">
        <f>'[1]Weekly capesize'!$L1000</f>
        <v>10.55</v>
      </c>
      <c r="J219" s="3">
        <f>'[1]Weekly capesize'!$N1000</f>
        <v>13.25</v>
      </c>
      <c r="K219" s="3">
        <f>'[1]Weekly capesize'!$J1000</f>
        <v>14.45</v>
      </c>
      <c r="L219" s="3">
        <f>'[1]Weekly capesize'!$Y1000</f>
        <v>18.149999999999999</v>
      </c>
      <c r="M219" s="3">
        <f>'[1]Weekly capesize'!$V1000</f>
        <v>10.199999999999999</v>
      </c>
      <c r="N219" s="5">
        <f>'[1]Weekly capesize'!$S1000</f>
        <v>9.5500000000000007</v>
      </c>
      <c r="O219" s="5">
        <f>'[1]Weekly capesize'!$Z1000</f>
        <v>18.55</v>
      </c>
      <c r="P219" s="5">
        <f>'[1]Weekly capesize'!$T1000</f>
        <v>10.199999999999999</v>
      </c>
      <c r="Q219" s="5">
        <f>'[1]Weekly capesize'!$U1000</f>
        <v>11.6</v>
      </c>
      <c r="R219" s="119">
        <f>[2]input!$B648</f>
        <v>25.25</v>
      </c>
      <c r="S219" s="123">
        <f t="shared" ref="S219" si="1705">(B219-C219)/C219</f>
        <v>0.46152443471918309</v>
      </c>
      <c r="T219" s="49">
        <f t="shared" ref="T219" si="1706">B219-C219</f>
        <v>2531</v>
      </c>
      <c r="U219" s="107">
        <f t="shared" ref="U219" si="1707">T219/C219</f>
        <v>0.46152443471918309</v>
      </c>
      <c r="V219" s="157">
        <f t="shared" ref="V219" si="1708">O219-H219</f>
        <v>9.4</v>
      </c>
      <c r="W219" s="108">
        <f t="shared" ref="W219" si="1709">I219-H219</f>
        <v>1.4000000000000004</v>
      </c>
      <c r="X219" s="197">
        <f>'[1]Weekly capesize'!$AD1000</f>
        <v>8.5500000000000007</v>
      </c>
      <c r="AF219" s="86">
        <f t="shared" ref="AF219" si="1710">B219/B218-1</f>
        <v>9.1961852861035531E-2</v>
      </c>
      <c r="AG219" s="97">
        <f t="shared" ref="AG219" si="1711">C219/C218-1</f>
        <v>7.3399882560187812E-2</v>
      </c>
      <c r="AH219" s="102">
        <f t="shared" ref="AH219" si="1712">H219/H218-1</f>
        <v>2.2346368715083997E-2</v>
      </c>
      <c r="AI219" s="103">
        <f t="shared" ref="AI219" si="1713">J219/J218-1</f>
        <v>9.0534979423868345E-2</v>
      </c>
      <c r="AJ219" s="89">
        <f t="shared" ref="AJ219" si="1714">K219/K218-1</f>
        <v>6.25E-2</v>
      </c>
      <c r="AK219" s="96">
        <f t="shared" ref="AK219" si="1715">N219/N218-1</f>
        <v>0.13017751479289963</v>
      </c>
      <c r="AL219" s="97">
        <f t="shared" ref="AL219" si="1716">O219/O218-1</f>
        <v>0.10416666666666674</v>
      </c>
      <c r="AM219" s="97">
        <f t="shared" ref="AM219" si="1717">R219/R218-1</f>
        <v>0.15296803652968038</v>
      </c>
      <c r="AQ219" s="109">
        <f>[4]SRM!I164-H219</f>
        <v>166.57</v>
      </c>
      <c r="AR219" s="109">
        <f>[4]SRM!J164-O219</f>
        <v>181.17</v>
      </c>
      <c r="AS219" s="108">
        <f t="shared" ref="AS219" si="1718">AR219-AQ219</f>
        <v>14.599999999999994</v>
      </c>
      <c r="AT219" s="109">
        <f>AVERAGE($AS$2:AS219)</f>
        <v>6.1346957186544318</v>
      </c>
      <c r="AU219" s="44">
        <f t="shared" ref="AU219" si="1719">AQ219/AQ218-1</f>
        <v>7.0737605804109815E-3</v>
      </c>
      <c r="AV219" s="44">
        <f t="shared" ref="AV219" si="1720">AR219/AR218-1</f>
        <v>-1.7081772096099179E-3</v>
      </c>
    </row>
    <row r="220" spans="1:48">
      <c r="A220" s="46">
        <f>'[1]Weekly capesize'!$A1001</f>
        <v>44277</v>
      </c>
      <c r="B220" s="1">
        <f>'[1]Weekly capesize'!$B1001</f>
        <v>8871</v>
      </c>
      <c r="C220" s="1">
        <f>'[1]Weekly capesize'!$C1001</f>
        <v>6097</v>
      </c>
      <c r="D220" s="1">
        <f t="shared" ref="D220" si="1721">B220-C220</f>
        <v>2774</v>
      </c>
      <c r="E220" s="124">
        <f>'[1]Baltic Indices'!$D669</f>
        <v>2344</v>
      </c>
      <c r="F220" s="124">
        <f>'[1]Baltic Indices'!$G669</f>
        <v>1360</v>
      </c>
      <c r="G220" s="124">
        <f>'[1]Baltic Indices'!$F669</f>
        <v>2122</v>
      </c>
      <c r="H220" s="3">
        <f>'[1]Weekly capesize'!$I1001</f>
        <v>9.35</v>
      </c>
      <c r="I220" s="3">
        <f>'[1]Weekly capesize'!$L1001</f>
        <v>11.3</v>
      </c>
      <c r="J220" s="3">
        <f>'[1]Weekly capesize'!$N1001</f>
        <v>14.75</v>
      </c>
      <c r="K220" s="3">
        <f>'[1]Weekly capesize'!$J1001</f>
        <v>16.649999999999999</v>
      </c>
      <c r="L220" s="3">
        <f>'[1]Weekly capesize'!$Y1001</f>
        <v>21.35</v>
      </c>
      <c r="M220" s="3">
        <f>'[1]Weekly capesize'!$V1001</f>
        <v>10.45</v>
      </c>
      <c r="N220" s="5">
        <f>'[1]Weekly capesize'!$S1001</f>
        <v>10.3</v>
      </c>
      <c r="O220" s="5">
        <f>'[1]Weekly capesize'!$Z1001</f>
        <v>21.75</v>
      </c>
      <c r="P220" s="5">
        <f>'[1]Weekly capesize'!$T1001</f>
        <v>11.1</v>
      </c>
      <c r="Q220" s="5">
        <f>'[1]Weekly capesize'!$U1001</f>
        <v>11.85</v>
      </c>
      <c r="R220" s="119">
        <f>[2]input!$B649</f>
        <v>22.9</v>
      </c>
      <c r="S220" s="123">
        <f t="shared" ref="S220" si="1722">(B220-C220)/C220</f>
        <v>0.45497785796293261</v>
      </c>
      <c r="T220" s="49">
        <f t="shared" ref="T220" si="1723">B220-C220</f>
        <v>2774</v>
      </c>
      <c r="U220" s="107">
        <f t="shared" ref="U220" si="1724">T220/C220</f>
        <v>0.45497785796293261</v>
      </c>
      <c r="V220" s="157">
        <f t="shared" ref="V220" si="1725">O220-H220</f>
        <v>12.4</v>
      </c>
      <c r="W220" s="108">
        <f t="shared" ref="W220" si="1726">I220-H220</f>
        <v>1.9500000000000011</v>
      </c>
      <c r="X220" s="197">
        <f>'[1]Weekly capesize'!$AD1001</f>
        <v>9.35</v>
      </c>
      <c r="AF220" s="86">
        <f t="shared" ref="AF220" si="1727">B220/B219-1</f>
        <v>0.10679975046787282</v>
      </c>
      <c r="AG220" s="97">
        <f t="shared" ref="AG220" si="1728">C220/C219-1</f>
        <v>0.111779722830051</v>
      </c>
      <c r="AH220" s="102">
        <f t="shared" ref="AH220" si="1729">H220/H219-1</f>
        <v>2.1857923497267784E-2</v>
      </c>
      <c r="AI220" s="103">
        <f t="shared" ref="AI220" si="1730">J220/J219-1</f>
        <v>0.1132075471698113</v>
      </c>
      <c r="AJ220" s="89">
        <f t="shared" ref="AJ220" si="1731">K220/K219-1</f>
        <v>0.15224913494809678</v>
      </c>
      <c r="AK220" s="96">
        <f t="shared" ref="AK220" si="1732">N220/N219-1</f>
        <v>7.8534031413612482E-2</v>
      </c>
      <c r="AL220" s="97">
        <f t="shared" ref="AL220" si="1733">O220/O219-1</f>
        <v>0.17250673854447429</v>
      </c>
      <c r="AM220" s="97">
        <f t="shared" ref="AM220" si="1734">R220/R219-1</f>
        <v>-9.3069306930693152E-2</v>
      </c>
      <c r="AQ220" s="109">
        <f>[4]SRM!I165-H220</f>
        <v>158.56</v>
      </c>
      <c r="AR220" s="109">
        <f>[4]SRM!J165-O220</f>
        <v>170.79</v>
      </c>
      <c r="AS220" s="108">
        <f t="shared" ref="AS220" si="1735">AR220-AQ220</f>
        <v>12.22999999999999</v>
      </c>
      <c r="AT220" s="109">
        <f>AVERAGE($AS$2:AS220)</f>
        <v>6.1625281582952791</v>
      </c>
      <c r="AU220" s="44">
        <f t="shared" ref="AU220" si="1736">AQ220/AQ219-1</f>
        <v>-4.8087890976766468E-2</v>
      </c>
      <c r="AV220" s="44">
        <f t="shared" ref="AV220" si="1737">AR220/AR219-1</f>
        <v>-5.7294254015565427E-2</v>
      </c>
    </row>
    <row r="221" spans="1:48">
      <c r="A221" s="46">
        <f>'[1]Weekly capesize'!$A1002</f>
        <v>44284</v>
      </c>
      <c r="B221" s="1">
        <f>'[1]Weekly capesize'!$B1002</f>
        <v>8614</v>
      </c>
      <c r="C221" s="1">
        <f>'[1]Weekly capesize'!$C1002</f>
        <v>6001</v>
      </c>
      <c r="D221" s="1">
        <f t="shared" ref="D221" si="1738">B221-C221</f>
        <v>2613</v>
      </c>
      <c r="E221" s="124">
        <f>'[1]Baltic Indices'!$D670</f>
        <v>2293</v>
      </c>
      <c r="F221" s="124">
        <f>'[1]Baltic Indices'!$G670</f>
        <v>1272</v>
      </c>
      <c r="G221" s="124">
        <f>'[1]Baltic Indices'!$F670</f>
        <v>1983</v>
      </c>
      <c r="H221" s="3">
        <f>'[1]Weekly capesize'!$I1002</f>
        <v>9.25</v>
      </c>
      <c r="I221" s="3">
        <f>'[1]Weekly capesize'!$L1002</f>
        <v>11.2</v>
      </c>
      <c r="J221" s="3">
        <f>'[1]Weekly capesize'!$N1002</f>
        <v>14.95</v>
      </c>
      <c r="K221" s="3">
        <f>'[1]Weekly capesize'!$J1002</f>
        <v>16.25</v>
      </c>
      <c r="L221" s="3">
        <f>'[1]Weekly capesize'!$Y1002</f>
        <v>20.65</v>
      </c>
      <c r="M221" s="3">
        <f>'[1]Weekly capesize'!$V1002</f>
        <v>10.1</v>
      </c>
      <c r="N221" s="5">
        <f>'[1]Weekly capesize'!$S1002</f>
        <v>10.199999999999999</v>
      </c>
      <c r="O221" s="5">
        <f>'[1]Weekly capesize'!$Z1002</f>
        <v>21.05</v>
      </c>
      <c r="P221" s="5">
        <f>'[1]Weekly capesize'!$T1002</f>
        <v>11</v>
      </c>
      <c r="Q221" s="5">
        <f>'[1]Weekly capesize'!$U1002</f>
        <v>11.5</v>
      </c>
      <c r="R221" s="119">
        <f>[2]input!$B650</f>
        <v>19.3</v>
      </c>
      <c r="S221" s="123">
        <f t="shared" ref="S221" si="1739">(B221-C221)/C221</f>
        <v>0.43542742876187301</v>
      </c>
      <c r="T221" s="49">
        <f t="shared" ref="T221" si="1740">B221-C221</f>
        <v>2613</v>
      </c>
      <c r="U221" s="107">
        <f t="shared" ref="U221" si="1741">T221/C221</f>
        <v>0.43542742876187301</v>
      </c>
      <c r="V221" s="157">
        <f t="shared" ref="V221" si="1742">O221-H221</f>
        <v>11.8</v>
      </c>
      <c r="W221" s="108">
        <f t="shared" ref="W221" si="1743">I221-H221</f>
        <v>1.9499999999999993</v>
      </c>
      <c r="X221" s="197">
        <f>'[1]Weekly capesize'!$AD1002</f>
        <v>9.25</v>
      </c>
      <c r="AF221" s="86">
        <f t="shared" ref="AF221" si="1744">B221/B220-1</f>
        <v>-2.8970803742531803E-2</v>
      </c>
      <c r="AG221" s="97">
        <f t="shared" ref="AG221" si="1745">C221/C220-1</f>
        <v>-1.5745448581269472E-2</v>
      </c>
      <c r="AH221" s="102">
        <f t="shared" ref="AH221" si="1746">H221/H220-1</f>
        <v>-1.0695187165775333E-2</v>
      </c>
      <c r="AI221" s="103">
        <f t="shared" ref="AI221" si="1747">J221/J220-1</f>
        <v>1.3559322033898313E-2</v>
      </c>
      <c r="AJ221" s="89">
        <f t="shared" ref="AJ221" si="1748">K221/K220-1</f>
        <v>-2.4024024024023927E-2</v>
      </c>
      <c r="AK221" s="96">
        <f t="shared" ref="AK221" si="1749">N221/N220-1</f>
        <v>-9.7087378640777766E-3</v>
      </c>
      <c r="AL221" s="97">
        <f t="shared" ref="AL221" si="1750">O221/O220-1</f>
        <v>-3.2183908045976928E-2</v>
      </c>
      <c r="AM221" s="97">
        <f t="shared" ref="AM221" si="1751">R221/R220-1</f>
        <v>-0.15720524017467241</v>
      </c>
      <c r="AQ221" s="109">
        <f>[4]SRM!I166-H221</f>
        <v>155.52000000000001</v>
      </c>
      <c r="AR221" s="109">
        <f>[4]SRM!J166-O221</f>
        <v>169.58999999999997</v>
      </c>
      <c r="AS221" s="108">
        <f t="shared" ref="AS221" si="1752">AR221-AQ221</f>
        <v>14.069999999999965</v>
      </c>
      <c r="AT221" s="109">
        <f>AVERAGE($AS$2:AS221)</f>
        <v>6.19847121212121</v>
      </c>
      <c r="AU221" s="44">
        <f t="shared" ref="AU221" si="1753">AQ221/AQ220-1</f>
        <v>-1.9172552976791102E-2</v>
      </c>
      <c r="AV221" s="44">
        <f t="shared" ref="AV221" si="1754">AR221/AR220-1</f>
        <v>-7.0261724925347879E-3</v>
      </c>
    </row>
    <row r="222" spans="1:48">
      <c r="A222" s="46">
        <f>'[1]Weekly capesize'!$A1003</f>
        <v>44288</v>
      </c>
      <c r="B222" s="1">
        <f>'[1]Weekly capesize'!$B1003</f>
        <v>8576</v>
      </c>
      <c r="C222" s="1">
        <f>'[1]Weekly capesize'!$C1003</f>
        <v>6366</v>
      </c>
      <c r="D222" s="1">
        <f t="shared" ref="D222" si="1755">B222-C222</f>
        <v>2210</v>
      </c>
      <c r="E222" s="124">
        <f>'[1]Baltic Indices'!$D671</f>
        <v>2394</v>
      </c>
      <c r="F222" s="124">
        <f>'[1]Baltic Indices'!$G671</f>
        <v>1137</v>
      </c>
      <c r="G222" s="124">
        <f>'[1]Baltic Indices'!$F671</f>
        <v>1840</v>
      </c>
      <c r="H222" s="3">
        <f>'[1]Weekly capesize'!$I1003</f>
        <v>9.9</v>
      </c>
      <c r="I222" s="3">
        <f>'[1]Weekly capesize'!$L1003</f>
        <v>11.15</v>
      </c>
      <c r="J222" s="3">
        <f>'[1]Weekly capesize'!$N1003</f>
        <v>15.9</v>
      </c>
      <c r="K222" s="3">
        <f>'[1]Weekly capesize'!$J1003</f>
        <v>17.2</v>
      </c>
      <c r="L222" s="3">
        <f>'[1]Weekly capesize'!$Y1003</f>
        <v>20.95</v>
      </c>
      <c r="M222" s="3">
        <f>'[1]Weekly capesize'!$V1003</f>
        <v>9.8000000000000007</v>
      </c>
      <c r="N222" s="5">
        <f>'[1]Weekly capesize'!$S1003</f>
        <v>10.15</v>
      </c>
      <c r="O222" s="5">
        <f>'[1]Weekly capesize'!$Z1003</f>
        <v>21.35</v>
      </c>
      <c r="P222" s="5">
        <f>'[1]Weekly capesize'!$T1003</f>
        <v>10.95</v>
      </c>
      <c r="Q222" s="5">
        <f>'[1]Weekly capesize'!$U1003</f>
        <v>11.2</v>
      </c>
      <c r="R222" s="119">
        <f>[2]input!$B651</f>
        <v>15.3</v>
      </c>
      <c r="S222" s="123">
        <f t="shared" ref="S222" si="1756">(B222-C222)/C222</f>
        <v>0.34715677034244424</v>
      </c>
      <c r="T222" s="49">
        <f t="shared" ref="T222" si="1757">B222-C222</f>
        <v>2210</v>
      </c>
      <c r="U222" s="107">
        <f t="shared" ref="U222" si="1758">T222/C222</f>
        <v>0.34715677034244424</v>
      </c>
      <c r="V222" s="157">
        <f t="shared" ref="V222" si="1759">O222-H222</f>
        <v>11.450000000000001</v>
      </c>
      <c r="W222" s="108">
        <f t="shared" ref="W222" si="1760">I222-H222</f>
        <v>1.25</v>
      </c>
      <c r="X222" s="197">
        <f>'[1]Weekly capesize'!$AD1003</f>
        <v>9.1999999999999993</v>
      </c>
      <c r="AF222" s="86">
        <f t="shared" ref="AF222" si="1761">B222/B221-1</f>
        <v>-4.411423264453207E-3</v>
      </c>
      <c r="AG222" s="97">
        <f t="shared" ref="AG222" si="1762">C222/C221-1</f>
        <v>6.0823196133977575E-2</v>
      </c>
      <c r="AH222" s="102">
        <f t="shared" ref="AH222" si="1763">H222/H221-1</f>
        <v>7.0270270270270219E-2</v>
      </c>
      <c r="AI222" s="103">
        <f t="shared" ref="AI222" si="1764">J222/J221-1</f>
        <v>6.3545150501672421E-2</v>
      </c>
      <c r="AJ222" s="89">
        <f t="shared" ref="AJ222" si="1765">K222/K221-1</f>
        <v>5.8461538461538343E-2</v>
      </c>
      <c r="AK222" s="96">
        <f t="shared" ref="AK222" si="1766">N222/N221-1</f>
        <v>-4.9019607843135971E-3</v>
      </c>
      <c r="AL222" s="97">
        <f t="shared" ref="AL222" si="1767">O222/O221-1</f>
        <v>1.4251781472684133E-2</v>
      </c>
      <c r="AM222" s="97">
        <f t="shared" ref="AM222" si="1768">R222/R221-1</f>
        <v>-0.20725388601036265</v>
      </c>
      <c r="AQ222" s="109">
        <f>[4]SRM!I167-H222</f>
        <v>150.37</v>
      </c>
      <c r="AR222" s="109">
        <f>[4]SRM!J167-O222</f>
        <v>167.19</v>
      </c>
      <c r="AS222" s="108">
        <f t="shared" ref="AS222" si="1769">AR222-AQ222</f>
        <v>16.819999999999993</v>
      </c>
      <c r="AT222" s="109">
        <f>AVERAGE($AS$2:AS222)</f>
        <v>6.2465324283559553</v>
      </c>
      <c r="AU222" s="44">
        <f t="shared" ref="AU222" si="1770">AQ222/AQ221-1</f>
        <v>-3.3114711934156382E-2</v>
      </c>
      <c r="AV222" s="44">
        <f t="shared" ref="AV222" si="1771">AR222/AR221-1</f>
        <v>-1.4151777817088096E-2</v>
      </c>
    </row>
    <row r="223" spans="1:48">
      <c r="A223" s="46">
        <f>'[1]Weekly capesize'!$A1004</f>
        <v>44295</v>
      </c>
      <c r="B223" s="1">
        <f>'[1]Weekly capesize'!$B1004</f>
        <v>9967</v>
      </c>
      <c r="C223" s="1">
        <f>'[1]Weekly capesize'!$C1004</f>
        <v>7017</v>
      </c>
      <c r="D223" s="1">
        <f t="shared" ref="D223" si="1772">B223-C223</f>
        <v>2950</v>
      </c>
      <c r="E223" s="124">
        <f>'[1]Baltic Indices'!$D672</f>
        <v>2883</v>
      </c>
      <c r="F223" s="124">
        <f>'[1]Baltic Indices'!$G672</f>
        <v>1049</v>
      </c>
      <c r="G223" s="124">
        <f>'[1]Baltic Indices'!$F672</f>
        <v>1780</v>
      </c>
      <c r="H223" s="3">
        <f>'[1]Weekly capesize'!$I1004</f>
        <v>10.35</v>
      </c>
      <c r="I223" s="3">
        <f>'[1]Weekly capesize'!$L1004</f>
        <v>12</v>
      </c>
      <c r="J223" s="3">
        <f>'[1]Weekly capesize'!$N1004</f>
        <v>17.95</v>
      </c>
      <c r="K223" s="3">
        <f>'[1]Weekly capesize'!$J1004</f>
        <v>17.850000000000001</v>
      </c>
      <c r="L223" s="3">
        <f>'[1]Weekly capesize'!$Y1004</f>
        <v>22.1</v>
      </c>
      <c r="M223" s="3">
        <f>'[1]Weekly capesize'!$V1004</f>
        <v>11.5</v>
      </c>
      <c r="N223" s="5">
        <f>'[1]Weekly capesize'!$S1004</f>
        <v>11.15</v>
      </c>
      <c r="O223" s="5">
        <f>'[1]Weekly capesize'!$Z1004</f>
        <v>22.5</v>
      </c>
      <c r="P223" s="5">
        <f>'[1]Weekly capesize'!$T1004</f>
        <v>11.95</v>
      </c>
      <c r="Q223" s="5">
        <f>'[1]Weekly capesize'!$U1004</f>
        <v>13</v>
      </c>
      <c r="R223" s="119">
        <f>[2]input!$B652</f>
        <v>15.02</v>
      </c>
      <c r="S223" s="123">
        <f t="shared" ref="S223" si="1773">(B223-C223)/C223</f>
        <v>0.42040758158757302</v>
      </c>
      <c r="T223" s="49">
        <f t="shared" ref="T223" si="1774">B223-C223</f>
        <v>2950</v>
      </c>
      <c r="U223" s="107">
        <f t="shared" ref="U223" si="1775">T223/C223</f>
        <v>0.42040758158757302</v>
      </c>
      <c r="V223" s="157">
        <f t="shared" ref="V223" si="1776">O223-H223</f>
        <v>12.15</v>
      </c>
      <c r="W223" s="108">
        <f t="shared" ref="W223" si="1777">I223-H223</f>
        <v>1.6500000000000004</v>
      </c>
      <c r="X223" s="197">
        <f>'[1]Weekly capesize'!$AD1004</f>
        <v>10</v>
      </c>
      <c r="AF223" s="86">
        <f t="shared" ref="AF223" si="1778">B223/B222-1</f>
        <v>0.16219682835820892</v>
      </c>
      <c r="AG223" s="97">
        <f t="shared" ref="AG223" si="1779">C223/C222-1</f>
        <v>0.10226201696512716</v>
      </c>
      <c r="AH223" s="102">
        <f t="shared" ref="AH223" si="1780">H223/H222-1</f>
        <v>4.5454545454545414E-2</v>
      </c>
      <c r="AI223" s="103">
        <f t="shared" ref="AI223" si="1781">J223/J222-1</f>
        <v>0.12893081761006275</v>
      </c>
      <c r="AJ223" s="89">
        <f t="shared" ref="AJ223" si="1782">K223/K222-1</f>
        <v>3.7790697674418672E-2</v>
      </c>
      <c r="AK223" s="96">
        <f t="shared" ref="AK223" si="1783">N223/N222-1</f>
        <v>9.8522167487684831E-2</v>
      </c>
      <c r="AL223" s="97">
        <f t="shared" ref="AL223" si="1784">O223/O222-1</f>
        <v>5.3864168618266817E-2</v>
      </c>
      <c r="AM223" s="97">
        <f t="shared" ref="AM223" si="1785">R223/R222-1</f>
        <v>-1.8300653594771288E-2</v>
      </c>
      <c r="AQ223" s="109">
        <f>[4]SRM!I168-H223</f>
        <v>156.45000000000002</v>
      </c>
      <c r="AR223" s="109">
        <f>[4]SRM!J168-O223</f>
        <v>173.55</v>
      </c>
      <c r="AS223" s="108">
        <f t="shared" ref="AS223" si="1786">AR223-AQ223</f>
        <v>17.099999999999994</v>
      </c>
      <c r="AT223" s="109">
        <f>AVERAGE($AS$2:AS223)</f>
        <v>6.2954219219219185</v>
      </c>
      <c r="AU223" s="44">
        <f t="shared" ref="AU223" si="1787">AQ223/AQ222-1</f>
        <v>4.0433597127086607E-2</v>
      </c>
      <c r="AV223" s="44">
        <f t="shared" ref="AV223" si="1788">AR223/AR222-1</f>
        <v>3.8040552664633243E-2</v>
      </c>
    </row>
    <row r="224" spans="1:48">
      <c r="A224" s="46">
        <f>'[1]Weekly capesize'!$A1005</f>
        <v>44302</v>
      </c>
      <c r="B224" s="1">
        <f>'[1]Weekly capesize'!$B1005</f>
        <v>10838</v>
      </c>
      <c r="C224" s="1">
        <f>'[1]Weekly capesize'!$C1005</f>
        <v>7743</v>
      </c>
      <c r="D224" s="1">
        <f t="shared" ref="D224" si="1789">B224-C224</f>
        <v>3095</v>
      </c>
      <c r="E224" s="124">
        <f>'[1]Baltic Indices'!$D673</f>
        <v>3439</v>
      </c>
      <c r="F224" s="124">
        <f>'[1]Baltic Indices'!$G673</f>
        <v>1006</v>
      </c>
      <c r="G224" s="124">
        <f>'[1]Baltic Indices'!$F673</f>
        <v>1849</v>
      </c>
      <c r="H224" s="3">
        <f>'[1]Weekly capesize'!$I1005</f>
        <v>11.4</v>
      </c>
      <c r="I224" s="3">
        <f>'[1]Weekly capesize'!$L1005</f>
        <v>13.3</v>
      </c>
      <c r="J224" s="3">
        <f>'[1]Weekly capesize'!$N1005</f>
        <v>19.5</v>
      </c>
      <c r="K224" s="3">
        <f>'[1]Weekly capesize'!$J1005</f>
        <v>19.05</v>
      </c>
      <c r="L224" s="3">
        <f>'[1]Weekly capesize'!$Y1005</f>
        <v>23.8</v>
      </c>
      <c r="M224" s="3">
        <f>'[1]Weekly capesize'!$V1005</f>
        <v>12</v>
      </c>
      <c r="N224" s="5">
        <f>'[1]Weekly capesize'!$S1005</f>
        <v>12.3</v>
      </c>
      <c r="O224" s="5">
        <f>'[1]Weekly capesize'!$Z1005</f>
        <v>25.2</v>
      </c>
      <c r="P224" s="5">
        <f>'[1]Weekly capesize'!$T1005</f>
        <v>13.2</v>
      </c>
      <c r="Q224" s="5">
        <f>'[1]Weekly capesize'!$U1005</f>
        <v>13.5</v>
      </c>
      <c r="R224" s="119">
        <f>[2]input!$B653</f>
        <v>18.66</v>
      </c>
      <c r="S224" s="123">
        <f t="shared" ref="S224" si="1790">(B224-C224)/C224</f>
        <v>0.39971587240087819</v>
      </c>
      <c r="T224" s="49">
        <f t="shared" ref="T224" si="1791">B224-C224</f>
        <v>3095</v>
      </c>
      <c r="U224" s="107">
        <f t="shared" ref="U224" si="1792">T224/C224</f>
        <v>0.39971587240087819</v>
      </c>
      <c r="V224" s="157">
        <f t="shared" ref="V224" si="1793">O224-H224</f>
        <v>13.799999999999999</v>
      </c>
      <c r="W224" s="108">
        <f t="shared" ref="W224" si="1794">I224-H224</f>
        <v>1.9000000000000004</v>
      </c>
      <c r="X224" s="197">
        <f>'[1]Weekly capesize'!$AD1005</f>
        <v>11.35</v>
      </c>
      <c r="AF224" s="86">
        <f t="shared" ref="AF224" si="1795">B224/B223-1</f>
        <v>8.7388381659476266E-2</v>
      </c>
      <c r="AG224" s="97">
        <f t="shared" ref="AG224" si="1796">C224/C223-1</f>
        <v>0.10346301838392469</v>
      </c>
      <c r="AH224" s="102">
        <f t="shared" ref="AH224" si="1797">H224/H223-1</f>
        <v>0.10144927536231885</v>
      </c>
      <c r="AI224" s="103">
        <f t="shared" ref="AI224" si="1798">J224/J223-1</f>
        <v>8.6350974930362145E-2</v>
      </c>
      <c r="AJ224" s="89">
        <f t="shared" ref="AJ224" si="1799">K224/K223-1</f>
        <v>6.7226890756302504E-2</v>
      </c>
      <c r="AK224" s="96">
        <f t="shared" ref="AK224" si="1800">N224/N223-1</f>
        <v>0.10313901345291487</v>
      </c>
      <c r="AL224" s="97">
        <f t="shared" ref="AL224" si="1801">O224/O223-1</f>
        <v>0.11999999999999988</v>
      </c>
      <c r="AM224" s="97">
        <f t="shared" ref="AM224" si="1802">R224/R223-1</f>
        <v>0.2423435419440747</v>
      </c>
      <c r="AQ224" s="109">
        <f>[4]SRM!I169-H224</f>
        <v>160.53</v>
      </c>
      <c r="AR224" s="109">
        <f>[4]SRM!J169-O224</f>
        <v>175.82000000000002</v>
      </c>
      <c r="AS224" s="108">
        <f t="shared" ref="AS224" si="1803">AR224-AQ224</f>
        <v>15.29000000000002</v>
      </c>
      <c r="AT224" s="109">
        <f>AVERAGE($AS$2:AS224)</f>
        <v>6.3357563527653182</v>
      </c>
      <c r="AU224" s="44">
        <f t="shared" ref="AU224" si="1804">AQ224/AQ223-1</f>
        <v>2.6078619367209788E-2</v>
      </c>
      <c r="AV224" s="44">
        <f t="shared" ref="AV224" si="1805">AR224/AR223-1</f>
        <v>1.3079804091040037E-2</v>
      </c>
    </row>
    <row r="225" spans="1:48">
      <c r="A225" s="46">
        <f>'[1]Weekly capesize'!$A1006</f>
        <v>44309</v>
      </c>
      <c r="B225" s="1">
        <f>'[1]Weekly capesize'!$B1006</f>
        <v>12652</v>
      </c>
      <c r="C225" s="1">
        <f>'[1]Weekly capesize'!$C1006</f>
        <v>8404</v>
      </c>
      <c r="D225" s="1">
        <f t="shared" ref="D225" si="1806">B225-C225</f>
        <v>4248</v>
      </c>
      <c r="E225" s="124">
        <f>'[1]Baltic Indices'!$D674</f>
        <v>4192</v>
      </c>
      <c r="F225" s="124">
        <f>'[1]Baltic Indices'!$G674</f>
        <v>1092</v>
      </c>
      <c r="G225" s="124">
        <f>'[1]Baltic Indices'!$F674</f>
        <v>2085</v>
      </c>
      <c r="H225" s="3">
        <f>'[1]Weekly capesize'!$I1006</f>
        <v>11.5</v>
      </c>
      <c r="I225" s="3">
        <f>'[1]Weekly capesize'!$L1006</f>
        <v>15.5</v>
      </c>
      <c r="J225" s="3">
        <f>'[1]Weekly capesize'!$N1006</f>
        <v>21.9</v>
      </c>
      <c r="K225" s="3">
        <f>'[1]Weekly capesize'!$J1006</f>
        <v>20.6</v>
      </c>
      <c r="L225" s="3">
        <f>'[1]Weekly capesize'!$Y1006</f>
        <v>25.9</v>
      </c>
      <c r="M225" s="3">
        <f>'[1]Weekly capesize'!$V1006</f>
        <v>14.75</v>
      </c>
      <c r="N225" s="5">
        <f>'[1]Weekly capesize'!$S1006</f>
        <v>14.6</v>
      </c>
      <c r="O225" s="5">
        <f>'[1]Weekly capesize'!$Z1006</f>
        <v>27.3</v>
      </c>
      <c r="P225" s="5">
        <f>'[1]Weekly capesize'!$T1006</f>
        <v>15.45</v>
      </c>
      <c r="Q225" s="5">
        <f>'[1]Weekly capesize'!$U1006</f>
        <v>16.350000000000001</v>
      </c>
      <c r="R225" s="119">
        <f>[2]input!$B654</f>
        <v>20.37</v>
      </c>
      <c r="S225" s="123">
        <f t="shared" ref="S225" si="1807">(B225-C225)/C225</f>
        <v>0.50547358400761544</v>
      </c>
      <c r="T225" s="49">
        <f t="shared" ref="T225" si="1808">B225-C225</f>
        <v>4248</v>
      </c>
      <c r="U225" s="107">
        <f t="shared" ref="U225" si="1809">T225/C225</f>
        <v>0.50547358400761544</v>
      </c>
      <c r="V225" s="157">
        <f t="shared" ref="V225" si="1810">O225-H225</f>
        <v>15.8</v>
      </c>
      <c r="W225" s="108">
        <f t="shared" ref="W225" si="1811">I225-H225</f>
        <v>4</v>
      </c>
      <c r="X225" s="197">
        <f>'[1]Weekly capesize'!$AD1006</f>
        <v>12.75</v>
      </c>
      <c r="AF225" s="86">
        <f t="shared" ref="AF225" si="1812">B225/B224-1</f>
        <v>0.16737405425355223</v>
      </c>
      <c r="AG225" s="97">
        <f t="shared" ref="AG225" si="1813">C225/C224-1</f>
        <v>8.536742864522795E-2</v>
      </c>
      <c r="AH225" s="102">
        <f t="shared" ref="AH225" si="1814">H225/H224-1</f>
        <v>8.7719298245614308E-3</v>
      </c>
      <c r="AI225" s="103">
        <f t="shared" ref="AI225" si="1815">J225/J224-1</f>
        <v>0.12307692307692308</v>
      </c>
      <c r="AJ225" s="89">
        <f t="shared" ref="AJ225" si="1816">K225/K224-1</f>
        <v>8.1364829396325389E-2</v>
      </c>
      <c r="AK225" s="96">
        <f t="shared" ref="AK225" si="1817">N225/N224-1</f>
        <v>0.18699186991869898</v>
      </c>
      <c r="AL225" s="97">
        <f t="shared" ref="AL225" si="1818">O225/O224-1</f>
        <v>8.3333333333333481E-2</v>
      </c>
      <c r="AM225" s="97">
        <f t="shared" ref="AM225" si="1819">R225/R224-1</f>
        <v>9.1639871382636739E-2</v>
      </c>
      <c r="AQ225" s="109">
        <f>[4]SRM!I170-H225</f>
        <v>164.14</v>
      </c>
      <c r="AR225" s="109">
        <f>[4]SRM!J170-O225</f>
        <v>180.35999999999999</v>
      </c>
      <c r="AS225" s="108">
        <f t="shared" ref="AS225" si="1820">AR225-AQ225</f>
        <v>16.22</v>
      </c>
      <c r="AT225" s="109">
        <f>AVERAGE($AS$2:AS225)</f>
        <v>6.3798824404761874</v>
      </c>
      <c r="AU225" s="44">
        <f t="shared" ref="AU225" si="1821">AQ225/AQ224-1</f>
        <v>2.2488008471936549E-2</v>
      </c>
      <c r="AV225" s="44">
        <f t="shared" ref="AV225" si="1822">AR225/AR224-1</f>
        <v>2.5821863269252399E-2</v>
      </c>
    </row>
    <row r="226" spans="1:48">
      <c r="A226" s="46">
        <f>'[1]Weekly capesize'!$A1007</f>
        <v>44316</v>
      </c>
      <c r="B226" s="1">
        <f>'[1]Weekly capesize'!$B1007</f>
        <v>13864</v>
      </c>
      <c r="C226" s="1">
        <f>'[1]Weekly capesize'!$C1007</f>
        <v>9400</v>
      </c>
      <c r="D226" s="1">
        <f t="shared" ref="D226" si="1823">B226-C226</f>
        <v>4464</v>
      </c>
      <c r="E226" s="124">
        <f>'[1]Baltic Indices'!$D675</f>
        <v>4896</v>
      </c>
      <c r="F226" s="124">
        <f>'[1]Baltic Indices'!$G675</f>
        <v>1145</v>
      </c>
      <c r="G226" s="124">
        <f>'[1]Baltic Indices'!$F675</f>
        <v>2144</v>
      </c>
      <c r="H226" s="3">
        <f>'[1]Weekly capesize'!$I1007</f>
        <v>13.25</v>
      </c>
      <c r="I226" s="3">
        <f>'[1]Weekly capesize'!$L1007</f>
        <v>17.149999999999999</v>
      </c>
      <c r="J226" s="3">
        <f>'[1]Weekly capesize'!$N1007</f>
        <v>23.75</v>
      </c>
      <c r="K226" s="3">
        <f>'[1]Weekly capesize'!$J1007</f>
        <v>22.1</v>
      </c>
      <c r="L226" s="3">
        <f>'[1]Weekly capesize'!$Y1007</f>
        <v>28.3</v>
      </c>
      <c r="M226" s="3">
        <f>'[1]Weekly capesize'!$V1007</f>
        <v>16.25</v>
      </c>
      <c r="N226" s="5">
        <f>'[1]Weekly capesize'!$S1007</f>
        <v>16.25</v>
      </c>
      <c r="O226" s="5">
        <f>'[1]Weekly capesize'!$Z1007</f>
        <v>29.7</v>
      </c>
      <c r="P226" s="5">
        <f>'[1]Weekly capesize'!$T1007</f>
        <v>17.100000000000001</v>
      </c>
      <c r="Q226" s="5">
        <f>'[1]Weekly capesize'!$U1007</f>
        <v>17.95</v>
      </c>
      <c r="R226" s="119">
        <f>[2]input!$B655</f>
        <v>19.010000000000002</v>
      </c>
      <c r="S226" s="123">
        <f t="shared" ref="S226" si="1824">(B226-C226)/C226</f>
        <v>0.47489361702127658</v>
      </c>
      <c r="T226" s="49">
        <f t="shared" ref="T226" si="1825">B226-C226</f>
        <v>4464</v>
      </c>
      <c r="U226" s="107">
        <f t="shared" ref="U226" si="1826">T226/C226</f>
        <v>0.47489361702127658</v>
      </c>
      <c r="V226" s="157">
        <f t="shared" ref="V226" si="1827">O226-H226</f>
        <v>16.45</v>
      </c>
      <c r="W226" s="108">
        <f t="shared" ref="W226" si="1828">I226-H226</f>
        <v>3.8999999999999986</v>
      </c>
      <c r="X226" s="197">
        <f>'[1]Weekly capesize'!$AD1007</f>
        <v>14.55</v>
      </c>
      <c r="AF226" s="86">
        <f t="shared" ref="AF226" si="1829">B226/B225-1</f>
        <v>9.579513120455263E-2</v>
      </c>
      <c r="AG226" s="97">
        <f t="shared" ref="AG226" si="1830">C226/C225-1</f>
        <v>0.11851499286054268</v>
      </c>
      <c r="AH226" s="102">
        <f t="shared" ref="AH226" si="1831">H226/H225-1</f>
        <v>0.15217391304347827</v>
      </c>
      <c r="AI226" s="103">
        <f t="shared" ref="AI226" si="1832">J226/J225-1</f>
        <v>8.4474885844748826E-2</v>
      </c>
      <c r="AJ226" s="89">
        <f t="shared" ref="AJ226" si="1833">K226/K225-1</f>
        <v>7.2815533980582492E-2</v>
      </c>
      <c r="AK226" s="96">
        <f t="shared" ref="AK226" si="1834">N226/N225-1</f>
        <v>0.1130136986301371</v>
      </c>
      <c r="AL226" s="97">
        <f t="shared" ref="AL226" si="1835">O226/O225-1</f>
        <v>8.7912087912087822E-2</v>
      </c>
      <c r="AM226" s="97">
        <f t="shared" ref="AM226" si="1836">R226/R225-1</f>
        <v>-6.6764850270004894E-2</v>
      </c>
      <c r="AQ226" s="109">
        <f>[4]SRM!I171-H226</f>
        <v>172.65</v>
      </c>
      <c r="AR226" s="109">
        <f>[4]SRM!J171-O226</f>
        <v>190.42000000000002</v>
      </c>
      <c r="AS226" s="108">
        <f t="shared" ref="AS226" si="1837">AR226-AQ226</f>
        <v>17.77000000000001</v>
      </c>
      <c r="AT226" s="109">
        <f>AVERAGE($AS$2:AS226)</f>
        <v>6.430505185185182</v>
      </c>
      <c r="AU226" s="44">
        <f t="shared" ref="AU226" si="1838">AQ226/AQ225-1</f>
        <v>5.1845985134641337E-2</v>
      </c>
      <c r="AV226" s="44">
        <f t="shared" ref="AV226" si="1839">AR226/AR225-1</f>
        <v>5.5777334220448171E-2</v>
      </c>
    </row>
    <row r="227" spans="1:48">
      <c r="A227" s="46">
        <f>'[1]Weekly capesize'!$A1008</f>
        <v>44323</v>
      </c>
      <c r="B227" s="1">
        <f>'[1]Weekly capesize'!$B1008</f>
        <v>14007</v>
      </c>
      <c r="C227" s="1">
        <f>'[1]Weekly capesize'!$C1008</f>
        <v>9933</v>
      </c>
      <c r="D227" s="1">
        <f t="shared" ref="D227" si="1840">B227-C227</f>
        <v>4074</v>
      </c>
      <c r="E227" s="124">
        <f>'[1]Baltic Indices'!$D676</f>
        <v>5006</v>
      </c>
      <c r="F227" s="124">
        <f>'[1]Baltic Indices'!$G676</f>
        <v>1189</v>
      </c>
      <c r="G227" s="124">
        <f>'[1]Baltic Indices'!$F676</f>
        <v>2196</v>
      </c>
      <c r="H227" s="3">
        <f>'[1]Weekly capesize'!$I1008</f>
        <v>14.45</v>
      </c>
      <c r="I227" s="3">
        <f>'[1]Weekly capesize'!$L1008</f>
        <v>17.75</v>
      </c>
      <c r="J227" s="3">
        <f>'[1]Weekly capesize'!$N1008</f>
        <v>24.5</v>
      </c>
      <c r="K227" s="3">
        <f>'[1]Weekly capesize'!$J1008</f>
        <v>23.1</v>
      </c>
      <c r="L227" s="3">
        <f>'[1]Weekly capesize'!$Y1008</f>
        <v>28.95</v>
      </c>
      <c r="M227" s="3">
        <f>'[1]Weekly capesize'!$V1008</f>
        <v>16.600000000000001</v>
      </c>
      <c r="N227" s="5">
        <f>'[1]Weekly capesize'!$S1008</f>
        <v>16.850000000000001</v>
      </c>
      <c r="O227" s="5">
        <f>'[1]Weekly capesize'!$Z1008</f>
        <v>30.35</v>
      </c>
      <c r="P227" s="5">
        <f>'[1]Weekly capesize'!$T1008</f>
        <v>17.7</v>
      </c>
      <c r="Q227" s="5">
        <f>'[1]Weekly capesize'!$U1008</f>
        <v>18.3</v>
      </c>
      <c r="R227" s="119">
        <f>[2]input!$B656</f>
        <v>19.510000000000002</v>
      </c>
      <c r="S227" s="123">
        <f t="shared" ref="S227" si="1841">(B227-C227)/C227</f>
        <v>0.41014799154334036</v>
      </c>
      <c r="T227" s="49">
        <f t="shared" ref="T227" si="1842">B227-C227</f>
        <v>4074</v>
      </c>
      <c r="U227" s="107">
        <f t="shared" ref="U227" si="1843">T227/C227</f>
        <v>0.41014799154334036</v>
      </c>
      <c r="V227" s="157">
        <f t="shared" ref="V227" si="1844">O227-H227</f>
        <v>15.900000000000002</v>
      </c>
      <c r="W227" s="108">
        <f t="shared" ref="W227" si="1845">I227-H227</f>
        <v>3.3000000000000007</v>
      </c>
      <c r="X227" s="197">
        <f>'[1]Weekly capesize'!$AD1008</f>
        <v>15.15</v>
      </c>
      <c r="AF227" s="86">
        <f t="shared" ref="AF227:AF232" si="1846">B227/B226-1</f>
        <v>1.0314483554529685E-2</v>
      </c>
      <c r="AG227" s="97">
        <f t="shared" ref="AG227:AG232" si="1847">C227/C226-1</f>
        <v>5.6702127659574497E-2</v>
      </c>
      <c r="AH227" s="102">
        <f t="shared" ref="AH227:AH232" si="1848">H227/H226-1</f>
        <v>9.0566037735849036E-2</v>
      </c>
      <c r="AI227" s="103">
        <f t="shared" ref="AI227:AI232" si="1849">J227/J226-1</f>
        <v>3.1578947368421151E-2</v>
      </c>
      <c r="AJ227" s="89">
        <f t="shared" ref="AJ227:AJ232" si="1850">K227/K226-1</f>
        <v>4.5248868778280604E-2</v>
      </c>
      <c r="AK227" s="96">
        <f t="shared" ref="AK227:AK232" si="1851">N227/N226-1</f>
        <v>3.6923076923077058E-2</v>
      </c>
      <c r="AL227" s="97">
        <f t="shared" ref="AL227:AL232" si="1852">O227/O226-1</f>
        <v>2.1885521885522063E-2</v>
      </c>
      <c r="AM227" s="97">
        <f t="shared" ref="AM227:AM232" si="1853">R227/R226-1</f>
        <v>2.6301946344029492E-2</v>
      </c>
      <c r="AQ227" s="109">
        <f>[4]SRM!I172-H227</f>
        <v>177.92000000000002</v>
      </c>
      <c r="AR227" s="109">
        <f>[4]SRM!J172-O227</f>
        <v>195.47</v>
      </c>
      <c r="AS227" s="108">
        <f t="shared" ref="AS227:AS232" si="1854">AR227-AQ227</f>
        <v>17.549999999999983</v>
      </c>
      <c r="AT227" s="109">
        <f>AVERAGE($AS$2:AS227)</f>
        <v>6.4797064896755128</v>
      </c>
      <c r="AU227" s="44">
        <f t="shared" ref="AU227:AU232" si="1855">AQ227/AQ226-1</f>
        <v>3.0524181870837053E-2</v>
      </c>
      <c r="AV227" s="44">
        <f t="shared" ref="AV227:AV232" si="1856">AR227/AR226-1</f>
        <v>2.6520323495430986E-2</v>
      </c>
    </row>
    <row r="228" spans="1:48">
      <c r="A228" s="46">
        <f>'[1]Weekly capesize'!$A1009</f>
        <v>44330</v>
      </c>
      <c r="B228" s="1">
        <f>'[1]Weekly capesize'!$B1009</f>
        <v>12614</v>
      </c>
      <c r="C228" s="1">
        <f>'[1]Weekly capesize'!$C1009</f>
        <v>8458</v>
      </c>
      <c r="D228" s="1">
        <f t="shared" ref="D228" si="1857">B228-C228</f>
        <v>4156</v>
      </c>
      <c r="E228" s="124">
        <f>'[1]Baltic Indices'!$D677</f>
        <v>4165</v>
      </c>
      <c r="F228" s="124">
        <f>'[1]Baltic Indices'!$G677</f>
        <v>1269</v>
      </c>
      <c r="G228" s="124">
        <f>'[1]Baltic Indices'!$F677</f>
        <v>2297</v>
      </c>
      <c r="H228" s="3">
        <f>'[1]Weekly capesize'!$I1009</f>
        <v>12.15</v>
      </c>
      <c r="I228" s="3">
        <f>'[1]Weekly capesize'!$L1009</f>
        <v>15.65</v>
      </c>
      <c r="J228" s="3">
        <f>'[1]Weekly capesize'!$N1009</f>
        <v>22</v>
      </c>
      <c r="K228" s="3">
        <f>'[1]Weekly capesize'!$J1009</f>
        <v>20</v>
      </c>
      <c r="L228" s="3">
        <f>'[1]Weekly capesize'!$Y1009</f>
        <v>26.5</v>
      </c>
      <c r="M228" s="3">
        <f>'[1]Weekly capesize'!$V1009</f>
        <v>15</v>
      </c>
      <c r="N228" s="5">
        <f>'[1]Weekly capesize'!$S1009</f>
        <v>14.75</v>
      </c>
      <c r="O228" s="5">
        <f>'[1]Weekly capesize'!$Z1009</f>
        <v>26.9</v>
      </c>
      <c r="P228" s="5">
        <f>'[1]Weekly capesize'!$T1009</f>
        <v>15.6</v>
      </c>
      <c r="Q228" s="5">
        <f>'[1]Weekly capesize'!$U1009</f>
        <v>16.649999999999999</v>
      </c>
      <c r="R228" s="119">
        <f>[2]input!$B657</f>
        <v>21.8</v>
      </c>
      <c r="S228" s="123">
        <f t="shared" ref="S228" si="1858">(B228-C228)/C228</f>
        <v>0.49136911799479782</v>
      </c>
      <c r="T228" s="49">
        <f t="shared" ref="T228" si="1859">B228-C228</f>
        <v>4156</v>
      </c>
      <c r="U228" s="107">
        <f t="shared" ref="U228" si="1860">T228/C228</f>
        <v>0.49136911799479782</v>
      </c>
      <c r="V228" s="157">
        <f t="shared" ref="V228" si="1861">O228-H228</f>
        <v>14.749999999999998</v>
      </c>
      <c r="W228" s="108">
        <f t="shared" ref="W228" si="1862">I228-H228</f>
        <v>3.5</v>
      </c>
      <c r="X228" s="197">
        <f>'[1]Weekly capesize'!$AD1009</f>
        <v>13.05</v>
      </c>
      <c r="AF228" s="86">
        <f t="shared" si="1846"/>
        <v>-9.9450274862568744E-2</v>
      </c>
      <c r="AG228" s="97">
        <f t="shared" si="1847"/>
        <v>-0.14849491593677644</v>
      </c>
      <c r="AH228" s="102">
        <f t="shared" si="1848"/>
        <v>-0.15916955017301027</v>
      </c>
      <c r="AI228" s="103">
        <f t="shared" si="1849"/>
        <v>-0.10204081632653061</v>
      </c>
      <c r="AJ228" s="89">
        <f t="shared" si="1850"/>
        <v>-0.13419913419913421</v>
      </c>
      <c r="AK228" s="96">
        <f t="shared" si="1851"/>
        <v>-0.12462908011869445</v>
      </c>
      <c r="AL228" s="97">
        <f t="shared" si="1852"/>
        <v>-0.11367380560131801</v>
      </c>
      <c r="AM228" s="97">
        <f t="shared" si="1853"/>
        <v>0.11737570476678627</v>
      </c>
      <c r="AQ228" s="109">
        <f>[4]SRM!I173-H228</f>
        <v>184.72</v>
      </c>
      <c r="AR228" s="109">
        <f>[4]SRM!J173-O228</f>
        <v>203.16</v>
      </c>
      <c r="AS228" s="108">
        <f t="shared" si="1854"/>
        <v>18.439999999999998</v>
      </c>
      <c r="AT228" s="109">
        <f>AVERAGE($AS$2:AS228)</f>
        <v>6.5323950073421404</v>
      </c>
      <c r="AU228" s="44">
        <f t="shared" si="1855"/>
        <v>3.8219424460431473E-2</v>
      </c>
      <c r="AV228" s="44">
        <f t="shared" si="1856"/>
        <v>3.9341075356832178E-2</v>
      </c>
    </row>
    <row r="229" spans="1:48">
      <c r="A229" s="46">
        <f>'[1]Weekly capesize'!$A1010</f>
        <v>44337</v>
      </c>
      <c r="B229" s="1">
        <f>'[1]Weekly capesize'!$B1010</f>
        <v>11823</v>
      </c>
      <c r="C229" s="1">
        <f>'[1]Weekly capesize'!$C1010</f>
        <v>8521</v>
      </c>
      <c r="D229" s="1">
        <f t="shared" ref="D229" si="1863">B229-C229</f>
        <v>3302</v>
      </c>
      <c r="E229" s="124">
        <f>'[1]Baltic Indices'!$D678</f>
        <v>3930</v>
      </c>
      <c r="F229" s="124">
        <f>'[1]Baltic Indices'!$G678</f>
        <v>1317</v>
      </c>
      <c r="G229" s="124">
        <f>'[1]Baltic Indices'!$F678</f>
        <v>2408</v>
      </c>
      <c r="H229" s="3">
        <f>'[1]Weekly capesize'!$I1010</f>
        <v>13.4</v>
      </c>
      <c r="I229" s="3">
        <f>'[1]Weekly capesize'!$L1010</f>
        <v>14.9</v>
      </c>
      <c r="J229" s="3">
        <f>'[1]Weekly capesize'!$N1010</f>
        <v>21.25</v>
      </c>
      <c r="K229" s="3">
        <f>'[1]Weekly capesize'!$J1010</f>
        <v>19.2</v>
      </c>
      <c r="L229" s="3">
        <f>'[1]Weekly capesize'!$Y1010</f>
        <v>25.8</v>
      </c>
      <c r="M229" s="3">
        <f>'[1]Weekly capesize'!$V1010</f>
        <v>13.7</v>
      </c>
      <c r="N229" s="5">
        <f>'[1]Weekly capesize'!$S1010</f>
        <v>14</v>
      </c>
      <c r="O229" s="5">
        <f>'[1]Weekly capesize'!$Z1010</f>
        <v>26.2</v>
      </c>
      <c r="P229" s="5">
        <f>'[1]Weekly capesize'!$T1010</f>
        <v>14.85</v>
      </c>
      <c r="Q229" s="5">
        <f>'[1]Weekly capesize'!$U1010</f>
        <v>15.35</v>
      </c>
      <c r="R229" s="119">
        <f>[2]input!$B658</f>
        <v>22.99</v>
      </c>
      <c r="S229" s="123">
        <f t="shared" ref="S229" si="1864">(B229-C229)/C229</f>
        <v>0.3875132026757423</v>
      </c>
      <c r="T229" s="49">
        <f t="shared" ref="T229" si="1865">B229-C229</f>
        <v>3302</v>
      </c>
      <c r="U229" s="107">
        <f t="shared" ref="U229" si="1866">T229/C229</f>
        <v>0.3875132026757423</v>
      </c>
      <c r="V229" s="157">
        <f t="shared" ref="V229" si="1867">O229-H229</f>
        <v>12.799999999999999</v>
      </c>
      <c r="W229" s="108">
        <f t="shared" ref="W229" si="1868">I229-H229</f>
        <v>1.5</v>
      </c>
      <c r="X229" s="197">
        <f>'[1]Weekly capesize'!$AD1010</f>
        <v>12.3</v>
      </c>
      <c r="AF229" s="86">
        <f t="shared" si="1846"/>
        <v>-6.2708102108767982E-2</v>
      </c>
      <c r="AG229" s="97">
        <f t="shared" si="1847"/>
        <v>7.4485694017498716E-3</v>
      </c>
      <c r="AH229" s="102">
        <f t="shared" si="1848"/>
        <v>0.10288065843621408</v>
      </c>
      <c r="AI229" s="103">
        <f t="shared" si="1849"/>
        <v>-3.4090909090909061E-2</v>
      </c>
      <c r="AJ229" s="89">
        <f t="shared" si="1850"/>
        <v>-4.0000000000000036E-2</v>
      </c>
      <c r="AK229" s="96">
        <f t="shared" si="1851"/>
        <v>-5.084745762711862E-2</v>
      </c>
      <c r="AL229" s="97">
        <f t="shared" si="1852"/>
        <v>-2.6022304832713727E-2</v>
      </c>
      <c r="AM229" s="97">
        <f t="shared" si="1853"/>
        <v>5.4587155963302658E-2</v>
      </c>
      <c r="AQ229" s="109">
        <f>[4]SRM!I174-H229</f>
        <v>213.06</v>
      </c>
      <c r="AR229" s="109">
        <f>[4]SRM!J174-O229</f>
        <v>232.07999999999998</v>
      </c>
      <c r="AS229" s="108">
        <f t="shared" si="1854"/>
        <v>19.019999999999982</v>
      </c>
      <c r="AT229" s="109">
        <f>AVERAGE($AS$2:AS229)</f>
        <v>6.5871652046783593</v>
      </c>
      <c r="AU229" s="44">
        <f t="shared" si="1855"/>
        <v>0.15342139454309223</v>
      </c>
      <c r="AV229" s="44">
        <f t="shared" si="1856"/>
        <v>0.14235085646780865</v>
      </c>
    </row>
    <row r="230" spans="1:48">
      <c r="A230" s="46">
        <f>'[1]Weekly capesize'!$A1011</f>
        <v>44344</v>
      </c>
      <c r="B230" s="1">
        <f>'[1]Weekly capesize'!$B1011</f>
        <v>10430</v>
      </c>
      <c r="C230" s="1">
        <f>'[1]Weekly capesize'!$C1011</f>
        <v>7562</v>
      </c>
      <c r="D230" s="1">
        <f t="shared" ref="D230" si="1869">B230-C230</f>
        <v>2868</v>
      </c>
      <c r="E230" s="124">
        <f>'[1]Baltic Indices'!$D679</f>
        <v>3089</v>
      </c>
      <c r="F230" s="124">
        <f>'[1]Baltic Indices'!$G679</f>
        <v>1343</v>
      </c>
      <c r="G230" s="124">
        <f>'[1]Baltic Indices'!$F679</f>
        <v>2504</v>
      </c>
      <c r="H230" s="3">
        <f>'[1]Weekly capesize'!$I1011</f>
        <v>11.15</v>
      </c>
      <c r="I230" s="3">
        <f>'[1]Weekly capesize'!$L1011</f>
        <v>13.5</v>
      </c>
      <c r="J230" s="3">
        <f>'[1]Weekly capesize'!$N1011</f>
        <v>20.45</v>
      </c>
      <c r="K230" s="3">
        <f>'[1]Weekly capesize'!$J1011</f>
        <v>18.25</v>
      </c>
      <c r="L230" s="3">
        <f>'[1]Weekly capesize'!$Y1011</f>
        <v>23.85</v>
      </c>
      <c r="M230" s="3">
        <f>'[1]Weekly capesize'!$V1011</f>
        <v>11.45</v>
      </c>
      <c r="N230" s="5">
        <f>'[1]Weekly capesize'!$S1011</f>
        <v>12.6</v>
      </c>
      <c r="O230" s="5">
        <f>'[1]Weekly capesize'!$Z1011</f>
        <v>24.25</v>
      </c>
      <c r="P230" s="5">
        <f>'[1]Weekly capesize'!$T1011</f>
        <v>13.45</v>
      </c>
      <c r="Q230" s="5">
        <f>'[1]Weekly capesize'!$U1011</f>
        <v>13.1</v>
      </c>
      <c r="R230" s="119">
        <f>[2]input!$B659</f>
        <v>22.8</v>
      </c>
      <c r="S230" s="123">
        <f t="shared" ref="S230" si="1870">(B230-C230)/C230</f>
        <v>0.37926474477651417</v>
      </c>
      <c r="T230" s="49">
        <f t="shared" ref="T230" si="1871">B230-C230</f>
        <v>2868</v>
      </c>
      <c r="U230" s="107">
        <f t="shared" ref="U230" si="1872">T230/C230</f>
        <v>0.37926474477651417</v>
      </c>
      <c r="V230" s="157">
        <f t="shared" ref="V230" si="1873">O230-H230</f>
        <v>13.1</v>
      </c>
      <c r="W230" s="108">
        <f t="shared" ref="W230" si="1874">I230-H230</f>
        <v>2.3499999999999996</v>
      </c>
      <c r="X230" s="197">
        <f>'[1]Weekly capesize'!$AD1011</f>
        <v>10.9</v>
      </c>
      <c r="AF230" s="86">
        <f t="shared" si="1846"/>
        <v>-0.11782119597394913</v>
      </c>
      <c r="AG230" s="97">
        <f t="shared" si="1847"/>
        <v>-0.11254547588311226</v>
      </c>
      <c r="AH230" s="102">
        <f t="shared" si="1848"/>
        <v>-0.16791044776119401</v>
      </c>
      <c r="AI230" s="103">
        <f t="shared" si="1849"/>
        <v>-3.7647058823529478E-2</v>
      </c>
      <c r="AJ230" s="89">
        <f t="shared" si="1850"/>
        <v>-4.947916666666663E-2</v>
      </c>
      <c r="AK230" s="96">
        <f t="shared" si="1851"/>
        <v>-9.9999999999999978E-2</v>
      </c>
      <c r="AL230" s="97">
        <f t="shared" si="1852"/>
        <v>-7.4427480916030464E-2</v>
      </c>
      <c r="AM230" s="97">
        <f t="shared" si="1853"/>
        <v>-8.2644628099172168E-3</v>
      </c>
      <c r="AQ230" s="109">
        <f>[4]SRM!I175-H230</f>
        <v>203.04</v>
      </c>
      <c r="AR230" s="109">
        <f>[4]SRM!J175-O230</f>
        <v>223.25</v>
      </c>
      <c r="AS230" s="108">
        <f t="shared" si="1854"/>
        <v>20.210000000000008</v>
      </c>
      <c r="AT230" s="109">
        <f>AVERAGE($AS$2:AS230)</f>
        <v>6.6466535662299826</v>
      </c>
      <c r="AU230" s="44">
        <f t="shared" si="1855"/>
        <v>-4.7029005913827193E-2</v>
      </c>
      <c r="AV230" s="44">
        <f t="shared" si="1856"/>
        <v>-3.8047225094794856E-2</v>
      </c>
    </row>
    <row r="231" spans="1:48">
      <c r="A231" s="46">
        <f>'[1]Weekly capesize'!$A1012</f>
        <v>44351</v>
      </c>
      <c r="B231" s="1">
        <f>'[1]Weekly capesize'!$B1012</f>
        <v>9547</v>
      </c>
      <c r="C231" s="1">
        <f>'[1]Weekly capesize'!$C1012</f>
        <v>6558</v>
      </c>
      <c r="D231" s="1">
        <f t="shared" ref="D231" si="1875">B231-C231</f>
        <v>2989</v>
      </c>
      <c r="E231" s="124">
        <f>'[1]Baltic Indices'!$D680</f>
        <v>2524</v>
      </c>
      <c r="F231" s="124">
        <f>'[1]Baltic Indices'!$G680</f>
        <v>1337</v>
      </c>
      <c r="G231" s="124">
        <f>'[1]Baltic Indices'!$F680</f>
        <v>2449</v>
      </c>
      <c r="H231" s="3">
        <f>'[1]Weekly capesize'!$I1012</f>
        <v>9.65</v>
      </c>
      <c r="I231" s="3">
        <f>'[1]Weekly capesize'!$L1012</f>
        <v>11.7</v>
      </c>
      <c r="J231" s="3">
        <f>'[1]Weekly capesize'!$N1012</f>
        <v>18.25</v>
      </c>
      <c r="K231" s="3">
        <f>'[1]Weekly capesize'!$J1012</f>
        <v>17.3</v>
      </c>
      <c r="L231" s="3">
        <f>'[1]Weekly capesize'!$Y1012</f>
        <v>22.15</v>
      </c>
      <c r="M231" s="3">
        <f>'[1]Weekly capesize'!$V1012</f>
        <v>10.050000000000001</v>
      </c>
      <c r="N231" s="5">
        <f>'[1]Weekly capesize'!$S1012</f>
        <v>11.25</v>
      </c>
      <c r="O231" s="5">
        <f>'[1]Weekly capesize'!$Z1012</f>
        <v>22.55</v>
      </c>
      <c r="P231" s="5">
        <f>'[1]Weekly capesize'!$T1012</f>
        <v>12.45</v>
      </c>
      <c r="Q231" s="5">
        <f>'[1]Weekly capesize'!$U1012</f>
        <v>12</v>
      </c>
      <c r="R231" s="119">
        <f>[2]input!$B660</f>
        <v>22.88</v>
      </c>
      <c r="S231" s="123">
        <f t="shared" ref="S231" si="1876">(B231-C231)/C231</f>
        <v>0.45577920097590729</v>
      </c>
      <c r="T231" s="49">
        <f t="shared" ref="T231" si="1877">B231-C231</f>
        <v>2989</v>
      </c>
      <c r="U231" s="107">
        <f t="shared" ref="U231" si="1878">T231/C231</f>
        <v>0.45577920097590729</v>
      </c>
      <c r="V231" s="157">
        <f t="shared" ref="V231" si="1879">O231-H231</f>
        <v>12.9</v>
      </c>
      <c r="W231" s="108">
        <f t="shared" ref="W231" si="1880">I231-H231</f>
        <v>2.0499999999999989</v>
      </c>
      <c r="X231" s="197">
        <f>'[1]Weekly capesize'!$AD1012</f>
        <v>10.1</v>
      </c>
      <c r="AF231" s="86">
        <f t="shared" si="1846"/>
        <v>-8.4659635666347044E-2</v>
      </c>
      <c r="AG231" s="97">
        <f t="shared" si="1847"/>
        <v>-0.13276910870140179</v>
      </c>
      <c r="AH231" s="102">
        <f t="shared" si="1848"/>
        <v>-0.13452914798206272</v>
      </c>
      <c r="AI231" s="103">
        <f t="shared" si="1849"/>
        <v>-0.10757946210268943</v>
      </c>
      <c r="AJ231" s="89">
        <f t="shared" si="1850"/>
        <v>-5.2054794520547953E-2</v>
      </c>
      <c r="AK231" s="96">
        <f t="shared" si="1851"/>
        <v>-0.1071428571428571</v>
      </c>
      <c r="AL231" s="97">
        <f t="shared" si="1852"/>
        <v>-7.0103092783505128E-2</v>
      </c>
      <c r="AM231" s="97">
        <f t="shared" si="1853"/>
        <v>3.5087719298245723E-3</v>
      </c>
      <c r="AQ231" s="109">
        <f>[4]SRM!I176-H231</f>
        <v>181.73</v>
      </c>
      <c r="AR231" s="109">
        <f>[4]SRM!J176-O231</f>
        <v>202.85</v>
      </c>
      <c r="AS231" s="108">
        <f t="shared" si="1854"/>
        <v>21.120000000000005</v>
      </c>
      <c r="AT231" s="109">
        <f>AVERAGE($AS$2:AS231)</f>
        <v>6.7095811594202868</v>
      </c>
      <c r="AU231" s="44">
        <f t="shared" si="1855"/>
        <v>-0.10495468873128444</v>
      </c>
      <c r="AV231" s="44">
        <f t="shared" si="1856"/>
        <v>-9.1377379619260957E-2</v>
      </c>
    </row>
    <row r="232" spans="1:48">
      <c r="A232" s="46">
        <f>'[1]Weekly capesize'!$A1013</f>
        <v>44358</v>
      </c>
      <c r="B232" s="1">
        <f>'[1]Weekly capesize'!$B1013</f>
        <v>11193</v>
      </c>
      <c r="C232" s="1">
        <f>'[1]Weekly capesize'!$C1013</f>
        <v>7628</v>
      </c>
      <c r="D232" s="1">
        <f t="shared" ref="D232" si="1881">B232-C232</f>
        <v>3565</v>
      </c>
      <c r="E232" s="124">
        <f>'[1]Baltic Indices'!$D681</f>
        <v>3346</v>
      </c>
      <c r="F232" s="124">
        <f>'[1]Baltic Indices'!$G681</f>
        <v>1361</v>
      </c>
      <c r="G232" s="124">
        <f>'[1]Baltic Indices'!$F681</f>
        <v>2592</v>
      </c>
      <c r="H232" s="3">
        <f>'[1]Weekly capesize'!$I1013</f>
        <v>11.45</v>
      </c>
      <c r="I232" s="3">
        <f>'[1]Weekly capesize'!$L1013</f>
        <v>13.2</v>
      </c>
      <c r="J232" s="3">
        <f>'[1]Weekly capesize'!$N1013</f>
        <v>19.350000000000001</v>
      </c>
      <c r="K232" s="3">
        <f>'[1]Weekly capesize'!$J1013</f>
        <v>19.5</v>
      </c>
      <c r="L232" s="3">
        <f>'[1]Weekly capesize'!$Y1013</f>
        <v>25.1</v>
      </c>
      <c r="M232" s="3">
        <f>'[1]Weekly capesize'!$V1013</f>
        <v>12.55</v>
      </c>
      <c r="N232" s="5">
        <f>'[1]Weekly capesize'!$S1013</f>
        <v>11.35</v>
      </c>
      <c r="O232" s="5">
        <f>'[1]Weekly capesize'!$Z1013</f>
        <v>25.55</v>
      </c>
      <c r="P232" s="5">
        <f>'[1]Weekly capesize'!$T1013</f>
        <v>12.95</v>
      </c>
      <c r="Q232" s="5">
        <f>'[1]Weekly capesize'!$U1013</f>
        <v>14.25</v>
      </c>
      <c r="R232" s="119">
        <f>[2]input!$B661</f>
        <v>23.35</v>
      </c>
      <c r="S232" s="123">
        <f t="shared" ref="S232" si="1882">(B232-C232)/C232</f>
        <v>0.46735710540115366</v>
      </c>
      <c r="T232" s="49">
        <f t="shared" ref="T232" si="1883">B232-C232</f>
        <v>3565</v>
      </c>
      <c r="U232" s="107">
        <f t="shared" ref="U232" si="1884">T232/C232</f>
        <v>0.46735710540115366</v>
      </c>
      <c r="V232" s="157">
        <f t="shared" ref="V232" si="1885">O232-H232</f>
        <v>14.100000000000001</v>
      </c>
      <c r="W232" s="108">
        <f t="shared" ref="W232" si="1886">I232-H232</f>
        <v>1.75</v>
      </c>
      <c r="X232" s="197">
        <f>'[1]Weekly capesize'!$AD1013</f>
        <v>9.65</v>
      </c>
      <c r="AF232" s="86">
        <f t="shared" si="1846"/>
        <v>0.17241018120875662</v>
      </c>
      <c r="AG232" s="97">
        <f t="shared" si="1847"/>
        <v>0.16315949984751454</v>
      </c>
      <c r="AH232" s="102">
        <f t="shared" si="1848"/>
        <v>0.1865284974093262</v>
      </c>
      <c r="AI232" s="103">
        <f t="shared" si="1849"/>
        <v>6.02739726027397E-2</v>
      </c>
      <c r="AJ232" s="89">
        <f t="shared" si="1850"/>
        <v>0.12716763005780352</v>
      </c>
      <c r="AK232" s="96">
        <f t="shared" si="1851"/>
        <v>8.8888888888889461E-3</v>
      </c>
      <c r="AL232" s="97">
        <f t="shared" si="1852"/>
        <v>0.13303769401330379</v>
      </c>
      <c r="AM232" s="97">
        <f t="shared" si="1853"/>
        <v>2.054195804195813E-2</v>
      </c>
      <c r="AQ232" s="109">
        <f>[4]SRM!I177-H232</f>
        <v>195.56</v>
      </c>
      <c r="AR232" s="109">
        <f>[4]SRM!J177-O232</f>
        <v>212.82999999999998</v>
      </c>
      <c r="AS232" s="108">
        <f t="shared" si="1854"/>
        <v>17.269999999999982</v>
      </c>
      <c r="AT232" s="109">
        <f>AVERAGE($AS$2:AS232)</f>
        <v>6.7552972582972544</v>
      </c>
      <c r="AU232" s="44">
        <f t="shared" si="1855"/>
        <v>7.6101909426071757E-2</v>
      </c>
      <c r="AV232" s="44">
        <f t="shared" si="1856"/>
        <v>4.9198915454769399E-2</v>
      </c>
    </row>
    <row r="233" spans="1:48">
      <c r="A233" s="46">
        <f>'[1]Weekly capesize'!$A1014</f>
        <v>44365</v>
      </c>
      <c r="B233" s="1">
        <f>'[1]Weekly capesize'!$B1014</f>
        <v>12732</v>
      </c>
      <c r="C233" s="1">
        <f>'[1]Weekly capesize'!$C1014</f>
        <v>8378</v>
      </c>
      <c r="D233" s="1">
        <f t="shared" ref="D233" si="1887">B233-C233</f>
        <v>4354</v>
      </c>
      <c r="E233" s="124">
        <f>'[1]Baltic Indices'!$D682</f>
        <v>4212</v>
      </c>
      <c r="F233" s="124">
        <f>'[1]Baltic Indices'!$G682</f>
        <v>1388</v>
      </c>
      <c r="G233" s="124">
        <f>'[1]Baltic Indices'!$F682</f>
        <v>2754</v>
      </c>
      <c r="H233" s="3">
        <f>'[1]Weekly capesize'!$I1014</f>
        <v>11.45</v>
      </c>
      <c r="I233" s="3">
        <f>'[1]Weekly capesize'!$L1014</f>
        <v>15.15</v>
      </c>
      <c r="J233" s="3">
        <f>'[1]Weekly capesize'!$N1014</f>
        <v>21.15</v>
      </c>
      <c r="K233" s="3">
        <f>'[1]Weekly capesize'!$J1014</f>
        <v>21.75</v>
      </c>
      <c r="L233" s="3">
        <f>'[1]Weekly capesize'!$Y1014</f>
        <v>27.7</v>
      </c>
      <c r="M233" s="3">
        <f>'[1]Weekly capesize'!$V1014</f>
        <v>14.6</v>
      </c>
      <c r="N233" s="5">
        <f>'[1]Weekly capesize'!$S1014</f>
        <v>13</v>
      </c>
      <c r="O233" s="5">
        <f>'[1]Weekly capesize'!$Z1014</f>
        <v>28.15</v>
      </c>
      <c r="P233" s="5">
        <f>'[1]Weekly capesize'!$T1014</f>
        <v>14.75</v>
      </c>
      <c r="Q233" s="5">
        <f>'[1]Weekly capesize'!$U1014</f>
        <v>16.3</v>
      </c>
      <c r="R233" s="119">
        <f>[2]input!$B662</f>
        <v>26.2</v>
      </c>
      <c r="S233" s="123">
        <f t="shared" ref="S233" si="1888">(B233-C233)/C233</f>
        <v>0.51969443781332059</v>
      </c>
      <c r="T233" s="49">
        <f t="shared" ref="T233" si="1889">B233-C233</f>
        <v>4354</v>
      </c>
      <c r="U233" s="107">
        <f t="shared" ref="U233" si="1890">T233/C233</f>
        <v>0.51969443781332059</v>
      </c>
      <c r="V233" s="157">
        <f t="shared" ref="V233" si="1891">O233-H233</f>
        <v>16.7</v>
      </c>
      <c r="W233" s="108">
        <f t="shared" ref="W233" si="1892">I233-H233</f>
        <v>3.7000000000000011</v>
      </c>
      <c r="X233" s="197">
        <f>'[1]Weekly capesize'!$AD1014</f>
        <v>11.3</v>
      </c>
      <c r="AF233" s="86">
        <f t="shared" ref="AF233" si="1893">B233/B232-1</f>
        <v>0.13749664969177156</v>
      </c>
      <c r="AG233" s="97">
        <f t="shared" ref="AG233" si="1894">C233/C232-1</f>
        <v>9.8321971683272169E-2</v>
      </c>
      <c r="AH233" s="102">
        <f t="shared" ref="AH233" si="1895">H233/H232-1</f>
        <v>0</v>
      </c>
      <c r="AI233" s="103">
        <f t="shared" ref="AI233" si="1896">J233/J232-1</f>
        <v>9.3023255813953432E-2</v>
      </c>
      <c r="AJ233" s="89">
        <f t="shared" ref="AJ233" si="1897">K233/K232-1</f>
        <v>0.11538461538461542</v>
      </c>
      <c r="AK233" s="96">
        <f t="shared" ref="AK233" si="1898">N233/N232-1</f>
        <v>0.14537444933920707</v>
      </c>
      <c r="AL233" s="97">
        <f t="shared" ref="AL233" si="1899">O233/O232-1</f>
        <v>0.10176125244618395</v>
      </c>
      <c r="AM233" s="97">
        <f t="shared" ref="AM233" si="1900">R233/R232-1</f>
        <v>0.1220556745182011</v>
      </c>
      <c r="AQ233" s="109">
        <f>[4]SRM!I178-H233</f>
        <v>200.69</v>
      </c>
      <c r="AR233" s="109">
        <f>[4]SRM!J178-O233</f>
        <v>214.03</v>
      </c>
      <c r="AS233" s="108">
        <f t="shared" ref="AS233" si="1901">AR233-AQ233</f>
        <v>13.340000000000003</v>
      </c>
      <c r="AT233" s="109">
        <f>AVERAGE($AS$2:AS233)</f>
        <v>6.7836795977011457</v>
      </c>
      <c r="AU233" s="44">
        <f t="shared" ref="AU233" si="1902">AQ233/AQ232-1</f>
        <v>2.623235835549198E-2</v>
      </c>
      <c r="AV233" s="44">
        <f t="shared" ref="AV233" si="1903">AR233/AR232-1</f>
        <v>5.6383028708359983E-3</v>
      </c>
    </row>
    <row r="234" spans="1:48">
      <c r="A234" s="46">
        <f>'[1]Weekly capesize'!$A1015</f>
        <v>44372</v>
      </c>
      <c r="B234" s="1">
        <f>'[1]Weekly capesize'!$B1015</f>
        <v>12887</v>
      </c>
      <c r="C234" s="1">
        <f>'[1]Weekly capesize'!$C1015</f>
        <v>8146</v>
      </c>
      <c r="D234" s="1">
        <f t="shared" ref="D234:D235" si="1904">B234-C234</f>
        <v>4741</v>
      </c>
      <c r="E234" s="124">
        <f>'[1]Baltic Indices'!$D683</f>
        <v>3987</v>
      </c>
      <c r="F234" s="124">
        <f>'[1]Baltic Indices'!$G683</f>
        <v>1503</v>
      </c>
      <c r="G234" s="124">
        <f>'[1]Baltic Indices'!$F683</f>
        <v>2877</v>
      </c>
      <c r="H234" s="3">
        <f>'[1]Weekly capesize'!$I1015</f>
        <v>12</v>
      </c>
      <c r="I234" s="3">
        <f>'[1]Weekly capesize'!$L1015</f>
        <v>14.35</v>
      </c>
      <c r="J234" s="3">
        <f>'[1]Weekly capesize'!$N1015</f>
        <v>20.25</v>
      </c>
      <c r="K234" s="3">
        <f>'[1]Weekly capesize'!$J1015</f>
        <v>21</v>
      </c>
      <c r="L234" s="3">
        <f>'[1]Weekly capesize'!$Y1015</f>
        <v>27.25</v>
      </c>
      <c r="M234" s="3">
        <f>'[1]Weekly capesize'!$V1015</f>
        <v>15.6</v>
      </c>
      <c r="N234" s="5">
        <f>'[1]Weekly capesize'!$S1015</f>
        <v>12.2</v>
      </c>
      <c r="O234" s="5">
        <f>'[1]Weekly capesize'!$Z1015</f>
        <v>27.7</v>
      </c>
      <c r="P234" s="5">
        <f>'[1]Weekly capesize'!$T1015</f>
        <v>13.95</v>
      </c>
      <c r="Q234" s="5">
        <f>'[1]Weekly capesize'!$U1015</f>
        <v>17.350000000000001</v>
      </c>
      <c r="R234" s="119">
        <f>[2]input!$B663</f>
        <v>26.6</v>
      </c>
      <c r="S234" s="123">
        <f t="shared" ref="S234:S235" si="1905">(B234-C234)/C234</f>
        <v>0.58200343726982573</v>
      </c>
      <c r="T234" s="49">
        <f t="shared" ref="T234:T235" si="1906">B234-C234</f>
        <v>4741</v>
      </c>
      <c r="U234" s="107">
        <f t="shared" ref="U234:U235" si="1907">T234/C234</f>
        <v>0.58200343726982573</v>
      </c>
      <c r="V234" s="157">
        <f t="shared" ref="V234:V235" si="1908">O234-H234</f>
        <v>15.7</v>
      </c>
      <c r="W234" s="108">
        <f t="shared" ref="W234:W235" si="1909">I234-H234</f>
        <v>2.3499999999999996</v>
      </c>
      <c r="X234" s="197">
        <f>'[1]Weekly capesize'!$AD1015</f>
        <v>10.5</v>
      </c>
      <c r="AF234" s="86">
        <f t="shared" ref="AF234:AF235" si="1910">B234/B233-1</f>
        <v>1.217404963870572E-2</v>
      </c>
      <c r="AG234" s="97">
        <f t="shared" ref="AG234:AG235" si="1911">C234/C233-1</f>
        <v>-2.7691573167820449E-2</v>
      </c>
      <c r="AH234" s="102">
        <f t="shared" ref="AH234:AH235" si="1912">H234/H233-1</f>
        <v>4.8034934497816595E-2</v>
      </c>
      <c r="AI234" s="103">
        <f t="shared" ref="AI234:AI235" si="1913">J234/J233-1</f>
        <v>-4.2553191489361653E-2</v>
      </c>
      <c r="AJ234" s="89">
        <f t="shared" ref="AJ234:AJ235" si="1914">K234/K233-1</f>
        <v>-3.4482758620689613E-2</v>
      </c>
      <c r="AK234" s="96">
        <f t="shared" ref="AK234:AK235" si="1915">N234/N233-1</f>
        <v>-6.1538461538461542E-2</v>
      </c>
      <c r="AL234" s="97">
        <f t="shared" ref="AL234:AL235" si="1916">O234/O233-1</f>
        <v>-1.5985790408525768E-2</v>
      </c>
      <c r="AM234" s="97">
        <f t="shared" ref="AM234:AM235" si="1917">R234/R233-1</f>
        <v>1.5267175572519109E-2</v>
      </c>
      <c r="AQ234" s="109">
        <f>[4]SRM!I179-H234</f>
        <v>207.29</v>
      </c>
      <c r="AR234" s="109">
        <f>[4]SRM!J179-O234</f>
        <v>221.48000000000002</v>
      </c>
      <c r="AS234" s="108">
        <f t="shared" ref="AS234:AS235" si="1918">AR234-AQ234</f>
        <v>14.190000000000026</v>
      </c>
      <c r="AT234" s="109">
        <f>AVERAGE($AS$2:AS234)</f>
        <v>6.8154663805436302</v>
      </c>
      <c r="AU234" s="44">
        <f t="shared" ref="AU234:AU235" si="1919">AQ234/AQ233-1</f>
        <v>3.288654143205938E-2</v>
      </c>
      <c r="AV234" s="44">
        <f t="shared" ref="AV234:AV235" si="1920">AR234/AR233-1</f>
        <v>3.4808204457319247E-2</v>
      </c>
    </row>
    <row r="235" spans="1:48">
      <c r="A235" s="46">
        <f>'[1]Weekly capesize'!$A1016</f>
        <v>44379</v>
      </c>
      <c r="B235" s="1">
        <f>'[1]Weekly capesize'!$B1016</f>
        <v>12008</v>
      </c>
      <c r="C235" s="1">
        <f>'[1]Weekly capesize'!$C1016</f>
        <v>7567</v>
      </c>
      <c r="D235" s="1">
        <f t="shared" si="1904"/>
        <v>4441</v>
      </c>
      <c r="E235" s="124">
        <f>'[1]Baltic Indices'!$D684</f>
        <v>3510</v>
      </c>
      <c r="F235" s="124">
        <f>'[1]Baltic Indices'!$G684</f>
        <v>1555</v>
      </c>
      <c r="G235" s="124">
        <f>'[1]Baltic Indices'!$F684</f>
        <v>2935</v>
      </c>
      <c r="H235" s="3">
        <f>'[1]Weekly capesize'!$I1016</f>
        <v>11.05</v>
      </c>
      <c r="I235" s="3">
        <f>'[1]Weekly capesize'!$L1016</f>
        <v>13.65</v>
      </c>
      <c r="J235" s="3">
        <f>'[1]Weekly capesize'!$N1016</f>
        <v>19.399999999999999</v>
      </c>
      <c r="K235" s="3">
        <f>'[1]Weekly capesize'!$J1016</f>
        <v>19.75</v>
      </c>
      <c r="L235" s="3">
        <f>'[1]Weekly capesize'!$Y1016</f>
        <v>25.35</v>
      </c>
      <c r="M235" s="3">
        <f>'[1]Weekly capesize'!$V1016</f>
        <v>14.5</v>
      </c>
      <c r="N235" s="5">
        <f>'[1]Weekly capesize'!$S1016</f>
        <v>11.5</v>
      </c>
      <c r="O235" s="5">
        <f>'[1]Weekly capesize'!$Z1016</f>
        <v>25.8</v>
      </c>
      <c r="P235" s="5">
        <f>'[1]Weekly capesize'!$T1016</f>
        <v>13.2</v>
      </c>
      <c r="Q235" s="5">
        <f>'[1]Weekly capesize'!$U1016</f>
        <v>16.25</v>
      </c>
      <c r="R235" s="119">
        <f>[2]input!$B664</f>
        <v>26.45</v>
      </c>
      <c r="S235" s="123">
        <f t="shared" si="1905"/>
        <v>0.58689044535483015</v>
      </c>
      <c r="T235" s="49">
        <f t="shared" si="1906"/>
        <v>4441</v>
      </c>
      <c r="U235" s="107">
        <f t="shared" si="1907"/>
        <v>0.58689044535483015</v>
      </c>
      <c r="V235" s="157">
        <f t="shared" si="1908"/>
        <v>14.75</v>
      </c>
      <c r="W235" s="108">
        <f t="shared" si="1909"/>
        <v>2.5999999999999996</v>
      </c>
      <c r="X235" s="197">
        <f>'[1]Weekly capesize'!$AD1016</f>
        <v>9.8000000000000007</v>
      </c>
      <c r="AF235" s="86">
        <f t="shared" si="1910"/>
        <v>-6.8208271901916695E-2</v>
      </c>
      <c r="AG235" s="97">
        <f t="shared" si="1911"/>
        <v>-7.1077829609624388E-2</v>
      </c>
      <c r="AH235" s="102">
        <f t="shared" si="1912"/>
        <v>-7.9166666666666607E-2</v>
      </c>
      <c r="AI235" s="103">
        <f t="shared" si="1913"/>
        <v>-4.1975308641975406E-2</v>
      </c>
      <c r="AJ235" s="89">
        <f t="shared" si="1914"/>
        <v>-5.9523809523809534E-2</v>
      </c>
      <c r="AK235" s="96">
        <f t="shared" si="1915"/>
        <v>-5.7377049180327822E-2</v>
      </c>
      <c r="AL235" s="97">
        <f t="shared" si="1916"/>
        <v>-6.8592057761732828E-2</v>
      </c>
      <c r="AM235" s="97">
        <f t="shared" si="1917"/>
        <v>-5.6390977443609991E-3</v>
      </c>
      <c r="AQ235" s="109">
        <f>[4]SRM!I180-H235</f>
        <v>202.63</v>
      </c>
      <c r="AR235" s="109">
        <f>[4]SRM!J180-O235</f>
        <v>222.2</v>
      </c>
      <c r="AS235" s="108">
        <f t="shared" si="1918"/>
        <v>19.569999999999993</v>
      </c>
      <c r="AT235" s="109">
        <f>AVERAGE($AS$2:AS235)</f>
        <v>6.8699729344729308</v>
      </c>
      <c r="AU235" s="44">
        <f t="shared" si="1919"/>
        <v>-2.2480582758454326E-2</v>
      </c>
      <c r="AV235" s="44">
        <f t="shared" si="1920"/>
        <v>3.2508578652699072E-3</v>
      </c>
    </row>
    <row r="236" spans="1:48">
      <c r="A236" s="46">
        <f>'[1]Weekly capesize'!$A1017</f>
        <v>44386</v>
      </c>
      <c r="B236" s="1">
        <f>'[1]Weekly capesize'!$B1017</f>
        <v>12400</v>
      </c>
      <c r="C236" s="1">
        <f>'[1]Weekly capesize'!$C1017</f>
        <v>7794</v>
      </c>
      <c r="D236" s="1">
        <f t="shared" ref="D236" si="1921">B236-C236</f>
        <v>4606</v>
      </c>
      <c r="E236" s="124">
        <f>'[1]Baltic Indices'!$D685</f>
        <v>3735</v>
      </c>
      <c r="F236" s="124">
        <f>'[1]Baltic Indices'!$G685</f>
        <v>1651</v>
      </c>
      <c r="G236" s="124">
        <f>'[1]Baltic Indices'!$F685</f>
        <v>2891</v>
      </c>
      <c r="H236" s="3">
        <f>'[1]Weekly capesize'!$I1017</f>
        <v>11.35</v>
      </c>
      <c r="I236" s="3">
        <f>'[1]Weekly capesize'!$L1017</f>
        <v>13.75</v>
      </c>
      <c r="J236" s="3">
        <f>'[1]Weekly capesize'!$N1017</f>
        <v>19.5</v>
      </c>
      <c r="K236" s="3">
        <f>'[1]Weekly capesize'!$J1017</f>
        <v>20.6</v>
      </c>
      <c r="L236" s="3">
        <f>'[1]Weekly capesize'!$Y1017</f>
        <v>26.45</v>
      </c>
      <c r="M236" s="3">
        <f>'[1]Weekly capesize'!$V1017</f>
        <v>14.95</v>
      </c>
      <c r="N236" s="5">
        <f>'[1]Weekly capesize'!$S1017</f>
        <v>11.6</v>
      </c>
      <c r="O236" s="5">
        <f>'[1]Weekly capesize'!$Z1017</f>
        <v>26.9</v>
      </c>
      <c r="P236" s="5">
        <f>'[1]Weekly capesize'!$T1017</f>
        <v>13.3</v>
      </c>
      <c r="Q236" s="5">
        <f>'[1]Weekly capesize'!$U1017</f>
        <v>16.7</v>
      </c>
      <c r="R236" s="119">
        <f>[2]input!$B665</f>
        <v>26.3</v>
      </c>
      <c r="S236" s="123">
        <f t="shared" ref="S236" si="1922">(B236-C236)/C236</f>
        <v>0.59096741082884274</v>
      </c>
      <c r="T236" s="49">
        <f t="shared" ref="T236" si="1923">B236-C236</f>
        <v>4606</v>
      </c>
      <c r="U236" s="107">
        <f t="shared" ref="U236" si="1924">T236/C236</f>
        <v>0.59096741082884274</v>
      </c>
      <c r="V236" s="157">
        <f t="shared" ref="V236" si="1925">O236-H236</f>
        <v>15.549999999999999</v>
      </c>
      <c r="W236" s="108">
        <f t="shared" ref="W236" si="1926">I236-H236</f>
        <v>2.4000000000000004</v>
      </c>
      <c r="X236" s="197">
        <f>'[1]Weekly capesize'!$AD1017</f>
        <v>9.9</v>
      </c>
      <c r="AF236" s="86">
        <f t="shared" ref="AF236" si="1927">B236/B235-1</f>
        <v>3.2644903397734737E-2</v>
      </c>
      <c r="AG236" s="97">
        <f t="shared" ref="AG236" si="1928">C236/C235-1</f>
        <v>2.9998678472314078E-2</v>
      </c>
      <c r="AH236" s="102">
        <f t="shared" ref="AH236" si="1929">H236/H235-1</f>
        <v>2.7149321266968229E-2</v>
      </c>
      <c r="AI236" s="103">
        <f t="shared" ref="AI236" si="1930">J236/J235-1</f>
        <v>5.1546391752577136E-3</v>
      </c>
      <c r="AJ236" s="89">
        <f t="shared" ref="AJ236" si="1931">K236/K235-1</f>
        <v>4.3037974683544311E-2</v>
      </c>
      <c r="AK236" s="96">
        <f t="shared" ref="AK236" si="1932">N236/N235-1</f>
        <v>8.6956521739129933E-3</v>
      </c>
      <c r="AL236" s="97">
        <f t="shared" ref="AL236" si="1933">O236/O235-1</f>
        <v>4.2635658914728536E-2</v>
      </c>
      <c r="AM236" s="97">
        <f t="shared" ref="AM236" si="1934">R236/R235-1</f>
        <v>-5.671077504725841E-3</v>
      </c>
      <c r="AQ236" s="109">
        <f>[4]SRM!I181-H236</f>
        <v>205.12</v>
      </c>
      <c r="AR236" s="109">
        <f>[4]SRM!J181-O236</f>
        <v>225.16</v>
      </c>
      <c r="AS236" s="108">
        <f t="shared" ref="AS236" si="1935">AR236-AQ236</f>
        <v>20.039999999999992</v>
      </c>
      <c r="AT236" s="109">
        <f>AVERAGE($AS$2:AS236)</f>
        <v>6.9260156028368751</v>
      </c>
      <c r="AU236" s="44">
        <f t="shared" ref="AU236" si="1936">AQ236/AQ235-1</f>
        <v>1.2288407442135885E-2</v>
      </c>
      <c r="AV236" s="44">
        <f t="shared" ref="AV236" si="1937">AR236/AR235-1</f>
        <v>1.3321332133213293E-2</v>
      </c>
    </row>
    <row r="237" spans="1:48">
      <c r="A237" s="46">
        <f>'[1]Weekly capesize'!$A1018</f>
        <v>44393</v>
      </c>
      <c r="B237" s="1">
        <f>'[1]Weekly capesize'!$B1018</f>
        <v>11842</v>
      </c>
      <c r="C237" s="1">
        <f>'[1]Weekly capesize'!$C1018</f>
        <v>7417</v>
      </c>
      <c r="D237" s="1">
        <f t="shared" ref="D237" si="1938">B237-C237</f>
        <v>4425</v>
      </c>
      <c r="E237" s="124">
        <f>'[1]Baltic Indices'!$D686</f>
        <v>3514</v>
      </c>
      <c r="F237" s="124">
        <f>'[1]Baltic Indices'!$G686</f>
        <v>1681</v>
      </c>
      <c r="G237" s="124">
        <f>'[1]Baltic Indices'!$F686</f>
        <v>2774</v>
      </c>
      <c r="H237" s="3">
        <f>'[1]Weekly capesize'!$I1018</f>
        <v>10.85</v>
      </c>
      <c r="I237" s="3">
        <f>'[1]Weekly capesize'!$L1018</f>
        <v>13.5</v>
      </c>
      <c r="J237" s="3">
        <f>'[1]Weekly capesize'!$N1018</f>
        <v>19.25</v>
      </c>
      <c r="K237" s="3">
        <f>'[1]Weekly capesize'!$J1018</f>
        <v>19.399999999999999</v>
      </c>
      <c r="L237" s="3">
        <f>'[1]Weekly capesize'!$Y1018</f>
        <v>24.55</v>
      </c>
      <c r="M237" s="3">
        <f>'[1]Weekly capesize'!$V1018</f>
        <v>14.55</v>
      </c>
      <c r="N237" s="5">
        <f>'[1]Weekly capesize'!$S1018</f>
        <v>11.35</v>
      </c>
      <c r="O237" s="5">
        <f>'[1]Weekly capesize'!$Z1018</f>
        <v>25</v>
      </c>
      <c r="P237" s="5">
        <f>'[1]Weekly capesize'!$T1018</f>
        <v>13.05</v>
      </c>
      <c r="Q237" s="5">
        <f>'[1]Weekly capesize'!$U1018</f>
        <v>16.3</v>
      </c>
      <c r="R237" s="119">
        <f>[2]input!$B666</f>
        <v>25.45</v>
      </c>
      <c r="S237" s="123">
        <f t="shared" ref="S237" si="1939">(B237-C237)/C237</f>
        <v>0.5966023998921397</v>
      </c>
      <c r="T237" s="49">
        <f t="shared" ref="T237" si="1940">B237-C237</f>
        <v>4425</v>
      </c>
      <c r="U237" s="107">
        <f t="shared" ref="U237" si="1941">T237/C237</f>
        <v>0.5966023998921397</v>
      </c>
      <c r="V237" s="157">
        <f t="shared" ref="V237" si="1942">O237-H237</f>
        <v>14.15</v>
      </c>
      <c r="W237" s="108">
        <f t="shared" ref="W237" si="1943">I237-H237</f>
        <v>2.6500000000000004</v>
      </c>
      <c r="X237" s="197">
        <f>'[1]Weekly capesize'!$AD1018</f>
        <v>9.65</v>
      </c>
      <c r="AF237" s="86">
        <f t="shared" ref="AF237" si="1944">B237/B236-1</f>
        <v>-4.500000000000004E-2</v>
      </c>
      <c r="AG237" s="97">
        <f t="shared" ref="AG237" si="1945">C237/C236-1</f>
        <v>-4.8370541442134929E-2</v>
      </c>
      <c r="AH237" s="102">
        <f t="shared" ref="AH237" si="1946">H237/H236-1</f>
        <v>-4.4052863436123357E-2</v>
      </c>
      <c r="AI237" s="103">
        <f t="shared" ref="AI237" si="1947">J237/J236-1</f>
        <v>-1.2820512820512775E-2</v>
      </c>
      <c r="AJ237" s="89">
        <f t="shared" ref="AJ237" si="1948">K237/K236-1</f>
        <v>-5.8252427184466105E-2</v>
      </c>
      <c r="AK237" s="96">
        <f t="shared" ref="AK237" si="1949">N237/N236-1</f>
        <v>-2.155172413793105E-2</v>
      </c>
      <c r="AL237" s="97">
        <f t="shared" ref="AL237" si="1950">O237/O236-1</f>
        <v>-7.0631970260223054E-2</v>
      </c>
      <c r="AM237" s="97">
        <f t="shared" ref="AM237" si="1951">R237/R236-1</f>
        <v>-3.2319391634980987E-2</v>
      </c>
      <c r="AQ237" s="109">
        <f>[4]SRM!I182-H237</f>
        <v>209.03</v>
      </c>
      <c r="AR237" s="109">
        <f>[4]SRM!J182-O237</f>
        <v>227.98</v>
      </c>
      <c r="AS237" s="108">
        <f t="shared" ref="AS237" si="1952">AR237-AQ237</f>
        <v>18.949999999999989</v>
      </c>
      <c r="AT237" s="109">
        <f>AVERAGE($AS$2:AS237)</f>
        <v>6.9769646892655333</v>
      </c>
      <c r="AU237" s="44">
        <f t="shared" ref="AU237" si="1953">AQ237/AQ236-1</f>
        <v>1.9062012480499213E-2</v>
      </c>
      <c r="AV237" s="44">
        <f t="shared" ref="AV237" si="1954">AR237/AR236-1</f>
        <v>1.2524427074080524E-2</v>
      </c>
    </row>
    <row r="238" spans="1:48">
      <c r="A238" s="46">
        <f>'[1]Weekly capesize'!$A1019</f>
        <v>44400</v>
      </c>
      <c r="B238" s="1">
        <f>'[1]Weekly capesize'!$B1019</f>
        <v>12281</v>
      </c>
      <c r="C238" s="1">
        <f>'[1]Weekly capesize'!$C1019</f>
        <v>7987</v>
      </c>
      <c r="D238" s="1">
        <f t="shared" ref="D238" si="1955">B238-C238</f>
        <v>4294</v>
      </c>
      <c r="E238" s="124">
        <f>'[1]Baltic Indices'!$D687</f>
        <v>3915</v>
      </c>
      <c r="F238" s="124">
        <f>'[1]Baltic Indices'!$G687</f>
        <v>1736</v>
      </c>
      <c r="G238" s="124">
        <f>'[1]Baltic Indices'!$F687</f>
        <v>2871</v>
      </c>
      <c r="H238" s="3">
        <f>'[1]Weekly capesize'!$I1019</f>
        <v>13.4</v>
      </c>
      <c r="I238" s="3">
        <f>'[1]Weekly capesize'!$L1019</f>
        <v>13.75</v>
      </c>
      <c r="J238" s="3">
        <f>'[1]Weekly capesize'!$N1019</f>
        <v>19.600000000000001</v>
      </c>
      <c r="K238" s="3">
        <f>'[1]Weekly capesize'!$J1019</f>
        <v>20.75</v>
      </c>
      <c r="L238" s="3">
        <f>'[1]Weekly capesize'!$Y1019</f>
        <v>27.2</v>
      </c>
      <c r="M238" s="3">
        <f>'[1]Weekly capesize'!$V1019</f>
        <v>14.15</v>
      </c>
      <c r="N238" s="5">
        <f>'[1]Weekly capesize'!$S1019</f>
        <v>11.6</v>
      </c>
      <c r="O238" s="5">
        <f>'[1]Weekly capesize'!$Z1019</f>
        <v>27.65</v>
      </c>
      <c r="P238" s="5">
        <f>'[1]Weekly capesize'!$T1019</f>
        <v>13.3</v>
      </c>
      <c r="Q238" s="5">
        <f>'[1]Weekly capesize'!$U1019</f>
        <v>15.9</v>
      </c>
      <c r="R238" s="119">
        <f>[2]input!$B667</f>
        <v>25.85</v>
      </c>
      <c r="S238" s="123">
        <f t="shared" ref="S238" si="1956">(B238-C238)/C238</f>
        <v>0.53762363841242022</v>
      </c>
      <c r="T238" s="49">
        <f t="shared" ref="T238" si="1957">B238-C238</f>
        <v>4294</v>
      </c>
      <c r="U238" s="107">
        <f t="shared" ref="U238" si="1958">T238/C238</f>
        <v>0.53762363841242022</v>
      </c>
      <c r="V238" s="157">
        <f t="shared" ref="V238" si="1959">O238-H238</f>
        <v>14.249999999999998</v>
      </c>
      <c r="W238" s="108">
        <f t="shared" ref="W238" si="1960">I238-H238</f>
        <v>0.34999999999999964</v>
      </c>
      <c r="X238" s="197">
        <f>'[1]Weekly capesize'!$AD1019</f>
        <v>9.9</v>
      </c>
      <c r="AF238" s="86">
        <f t="shared" ref="AF238" si="1961">B238/B237-1</f>
        <v>3.7071440635027875E-2</v>
      </c>
      <c r="AG238" s="97">
        <f t="shared" ref="AG238" si="1962">C238/C237-1</f>
        <v>7.6850478630174024E-2</v>
      </c>
      <c r="AH238" s="102">
        <f t="shared" ref="AH238" si="1963">H238/H237-1</f>
        <v>0.23502304147465436</v>
      </c>
      <c r="AI238" s="103">
        <f t="shared" ref="AI238" si="1964">J238/J237-1</f>
        <v>1.8181818181818299E-2</v>
      </c>
      <c r="AJ238" s="89">
        <f t="shared" ref="AJ238" si="1965">K238/K237-1</f>
        <v>6.9587628865979356E-2</v>
      </c>
      <c r="AK238" s="96">
        <f t="shared" ref="AK238" si="1966">N238/N237-1</f>
        <v>2.2026431718061623E-2</v>
      </c>
      <c r="AL238" s="97">
        <f t="shared" ref="AL238" si="1967">O238/O237-1</f>
        <v>0.10599999999999987</v>
      </c>
      <c r="AM238" s="97">
        <f t="shared" ref="AM238" si="1968">R238/R237-1</f>
        <v>1.5717092337917515E-2</v>
      </c>
      <c r="AQ238" s="109">
        <f>[4]SRM!I183-H238</f>
        <v>206.29999999999998</v>
      </c>
      <c r="AR238" s="109">
        <f>[4]SRM!J183-O238</f>
        <v>226.04999999999998</v>
      </c>
      <c r="AS238" s="108">
        <f t="shared" ref="AS238" si="1969">AR238-AQ238</f>
        <v>19.75</v>
      </c>
      <c r="AT238" s="109">
        <f>AVERAGE($AS$2:AS238)</f>
        <v>7.0308593530239065</v>
      </c>
      <c r="AU238" s="44">
        <f t="shared" ref="AU238" si="1970">AQ238/AQ237-1</f>
        <v>-1.3060326268956701E-2</v>
      </c>
      <c r="AV238" s="44">
        <f t="shared" ref="AV238" si="1971">AR238/AR237-1</f>
        <v>-8.4656548820072341E-3</v>
      </c>
    </row>
    <row r="239" spans="1:48">
      <c r="A239" s="46">
        <f>'[1]Weekly capesize'!$A1020</f>
        <v>44407</v>
      </c>
      <c r="B239" s="1">
        <f>'[1]Weekly capesize'!$B1020</f>
        <v>12807</v>
      </c>
      <c r="C239" s="1">
        <f>'[1]Weekly capesize'!$C1020</f>
        <v>9177</v>
      </c>
      <c r="D239" s="1">
        <f t="shared" ref="D239" si="1972">B239-C239</f>
        <v>3630</v>
      </c>
      <c r="E239" s="124">
        <f>'[1]Baltic Indices'!$D688</f>
        <v>4306</v>
      </c>
      <c r="F239" s="124">
        <f>'[1]Baltic Indices'!$G688</f>
        <v>1760</v>
      </c>
      <c r="G239" s="124">
        <f>'[1]Baltic Indices'!$F688</f>
        <v>2945</v>
      </c>
      <c r="H239" s="3">
        <f>'[1]Weekly capesize'!$I1020</f>
        <v>15.1</v>
      </c>
      <c r="I239" s="3">
        <f>'[1]Weekly capesize'!$L1020</f>
        <v>15.45</v>
      </c>
      <c r="J239" s="3">
        <f>'[1]Weekly capesize'!$N1020</f>
        <v>21.5</v>
      </c>
      <c r="K239" s="3">
        <f>'[1]Weekly capesize'!$J1020</f>
        <v>21.9</v>
      </c>
      <c r="L239" s="3">
        <f>'[1]Weekly capesize'!$Y1020</f>
        <v>28.45</v>
      </c>
      <c r="M239" s="3">
        <f>'[1]Weekly capesize'!$V1020</f>
        <v>14.43</v>
      </c>
      <c r="N239" s="5">
        <f>'[1]Weekly capesize'!$S1020</f>
        <v>13.1</v>
      </c>
      <c r="O239" s="5">
        <f>'[1]Weekly capesize'!$Z1020</f>
        <v>28.9</v>
      </c>
      <c r="P239" s="5">
        <f>'[1]Weekly capesize'!$T1020</f>
        <v>15.5</v>
      </c>
      <c r="Q239" s="5">
        <f>'[1]Weekly capesize'!$U1020</f>
        <v>16.05</v>
      </c>
      <c r="R239" s="119">
        <f>[2]input!$B668</f>
        <v>25.5</v>
      </c>
      <c r="S239" s="123">
        <f t="shared" ref="S239" si="1973">(B239-C239)/C239</f>
        <v>0.39555410264792418</v>
      </c>
      <c r="T239" s="49">
        <f t="shared" ref="T239" si="1974">B239-C239</f>
        <v>3630</v>
      </c>
      <c r="U239" s="107">
        <f t="shared" ref="U239" si="1975">T239/C239</f>
        <v>0.39555410264792418</v>
      </c>
      <c r="V239" s="157">
        <f t="shared" ref="V239" si="1976">O239-H239</f>
        <v>13.799999999999999</v>
      </c>
      <c r="W239" s="108">
        <f t="shared" ref="W239" si="1977">I239-H239</f>
        <v>0.34999999999999964</v>
      </c>
      <c r="X239" s="197">
        <f>'[1]Weekly capesize'!$AD1020</f>
        <v>13.9</v>
      </c>
      <c r="AF239" s="86">
        <f t="shared" ref="AF239" si="1978">B239/B238-1</f>
        <v>4.2830388404853093E-2</v>
      </c>
      <c r="AG239" s="97">
        <f t="shared" ref="AG239" si="1979">C239/C238-1</f>
        <v>0.14899211218229613</v>
      </c>
      <c r="AH239" s="102">
        <f t="shared" ref="AH239" si="1980">H239/H238-1</f>
        <v>0.12686567164179108</v>
      </c>
      <c r="AI239" s="103">
        <f t="shared" ref="AI239" si="1981">J239/J238-1</f>
        <v>9.6938775510204023E-2</v>
      </c>
      <c r="AJ239" s="89">
        <f t="shared" ref="AJ239" si="1982">K239/K238-1</f>
        <v>5.5421686746987886E-2</v>
      </c>
      <c r="AK239" s="96">
        <f t="shared" ref="AK239" si="1983">N239/N238-1</f>
        <v>0.1293103448275863</v>
      </c>
      <c r="AL239" s="97">
        <f t="shared" ref="AL239" si="1984">O239/O238-1</f>
        <v>4.5207956600361587E-2</v>
      </c>
      <c r="AM239" s="97">
        <f t="shared" ref="AM239" si="1985">R239/R238-1</f>
        <v>-1.3539651837524258E-2</v>
      </c>
      <c r="AQ239" s="109">
        <f>[4]SRM!I184-H239</f>
        <v>194.85</v>
      </c>
      <c r="AR239" s="109">
        <f>[4]SRM!J184-O239</f>
        <v>216.29999999999998</v>
      </c>
      <c r="AS239" s="108">
        <f t="shared" ref="AS239" si="1986">AR239-AQ239</f>
        <v>21.449999999999989</v>
      </c>
      <c r="AT239" s="109">
        <f>AVERAGE($AS$2:AS239)</f>
        <v>7.091443977591033</v>
      </c>
      <c r="AU239" s="44">
        <f t="shared" ref="AU239" si="1987">AQ239/AQ238-1</f>
        <v>-5.5501696558410085E-2</v>
      </c>
      <c r="AV239" s="44">
        <f t="shared" ref="AV239" si="1988">AR239/AR238-1</f>
        <v>-4.3132050431320512E-2</v>
      </c>
    </row>
    <row r="240" spans="1:48">
      <c r="A240" s="46">
        <f>'[1]Weekly capesize'!$A1021</f>
        <v>44414</v>
      </c>
      <c r="B240" s="1">
        <f>'[1]Weekly capesize'!$B1021</f>
        <v>13110</v>
      </c>
      <c r="C240" s="1">
        <f>'[1]Weekly capesize'!$C1021</f>
        <v>9379</v>
      </c>
      <c r="D240" s="1">
        <f t="shared" ref="D240" si="1989">B240-C240</f>
        <v>3731</v>
      </c>
      <c r="E240" s="124">
        <f>'[1]Baltic Indices'!$D689</f>
        <v>4414</v>
      </c>
      <c r="F240" s="124">
        <f>'[1]Baltic Indices'!$G689</f>
        <v>1766</v>
      </c>
      <c r="G240" s="124">
        <f>'[1]Baltic Indices'!$F689</f>
        <v>2996</v>
      </c>
      <c r="H240" s="3">
        <f>'[1]Weekly capesize'!$I1021</f>
        <v>14.55</v>
      </c>
      <c r="I240" s="3">
        <f>'[1]Weekly capesize'!$L1021</f>
        <v>16.100000000000001</v>
      </c>
      <c r="J240" s="3">
        <f>'[1]Weekly capesize'!$N1021</f>
        <v>22.35</v>
      </c>
      <c r="K240" s="3">
        <f>'[1]Weekly capesize'!$J1021</f>
        <v>22.8</v>
      </c>
      <c r="L240" s="3">
        <f>'[1]Weekly capesize'!$Y1021</f>
        <v>29.8</v>
      </c>
      <c r="M240" s="3">
        <f>'[1]Weekly capesize'!$V1021</f>
        <v>14.3</v>
      </c>
      <c r="N240" s="5">
        <f>'[1]Weekly capesize'!$S1021</f>
        <v>13.75</v>
      </c>
      <c r="O240" s="5">
        <f>'[1]Weekly capesize'!$Z1021</f>
        <v>30.25</v>
      </c>
      <c r="P240" s="5">
        <f>'[1]Weekly capesize'!$T1021</f>
        <v>16.25</v>
      </c>
      <c r="Q240" s="5">
        <f>'[1]Weekly capesize'!$U1021</f>
        <v>16.100000000000001</v>
      </c>
      <c r="R240" s="119">
        <f>[2]input!$B669</f>
        <v>25.25</v>
      </c>
      <c r="S240" s="123">
        <f t="shared" ref="S240" si="1990">(B240-C240)/C240</f>
        <v>0.39780360379571383</v>
      </c>
      <c r="T240" s="49">
        <f t="shared" ref="T240" si="1991">B240-C240</f>
        <v>3731</v>
      </c>
      <c r="U240" s="107">
        <f t="shared" ref="U240" si="1992">T240/C240</f>
        <v>0.39780360379571383</v>
      </c>
      <c r="V240" s="157">
        <f t="shared" ref="V240" si="1993">O240-H240</f>
        <v>15.7</v>
      </c>
      <c r="W240" s="108">
        <f t="shared" ref="W240" si="1994">I240-H240</f>
        <v>1.5500000000000007</v>
      </c>
      <c r="X240" s="197">
        <f>'[1]Weekly capesize'!$AD1021</f>
        <v>14.55</v>
      </c>
      <c r="AF240" s="86">
        <f t="shared" ref="AF240" si="1995">B240/B239-1</f>
        <v>2.3658936519091123E-2</v>
      </c>
      <c r="AG240" s="97">
        <f t="shared" ref="AG240" si="1996">C240/C239-1</f>
        <v>2.2011550615669506E-2</v>
      </c>
      <c r="AH240" s="102">
        <f t="shared" ref="AH240" si="1997">H240/H239-1</f>
        <v>-3.6423841059602613E-2</v>
      </c>
      <c r="AI240" s="103">
        <f t="shared" ref="AI240" si="1998">J240/J239-1</f>
        <v>3.9534883720930392E-2</v>
      </c>
      <c r="AJ240" s="89">
        <f t="shared" ref="AJ240" si="1999">K240/K239-1</f>
        <v>4.1095890410959068E-2</v>
      </c>
      <c r="AK240" s="96">
        <f t="shared" ref="AK240" si="2000">N240/N239-1</f>
        <v>4.961832061068705E-2</v>
      </c>
      <c r="AL240" s="97">
        <f t="shared" ref="AL240" si="2001">O240/O239-1</f>
        <v>4.6712802768166251E-2</v>
      </c>
      <c r="AM240" s="97">
        <f t="shared" ref="AM240" si="2002">R240/R239-1</f>
        <v>-9.8039215686274161E-3</v>
      </c>
      <c r="AQ240" s="109">
        <f>[4]SRM!I185-H240</f>
        <v>182.57</v>
      </c>
      <c r="AR240" s="109">
        <f>[4]SRM!J185-O240</f>
        <v>199.73</v>
      </c>
      <c r="AS240" s="108">
        <f t="shared" ref="AS240" si="2003">AR240-AQ240</f>
        <v>17.159999999999997</v>
      </c>
      <c r="AT240" s="109">
        <f>AVERAGE($AS$2:AS240)</f>
        <v>7.1335718270571791</v>
      </c>
      <c r="AU240" s="44">
        <f t="shared" ref="AU240" si="2004">AQ240/AQ239-1</f>
        <v>-6.302283808057485E-2</v>
      </c>
      <c r="AV240" s="44">
        <f t="shared" ref="AV240" si="2005">AR240/AR239-1</f>
        <v>-7.6606564956079537E-2</v>
      </c>
    </row>
    <row r="241" spans="1:48">
      <c r="A241" s="46">
        <f>'[1]Weekly capesize'!$A1022</f>
        <v>44421</v>
      </c>
      <c r="B241" s="1">
        <f>'[1]Weekly capesize'!$B1022</f>
        <v>14430</v>
      </c>
      <c r="C241" s="1">
        <f>'[1]Weekly capesize'!$C1022</f>
        <v>10085</v>
      </c>
      <c r="D241" s="1">
        <f t="shared" ref="D241" si="2006">B241-C241</f>
        <v>4345</v>
      </c>
      <c r="E241" s="124">
        <f>'[1]Baltic Indices'!$D690</f>
        <v>4766</v>
      </c>
      <c r="F241" s="124">
        <f>'[1]Baltic Indices'!$G690</f>
        <v>1816</v>
      </c>
      <c r="G241" s="124">
        <f>'[1]Baltic Indices'!$F690</f>
        <v>3098</v>
      </c>
      <c r="H241" s="3">
        <f>'[1]Weekly capesize'!$I1022</f>
        <v>14.7</v>
      </c>
      <c r="I241" s="3">
        <f>'[1]Weekly capesize'!$L1022</f>
        <v>17.7</v>
      </c>
      <c r="J241" s="3">
        <f>'[1]Weekly capesize'!$N1022</f>
        <v>23.55</v>
      </c>
      <c r="K241" s="3">
        <f>'[1]Weekly capesize'!$J1022</f>
        <v>24</v>
      </c>
      <c r="L241" s="3">
        <f>'[1]Weekly capesize'!$Y1022</f>
        <v>31.7</v>
      </c>
      <c r="M241" s="3">
        <f>'[1]Weekly capesize'!$V1022</f>
        <v>15.75</v>
      </c>
      <c r="N241" s="5">
        <f>'[1]Weekly capesize'!$S1022</f>
        <v>15.5</v>
      </c>
      <c r="O241" s="5">
        <f>'[1]Weekly capesize'!$Z1022</f>
        <v>32</v>
      </c>
      <c r="P241" s="5">
        <f>'[1]Weekly capesize'!$T1022</f>
        <v>17.45</v>
      </c>
      <c r="Q241" s="5">
        <f>'[1]Weekly capesize'!$U1022</f>
        <v>17.75</v>
      </c>
      <c r="R241" s="119">
        <f>[2]input!$B670</f>
        <v>24.45</v>
      </c>
      <c r="S241" s="123">
        <f t="shared" ref="S241" si="2007">(B241-C241)/C241</f>
        <v>0.43083787803668816</v>
      </c>
      <c r="T241" s="49">
        <f t="shared" ref="T241" si="2008">B241-C241</f>
        <v>4345</v>
      </c>
      <c r="U241" s="107">
        <f t="shared" ref="U241" si="2009">T241/C241</f>
        <v>0.43083787803668816</v>
      </c>
      <c r="V241" s="157">
        <f t="shared" ref="V241" si="2010">O241-H241</f>
        <v>17.3</v>
      </c>
      <c r="W241" s="108">
        <f t="shared" ref="W241" si="2011">I241-H241</f>
        <v>3</v>
      </c>
      <c r="X241" s="197">
        <f>'[1]Weekly capesize'!$AD1022</f>
        <v>15.2</v>
      </c>
      <c r="AF241" s="86">
        <f t="shared" ref="AF241:AF245" si="2012">B241/B240-1</f>
        <v>0.10068649885583514</v>
      </c>
      <c r="AG241" s="97">
        <f t="shared" ref="AG241:AG245" si="2013">C241/C240-1</f>
        <v>7.5274549525535805E-2</v>
      </c>
      <c r="AH241" s="102">
        <f t="shared" ref="AH241:AH245" si="2014">H241/H240-1</f>
        <v>1.0309278350515427E-2</v>
      </c>
      <c r="AI241" s="103">
        <f t="shared" ref="AI241:AI245" si="2015">J241/J240-1</f>
        <v>5.3691275167785157E-2</v>
      </c>
      <c r="AJ241" s="89">
        <f t="shared" ref="AJ241:AJ245" si="2016">K241/K240-1</f>
        <v>5.2631578947368363E-2</v>
      </c>
      <c r="AK241" s="96">
        <f t="shared" ref="AK241:AK245" si="2017">N241/N240-1</f>
        <v>0.1272727272727272</v>
      </c>
      <c r="AL241" s="97">
        <f t="shared" ref="AL241:AL245" si="2018">O241/O240-1</f>
        <v>5.7851239669421517E-2</v>
      </c>
      <c r="AM241" s="97">
        <f t="shared" ref="AM241:AM245" si="2019">R241/R240-1</f>
        <v>-3.1683168316831711E-2</v>
      </c>
      <c r="AQ241" s="109">
        <f>[4]SRM!I186-H241</f>
        <v>164.67000000000002</v>
      </c>
      <c r="AR241" s="109">
        <f>[4]SRM!J186-O241</f>
        <v>178.26</v>
      </c>
      <c r="AS241" s="108">
        <f t="shared" ref="AS241:AS245" si="2020">AR241-AQ241</f>
        <v>13.589999999999975</v>
      </c>
      <c r="AT241" s="109">
        <f>AVERAGE($AS$2:AS241)</f>
        <v>7.1604736111111071</v>
      </c>
      <c r="AU241" s="44">
        <f t="shared" ref="AU241:AU245" si="2021">AQ241/AQ240-1</f>
        <v>-9.804458563838514E-2</v>
      </c>
      <c r="AV241" s="44">
        <f t="shared" ref="AV241:AV245" si="2022">AR241/AR240-1</f>
        <v>-0.10749511840985326</v>
      </c>
    </row>
    <row r="242" spans="1:48">
      <c r="A242" s="46">
        <f>'[1]Weekly capesize'!$A1023</f>
        <v>44428</v>
      </c>
      <c r="B242" s="1">
        <f>'[1]Weekly capesize'!$B1023</f>
        <v>16688</v>
      </c>
      <c r="C242" s="1">
        <f>'[1]Weekly capesize'!$C1023</f>
        <v>11937</v>
      </c>
      <c r="D242" s="1">
        <f t="shared" ref="D242" si="2023">B242-C242</f>
        <v>4751</v>
      </c>
      <c r="E242" s="124">
        <f>'[1]Baltic Indices'!$D691</f>
        <v>5997</v>
      </c>
      <c r="F242" s="124">
        <f>'[1]Baltic Indices'!$G691</f>
        <v>1878</v>
      </c>
      <c r="G242" s="124">
        <f>'[1]Baltic Indices'!$F691</f>
        <v>3276</v>
      </c>
      <c r="H242" s="3">
        <f>'[1]Weekly capesize'!$I1023</f>
        <v>16</v>
      </c>
      <c r="I242" s="3">
        <f>'[1]Weekly capesize'!$L1023</f>
        <v>20.7</v>
      </c>
      <c r="J242" s="3">
        <f>'[1]Weekly capesize'!$N1023</f>
        <v>28.3</v>
      </c>
      <c r="K242" s="3">
        <f>'[1]Weekly capesize'!$J1023</f>
        <v>28.1</v>
      </c>
      <c r="L242" s="3">
        <f>'[1]Weekly capesize'!$Y1023</f>
        <v>36.25</v>
      </c>
      <c r="M242" s="3">
        <f>'[1]Weekly capesize'!$V1023</f>
        <v>18</v>
      </c>
      <c r="N242" s="5">
        <f>'[1]Weekly capesize'!$S1023</f>
        <v>18.100000000000001</v>
      </c>
      <c r="O242" s="5">
        <f>'[1]Weekly capesize'!$Z1023</f>
        <v>36.5</v>
      </c>
      <c r="P242" s="5">
        <f>'[1]Weekly capesize'!$T1023</f>
        <v>20.05</v>
      </c>
      <c r="Q242" s="5">
        <f>'[1]Weekly capesize'!$U1023</f>
        <v>21.8</v>
      </c>
      <c r="R242" s="119">
        <f>[2]input!$B671</f>
        <v>25.36</v>
      </c>
      <c r="S242" s="123">
        <f t="shared" ref="S242" si="2024">(B242-C242)/C242</f>
        <v>0.39800619921253244</v>
      </c>
      <c r="T242" s="49">
        <f t="shared" ref="T242" si="2025">B242-C242</f>
        <v>4751</v>
      </c>
      <c r="U242" s="107">
        <f t="shared" ref="U242" si="2026">T242/C242</f>
        <v>0.39800619921253244</v>
      </c>
      <c r="V242" s="157">
        <f t="shared" ref="V242" si="2027">O242-H242</f>
        <v>20.5</v>
      </c>
      <c r="W242" s="108">
        <f t="shared" ref="W242" si="2028">I242-H242</f>
        <v>4.6999999999999993</v>
      </c>
      <c r="X242" s="197">
        <f>'[1]Weekly capesize'!$AD1023</f>
        <v>17.75</v>
      </c>
      <c r="AF242" s="86">
        <f t="shared" si="2012"/>
        <v>0.15647955647955647</v>
      </c>
      <c r="AG242" s="97">
        <f t="shared" si="2013"/>
        <v>0.18363906792265738</v>
      </c>
      <c r="AH242" s="102">
        <f t="shared" si="2014"/>
        <v>8.8435374149659962E-2</v>
      </c>
      <c r="AI242" s="103">
        <f t="shared" si="2015"/>
        <v>0.20169851380042458</v>
      </c>
      <c r="AJ242" s="89">
        <f t="shared" si="2016"/>
        <v>0.17083333333333339</v>
      </c>
      <c r="AK242" s="96">
        <f t="shared" si="2017"/>
        <v>0.16774193548387095</v>
      </c>
      <c r="AL242" s="97">
        <f t="shared" si="2018"/>
        <v>0.140625</v>
      </c>
      <c r="AM242" s="97">
        <f t="shared" si="2019"/>
        <v>3.7218813905930404E-2</v>
      </c>
      <c r="AQ242" s="109">
        <f>[4]SRM!I187-H242</f>
        <v>147.24</v>
      </c>
      <c r="AR242" s="109">
        <f>[4]SRM!J187-O242</f>
        <v>156.25</v>
      </c>
      <c r="AS242" s="108">
        <f t="shared" si="2020"/>
        <v>9.0099999999999909</v>
      </c>
      <c r="AT242" s="109">
        <f>AVERAGE($AS$2:AS242)</f>
        <v>7.1681479944674926</v>
      </c>
      <c r="AU242" s="44">
        <f t="shared" si="2021"/>
        <v>-0.10584805975587541</v>
      </c>
      <c r="AV242" s="44">
        <f t="shared" si="2022"/>
        <v>-0.12347133400650734</v>
      </c>
    </row>
    <row r="243" spans="1:48">
      <c r="A243" s="46">
        <f>'[1]Weekly capesize'!$A1024</f>
        <v>44435</v>
      </c>
      <c r="B243" s="1">
        <f>'[1]Weekly capesize'!$B1024</f>
        <v>17221</v>
      </c>
      <c r="C243" s="1">
        <f>'[1]Weekly capesize'!$C1024</f>
        <v>11503</v>
      </c>
      <c r="D243" s="1">
        <f t="shared" ref="D243" si="2029">B243-C243</f>
        <v>5718</v>
      </c>
      <c r="E243" s="124">
        <f>'[1]Baltic Indices'!$D692</f>
        <v>6162</v>
      </c>
      <c r="F243" s="124">
        <f>'[1]Baltic Indices'!$G692</f>
        <v>1879</v>
      </c>
      <c r="G243" s="124">
        <f>'[1]Baltic Indices'!$F692</f>
        <v>3470</v>
      </c>
      <c r="H243" s="3">
        <f>'[1]Weekly capesize'!$I1024</f>
        <v>15</v>
      </c>
      <c r="I243" s="3">
        <f>'[1]Weekly capesize'!$L1024</f>
        <v>20.25</v>
      </c>
      <c r="J243" s="3">
        <f>'[1]Weekly capesize'!$N1024</f>
        <v>26.85</v>
      </c>
      <c r="K243" s="3">
        <f>'[1]Weekly capesize'!$J1024</f>
        <v>27.5</v>
      </c>
      <c r="L243" s="3">
        <f>'[1]Weekly capesize'!$Y1024</f>
        <v>35.75</v>
      </c>
      <c r="M243" s="3">
        <f>'[1]Weekly capesize'!$V1024</f>
        <v>19.75</v>
      </c>
      <c r="N243" s="5">
        <f>'[1]Weekly capesize'!$S1024</f>
        <v>19.75</v>
      </c>
      <c r="O243" s="5">
        <f>'[1]Weekly capesize'!$Z1024</f>
        <v>36</v>
      </c>
      <c r="P243" s="5">
        <f>'[1]Weekly capesize'!$T1024</f>
        <v>20.100000000000001</v>
      </c>
      <c r="Q243" s="5">
        <f>'[1]Weekly capesize'!$U1024</f>
        <v>22.85</v>
      </c>
      <c r="R243" s="119">
        <f>[2]input!$B672</f>
        <v>25.75</v>
      </c>
      <c r="S243" s="123">
        <f t="shared" ref="S243" si="2030">(B243-C243)/C243</f>
        <v>0.4970877162479353</v>
      </c>
      <c r="T243" s="49">
        <f t="shared" ref="T243" si="2031">B243-C243</f>
        <v>5718</v>
      </c>
      <c r="U243" s="107">
        <f t="shared" ref="U243" si="2032">T243/C243</f>
        <v>0.4970877162479353</v>
      </c>
      <c r="V243" s="157">
        <f t="shared" ref="V243" si="2033">O243-H243</f>
        <v>21</v>
      </c>
      <c r="W243" s="108">
        <f t="shared" ref="W243" si="2034">I243-H243</f>
        <v>5.25</v>
      </c>
      <c r="X243" s="197">
        <f>'[1]Weekly capesize'!$AD1024</f>
        <v>18.649999999999999</v>
      </c>
      <c r="AF243" s="86">
        <f t="shared" si="2012"/>
        <v>3.1939117929050909E-2</v>
      </c>
      <c r="AG243" s="97">
        <f t="shared" si="2013"/>
        <v>-3.6357543771466827E-2</v>
      </c>
      <c r="AH243" s="102">
        <f t="shared" si="2014"/>
        <v>-6.25E-2</v>
      </c>
      <c r="AI243" s="103">
        <f t="shared" si="2015"/>
        <v>-5.1236749116607694E-2</v>
      </c>
      <c r="AJ243" s="89">
        <f t="shared" si="2016"/>
        <v>-2.1352313167259829E-2</v>
      </c>
      <c r="AK243" s="96">
        <f t="shared" si="2017"/>
        <v>9.1160220994475072E-2</v>
      </c>
      <c r="AL243" s="97">
        <f t="shared" si="2018"/>
        <v>-1.3698630136986356E-2</v>
      </c>
      <c r="AM243" s="97">
        <f t="shared" si="2019"/>
        <v>1.5378548895899069E-2</v>
      </c>
      <c r="AQ243" s="109">
        <f>[4]SRM!I188-H243</f>
        <v>135.15</v>
      </c>
      <c r="AR243" s="109">
        <f>[4]SRM!J188-O243</f>
        <v>138.22</v>
      </c>
      <c r="AS243" s="108">
        <f t="shared" si="2020"/>
        <v>3.0699999999999932</v>
      </c>
      <c r="AT243" s="109">
        <f>AVERAGE($AS$2:AS243)</f>
        <v>7.1512134986225853</v>
      </c>
      <c r="AU243" s="44">
        <f t="shared" si="2021"/>
        <v>-8.2110839445802775E-2</v>
      </c>
      <c r="AV243" s="44">
        <f t="shared" si="2022"/>
        <v>-0.11539200000000005</v>
      </c>
    </row>
    <row r="244" spans="1:48">
      <c r="A244" s="46">
        <f>'[1]Weekly capesize'!$A1025</f>
        <v>44442</v>
      </c>
      <c r="B244" s="1">
        <f>'[1]Weekly capesize'!$B1025</f>
        <v>16063</v>
      </c>
      <c r="C244" s="1">
        <f>'[1]Weekly capesize'!$C1025</f>
        <v>10661</v>
      </c>
      <c r="D244" s="1">
        <f t="shared" ref="D244" si="2035">B244-C244</f>
        <v>5402</v>
      </c>
      <c r="E244" s="124">
        <f>'[1]Baltic Indices'!$D693</f>
        <v>5716</v>
      </c>
      <c r="F244" s="124">
        <f>'[1]Baltic Indices'!$G693</f>
        <v>1843</v>
      </c>
      <c r="G244" s="124">
        <f>'[1]Baltic Indices'!$F693</f>
        <v>3393</v>
      </c>
      <c r="H244" s="3">
        <f>'[1]Weekly capesize'!$I1025</f>
        <v>13.85</v>
      </c>
      <c r="I244" s="3">
        <f>'[1]Weekly capesize'!$L1025</f>
        <v>19.149999999999999</v>
      </c>
      <c r="J244" s="3">
        <f>'[1]Weekly capesize'!$N1025</f>
        <v>26.25</v>
      </c>
      <c r="K244" s="3">
        <f>'[1]Weekly capesize'!$J1025</f>
        <v>25.85</v>
      </c>
      <c r="L244" s="3">
        <f>'[1]Weekly capesize'!$Y1025</f>
        <v>33.15</v>
      </c>
      <c r="M244" s="3">
        <f>'[1]Weekly capesize'!$V1025</f>
        <v>19.2</v>
      </c>
      <c r="N244" s="5">
        <f>'[1]Weekly capesize'!$S1025</f>
        <v>17.7</v>
      </c>
      <c r="O244" s="5">
        <f>'[1]Weekly capesize'!$Z1025</f>
        <v>33.65</v>
      </c>
      <c r="P244" s="5">
        <f>'[1]Weekly capesize'!$T1025</f>
        <v>18.25</v>
      </c>
      <c r="Q244" s="5">
        <f>'[1]Weekly capesize'!$U1025</f>
        <v>22.45</v>
      </c>
      <c r="R244" s="119">
        <f>[2]input!$B673</f>
        <v>25.4</v>
      </c>
      <c r="S244" s="123">
        <f t="shared" ref="S244" si="2036">(B244-C244)/C244</f>
        <v>0.5067066879279617</v>
      </c>
      <c r="T244" s="49">
        <f t="shared" ref="T244" si="2037">B244-C244</f>
        <v>5402</v>
      </c>
      <c r="U244" s="107">
        <f t="shared" ref="U244" si="2038">T244/C244</f>
        <v>0.5067066879279617</v>
      </c>
      <c r="V244" s="157">
        <f t="shared" ref="V244" si="2039">O244-H244</f>
        <v>19.799999999999997</v>
      </c>
      <c r="W244" s="108">
        <f t="shared" ref="W244" si="2040">I244-H244</f>
        <v>5.2999999999999989</v>
      </c>
      <c r="X244" s="197">
        <f>'[1]Weekly capesize'!$AD1025</f>
        <v>16.600000000000001</v>
      </c>
      <c r="AF244" s="86">
        <f t="shared" si="2012"/>
        <v>-6.7243481795482229E-2</v>
      </c>
      <c r="AG244" s="97">
        <f t="shared" si="2013"/>
        <v>-7.319829609667039E-2</v>
      </c>
      <c r="AH244" s="102">
        <f t="shared" si="2014"/>
        <v>-7.6666666666666661E-2</v>
      </c>
      <c r="AI244" s="103">
        <f t="shared" si="2015"/>
        <v>-2.2346368715083886E-2</v>
      </c>
      <c r="AJ244" s="89">
        <f t="shared" si="2016"/>
        <v>-5.9999999999999942E-2</v>
      </c>
      <c r="AK244" s="96">
        <f t="shared" si="2017"/>
        <v>-0.10379746835443038</v>
      </c>
      <c r="AL244" s="97">
        <f t="shared" si="2018"/>
        <v>-6.5277777777777768E-2</v>
      </c>
      <c r="AM244" s="97">
        <f t="shared" si="2019"/>
        <v>-1.3592233009708798E-2</v>
      </c>
      <c r="AQ244" s="109">
        <f>[4]SRM!I189-H244</f>
        <v>134.54</v>
      </c>
      <c r="AR244" s="109">
        <f>[4]SRM!J189-O244</f>
        <v>133.22999999999999</v>
      </c>
      <c r="AS244" s="108">
        <f t="shared" si="2020"/>
        <v>-1.3100000000000023</v>
      </c>
      <c r="AT244" s="109">
        <f>AVERAGE($AS$2:AS244)</f>
        <v>7.1163936899862792</v>
      </c>
      <c r="AU244" s="44">
        <f t="shared" si="2021"/>
        <v>-4.5135035146135483E-3</v>
      </c>
      <c r="AV244" s="44">
        <f t="shared" si="2022"/>
        <v>-3.6101866589495102E-2</v>
      </c>
    </row>
    <row r="245" spans="1:48">
      <c r="A245" s="46">
        <f>'[1]Weekly capesize'!$A1026</f>
        <v>44449</v>
      </c>
      <c r="B245" s="1">
        <f>'[1]Weekly capesize'!$B1026</f>
        <v>15621</v>
      </c>
      <c r="C245" s="1">
        <f>'[1]Weekly capesize'!$C1026</f>
        <v>10168</v>
      </c>
      <c r="D245" s="1">
        <f t="shared" ref="D245" si="2041">B245-C245</f>
        <v>5453</v>
      </c>
      <c r="E245" s="124">
        <f>'[1]Baltic Indices'!$D694</f>
        <v>5567</v>
      </c>
      <c r="F245" s="124">
        <f>'[1]Baltic Indices'!$G694</f>
        <v>1807</v>
      </c>
      <c r="G245" s="124">
        <f>'[1]Baltic Indices'!$F694</f>
        <v>3170</v>
      </c>
      <c r="H245" s="3">
        <f>'[1]Weekly capesize'!$I1026</f>
        <v>14.15</v>
      </c>
      <c r="I245" s="3">
        <f>'[1]Weekly capesize'!$L1026</f>
        <v>18.25</v>
      </c>
      <c r="J245" s="3">
        <f>'[1]Weekly capesize'!$N1026</f>
        <v>25.6</v>
      </c>
      <c r="K245" s="3">
        <f>'[1]Weekly capesize'!$J1026</f>
        <v>23.75</v>
      </c>
      <c r="L245" s="3">
        <f>'[1]Weekly capesize'!$Y1026</f>
        <v>31.45</v>
      </c>
      <c r="M245" s="3">
        <f>'[1]Weekly capesize'!$V1026</f>
        <v>19.649999999999999</v>
      </c>
      <c r="N245" s="5">
        <f>'[1]Weekly capesize'!$S1026</f>
        <v>16.8</v>
      </c>
      <c r="O245" s="5">
        <f>'[1]Weekly capesize'!$Z1026</f>
        <v>31.85</v>
      </c>
      <c r="P245" s="5">
        <f>'[1]Weekly capesize'!$T1026</f>
        <v>16.100000000000001</v>
      </c>
      <c r="Q245" s="5">
        <f>'[1]Weekly capesize'!$U1026</f>
        <v>22.95</v>
      </c>
      <c r="R245" s="119">
        <f>[2]input!$B674</f>
        <v>23.96</v>
      </c>
      <c r="S245" s="123">
        <f t="shared" ref="S245" si="2042">(B245-C245)/C245</f>
        <v>0.53629032258064513</v>
      </c>
      <c r="T245" s="49">
        <f t="shared" ref="T245" si="2043">B245-C245</f>
        <v>5453</v>
      </c>
      <c r="U245" s="107">
        <f t="shared" ref="U245" si="2044">T245/C245</f>
        <v>0.53629032258064513</v>
      </c>
      <c r="V245" s="157">
        <f t="shared" ref="V245" si="2045">O245-H245</f>
        <v>17.700000000000003</v>
      </c>
      <c r="W245" s="108">
        <f t="shared" ref="W245" si="2046">I245-H245</f>
        <v>4.0999999999999996</v>
      </c>
      <c r="X245" s="197">
        <f>'[1]Weekly capesize'!$AD1026</f>
        <v>15.75</v>
      </c>
      <c r="AF245" s="86">
        <f t="shared" si="2012"/>
        <v>-2.7516653178111139E-2</v>
      </c>
      <c r="AG245" s="97">
        <f t="shared" si="2013"/>
        <v>-4.6243316762029862E-2</v>
      </c>
      <c r="AH245" s="102">
        <f t="shared" si="2014"/>
        <v>2.1660649819494671E-2</v>
      </c>
      <c r="AI245" s="103">
        <f t="shared" si="2015"/>
        <v>-2.4761904761904763E-2</v>
      </c>
      <c r="AJ245" s="89">
        <f t="shared" si="2016"/>
        <v>-8.1237911025145104E-2</v>
      </c>
      <c r="AK245" s="96">
        <f t="shared" si="2017"/>
        <v>-5.084745762711862E-2</v>
      </c>
      <c r="AL245" s="97">
        <f t="shared" si="2018"/>
        <v>-5.34918276374442E-2</v>
      </c>
      <c r="AM245" s="97">
        <f t="shared" si="2019"/>
        <v>-5.6692913385826715E-2</v>
      </c>
      <c r="AQ245" s="109">
        <f>[4]SRM!I190-H245</f>
        <v>133.94999999999999</v>
      </c>
      <c r="AR245" s="109">
        <f>[4]SRM!J190-O245</f>
        <v>134.83000000000001</v>
      </c>
      <c r="AS245" s="108">
        <f t="shared" si="2020"/>
        <v>0.88000000000002387</v>
      </c>
      <c r="AT245" s="109">
        <f>AVERAGE($AS$2:AS245)</f>
        <v>7.0908346994535485</v>
      </c>
      <c r="AU245" s="44">
        <f t="shared" si="2021"/>
        <v>-4.3853129180912997E-3</v>
      </c>
      <c r="AV245" s="44">
        <f t="shared" si="2022"/>
        <v>1.2009307213090237E-2</v>
      </c>
    </row>
    <row r="246" spans="1:48">
      <c r="A246" s="46">
        <f>'[1]Weekly capesize'!$A1027</f>
        <v>44456</v>
      </c>
      <c r="B246" s="1">
        <f>'[1]Weekly capesize'!$B1027</f>
        <v>17150</v>
      </c>
      <c r="C246" s="1">
        <f>'[1]Weekly capesize'!$C1027</f>
        <v>11624</v>
      </c>
      <c r="D246" s="1">
        <f t="shared" ref="D246" si="2047">B246-C246</f>
        <v>5526</v>
      </c>
      <c r="E246" s="124">
        <f>'[1]Baltic Indices'!$D695</f>
        <v>6487</v>
      </c>
      <c r="F246" s="124">
        <f>'[1]Baltic Indices'!$G695</f>
        <v>1876</v>
      </c>
      <c r="G246" s="124">
        <f>'[1]Baltic Indices'!$F695</f>
        <v>3319</v>
      </c>
      <c r="H246" s="3">
        <f>'[1]Weekly capesize'!$I1027</f>
        <v>16.399999999999999</v>
      </c>
      <c r="I246" s="3">
        <f>'[1]Weekly capesize'!$L1027</f>
        <v>20.05</v>
      </c>
      <c r="J246" s="3">
        <f>'[1]Weekly capesize'!$N1027</f>
        <v>27.9</v>
      </c>
      <c r="K246" s="3">
        <f>'[1]Weekly capesize'!$J1027</f>
        <v>26.75</v>
      </c>
      <c r="L246" s="3">
        <f>'[1]Weekly capesize'!$Y1027</f>
        <v>34.799999999999997</v>
      </c>
      <c r="M246" s="3">
        <f>'[1]Weekly capesize'!$V1027</f>
        <v>21.85</v>
      </c>
      <c r="N246" s="5">
        <f>'[1]Weekly capesize'!$S1027</f>
        <v>18.600000000000001</v>
      </c>
      <c r="O246" s="5">
        <f>'[1]Weekly capesize'!$Z1027</f>
        <v>35.200000000000003</v>
      </c>
      <c r="P246" s="5">
        <f>'[1]Weekly capesize'!$T1027</f>
        <v>17.899999999999999</v>
      </c>
      <c r="Q246" s="5">
        <f>'[1]Weekly capesize'!$U1027</f>
        <v>25.2</v>
      </c>
      <c r="R246" s="119">
        <f>[2]input!$B675</f>
        <v>23.65</v>
      </c>
      <c r="S246" s="123">
        <f t="shared" ref="S246" si="2048">(B246-C246)/C246</f>
        <v>0.47539573296627669</v>
      </c>
      <c r="T246" s="49">
        <f t="shared" ref="T246" si="2049">B246-C246</f>
        <v>5526</v>
      </c>
      <c r="U246" s="107">
        <f t="shared" ref="U246" si="2050">T246/C246</f>
        <v>0.47539573296627669</v>
      </c>
      <c r="V246" s="157">
        <f t="shared" ref="V246" si="2051">O246-H246</f>
        <v>18.800000000000004</v>
      </c>
      <c r="W246" s="108">
        <f t="shared" ref="W246" si="2052">I246-H246</f>
        <v>3.6500000000000021</v>
      </c>
      <c r="X246" s="197">
        <f>'[1]Weekly capesize'!$AD1027</f>
        <v>17.55</v>
      </c>
      <c r="AF246" s="86">
        <f t="shared" ref="AF246" si="2053">B246/B245-1</f>
        <v>9.7881057550732953E-2</v>
      </c>
      <c r="AG246" s="97">
        <f t="shared" ref="AG246" si="2054">C246/C245-1</f>
        <v>0.14319433516915825</v>
      </c>
      <c r="AH246" s="102">
        <f t="shared" ref="AH246" si="2055">H246/H245-1</f>
        <v>0.15901060070671358</v>
      </c>
      <c r="AI246" s="103">
        <f t="shared" ref="AI246" si="2056">J246/J245-1</f>
        <v>8.9843749999999778E-2</v>
      </c>
      <c r="AJ246" s="89">
        <f t="shared" ref="AJ246" si="2057">K246/K245-1</f>
        <v>0.12631578947368416</v>
      </c>
      <c r="AK246" s="96">
        <f t="shared" ref="AK246" si="2058">N246/N245-1</f>
        <v>0.10714285714285721</v>
      </c>
      <c r="AL246" s="97">
        <f t="shared" ref="AL246" si="2059">O246/O245-1</f>
        <v>0.10518053375196246</v>
      </c>
      <c r="AM246" s="97">
        <f t="shared" ref="AM246" si="2060">R246/R245-1</f>
        <v>-1.2938230383973348E-2</v>
      </c>
      <c r="AQ246" s="109">
        <f>[4]SRM!I191-H246</f>
        <v>116.1</v>
      </c>
      <c r="AR246" s="109">
        <f>[4]SRM!J191-O246</f>
        <v>118.77999999999999</v>
      </c>
      <c r="AS246" s="108">
        <f t="shared" ref="AS246" si="2061">AR246-AQ246</f>
        <v>2.6799999999999926</v>
      </c>
      <c r="AT246" s="109">
        <f>AVERAGE($AS$2:AS246)</f>
        <v>7.0728312925170043</v>
      </c>
      <c r="AU246" s="44">
        <f t="shared" ref="AU246" si="2062">AQ246/AQ245-1</f>
        <v>-0.13325867861142215</v>
      </c>
      <c r="AV246" s="44">
        <f t="shared" ref="AV246" si="2063">AR246/AR245-1</f>
        <v>-0.11903878958688741</v>
      </c>
    </row>
    <row r="247" spans="1:48">
      <c r="A247" s="46">
        <f>'[1]Weekly capesize'!$A1028</f>
        <v>44463</v>
      </c>
      <c r="B247" s="1">
        <f>'[1]Weekly capesize'!$B1028</f>
        <v>18758</v>
      </c>
      <c r="C247" s="1">
        <f>'[1]Weekly capesize'!$C1028</f>
        <v>13288</v>
      </c>
      <c r="D247" s="1">
        <f t="shared" ref="D247" si="2064">B247-C247</f>
        <v>5470</v>
      </c>
      <c r="E247" s="124">
        <f>'[1]Baltic Indices'!$D696</f>
        <v>7393</v>
      </c>
      <c r="F247" s="124">
        <f>'[1]Baltic Indices'!$G696</f>
        <v>1925</v>
      </c>
      <c r="G247" s="124">
        <f>'[1]Baltic Indices'!$F696</f>
        <v>3359</v>
      </c>
      <c r="H247" s="3">
        <f>'[1]Weekly capesize'!$I1028</f>
        <v>19.100000000000001</v>
      </c>
      <c r="I247" s="3">
        <f>'[1]Weekly capesize'!$L1028</f>
        <v>23.05</v>
      </c>
      <c r="J247" s="3">
        <f>'[1]Weekly capesize'!$N1028</f>
        <v>29.5</v>
      </c>
      <c r="K247" s="3">
        <f>'[1]Weekly capesize'!$J1028</f>
        <v>29</v>
      </c>
      <c r="L247" s="3">
        <f>'[1]Weekly capesize'!$Y1028</f>
        <v>38.1</v>
      </c>
      <c r="M247" s="3">
        <f>'[1]Weekly capesize'!$V1028</f>
        <v>23.75</v>
      </c>
      <c r="N247" s="5">
        <f>'[1]Weekly capesize'!$S1028</f>
        <v>21.6</v>
      </c>
      <c r="O247" s="5">
        <f>'[1]Weekly capesize'!$Z1028</f>
        <v>38.5</v>
      </c>
      <c r="P247" s="5">
        <f>'[1]Weekly capesize'!$T1028</f>
        <v>20.9</v>
      </c>
      <c r="Q247" s="5">
        <f>'[1]Weekly capesize'!$U1028</f>
        <v>27.15</v>
      </c>
      <c r="R247" s="119">
        <f>[2]input!$B676</f>
        <v>22.75</v>
      </c>
      <c r="S247" s="123">
        <f t="shared" ref="S247" si="2065">(B247-C247)/C247</f>
        <v>0.4116496086694762</v>
      </c>
      <c r="T247" s="49">
        <f t="shared" ref="T247" si="2066">B247-C247</f>
        <v>5470</v>
      </c>
      <c r="U247" s="107">
        <f t="shared" ref="U247" si="2067">T247/C247</f>
        <v>0.4116496086694762</v>
      </c>
      <c r="V247" s="157">
        <f t="shared" ref="V247" si="2068">O247-H247</f>
        <v>19.399999999999999</v>
      </c>
      <c r="W247" s="108">
        <f t="shared" ref="W247" si="2069">I247-H247</f>
        <v>3.9499999999999993</v>
      </c>
      <c r="X247" s="197">
        <f>'[1]Weekly capesize'!$AD1028</f>
        <v>20.55</v>
      </c>
      <c r="AF247" s="86">
        <f t="shared" ref="AF247" si="2070">B247/B246-1</f>
        <v>9.3760932944606523E-2</v>
      </c>
      <c r="AG247" s="97">
        <f t="shared" ref="AG247" si="2071">C247/C246-1</f>
        <v>0.14315209910529947</v>
      </c>
      <c r="AH247" s="102">
        <f t="shared" ref="AH247" si="2072">H247/H246-1</f>
        <v>0.16463414634146356</v>
      </c>
      <c r="AI247" s="103">
        <f t="shared" ref="AI247" si="2073">J247/J246-1</f>
        <v>5.7347670250896154E-2</v>
      </c>
      <c r="AJ247" s="89">
        <f t="shared" ref="AJ247" si="2074">K247/K246-1</f>
        <v>8.4112149532710179E-2</v>
      </c>
      <c r="AK247" s="96">
        <f t="shared" ref="AK247" si="2075">N247/N246-1</f>
        <v>0.16129032258064524</v>
      </c>
      <c r="AL247" s="97">
        <f t="shared" ref="AL247" si="2076">O247/O246-1</f>
        <v>9.375E-2</v>
      </c>
      <c r="AM247" s="97">
        <f t="shared" ref="AM247" si="2077">R247/R246-1</f>
        <v>-3.8054968287526414E-2</v>
      </c>
      <c r="AQ247" s="109">
        <f>[4]SRM!I192-H247</f>
        <v>95.16</v>
      </c>
      <c r="AR247" s="109">
        <f>[4]SRM!J192-O247</f>
        <v>99.419999999999987</v>
      </c>
      <c r="AS247" s="108">
        <f t="shared" ref="AS247" si="2078">AR247-AQ247</f>
        <v>4.2599999999999909</v>
      </c>
      <c r="AT247" s="109">
        <f>AVERAGE($AS$2:AS247)</f>
        <v>7.0613970189701867</v>
      </c>
      <c r="AU247" s="44">
        <f t="shared" ref="AU247" si="2079">AQ247/AQ246-1</f>
        <v>-0.18036175710594315</v>
      </c>
      <c r="AV247" s="44">
        <f t="shared" ref="AV247" si="2080">AR247/AR246-1</f>
        <v>-0.16299040242465068</v>
      </c>
    </row>
    <row r="248" spans="1:48">
      <c r="A248" s="46">
        <f>'[1]Weekly capesize'!$A1029</f>
        <v>44473</v>
      </c>
      <c r="B248" s="1">
        <f>'[1]Weekly capesize'!$B1029</f>
        <v>22198</v>
      </c>
      <c r="C248" s="1">
        <f>'[1]Weekly capesize'!$C1029</f>
        <v>15841</v>
      </c>
      <c r="D248" s="1">
        <f t="shared" ref="D248" si="2081">B248-C248</f>
        <v>6357</v>
      </c>
      <c r="E248" s="124">
        <f>'[1]Baltic Indices'!$D697</f>
        <v>9289</v>
      </c>
      <c r="F248" s="124">
        <f>'[1]Baltic Indices'!$G697</f>
        <v>1992</v>
      </c>
      <c r="G248" s="124">
        <f>'[1]Baltic Indices'!$F697</f>
        <v>3381</v>
      </c>
      <c r="H248" s="3">
        <f>'[1]Weekly capesize'!$I1029</f>
        <v>21.2</v>
      </c>
      <c r="I248" s="3">
        <f>'[1]Weekly capesize'!$L1029</f>
        <v>27.75</v>
      </c>
      <c r="J248" s="3">
        <f>'[1]Weekly capesize'!$N1029</f>
        <v>35.5</v>
      </c>
      <c r="K248" s="3">
        <f>'[1]Weekly capesize'!$J1029</f>
        <v>36</v>
      </c>
      <c r="L248" s="3">
        <f>'[1]Weekly capesize'!$Y1029</f>
        <v>44.85</v>
      </c>
      <c r="M248" s="3">
        <f>'[1]Weekly capesize'!$V1029</f>
        <v>27.05</v>
      </c>
      <c r="N248" s="5">
        <f>'[1]Weekly capesize'!$S1029</f>
        <v>26.3</v>
      </c>
      <c r="O248" s="5">
        <f>'[1]Weekly capesize'!$Z1029</f>
        <v>45.25</v>
      </c>
      <c r="P248" s="5">
        <f>'[1]Weekly capesize'!$T1029</f>
        <v>25.6</v>
      </c>
      <c r="Q248" s="5">
        <f>'[1]Weekly capesize'!$U1029</f>
        <v>30.65</v>
      </c>
      <c r="R248" s="119">
        <f>[2]input!$B677</f>
        <v>24.6</v>
      </c>
      <c r="S248" s="123">
        <f t="shared" ref="S248" si="2082">(B248-C248)/C248</f>
        <v>0.40130042295309637</v>
      </c>
      <c r="T248" s="49">
        <f t="shared" ref="T248" si="2083">B248-C248</f>
        <v>6357</v>
      </c>
      <c r="U248" s="107">
        <f t="shared" ref="U248" si="2084">T248/C248</f>
        <v>0.40130042295309637</v>
      </c>
      <c r="V248" s="157">
        <f t="shared" ref="V248" si="2085">O248-H248</f>
        <v>24.05</v>
      </c>
      <c r="W248" s="108">
        <f t="shared" ref="W248" si="2086">I248-H248</f>
        <v>6.5500000000000007</v>
      </c>
      <c r="X248" s="197">
        <f>'[1]Weekly capesize'!$AD1029</f>
        <v>25.25</v>
      </c>
      <c r="AF248" s="86">
        <f t="shared" ref="AF248" si="2087">B248/B247-1</f>
        <v>0.18338842094039887</v>
      </c>
      <c r="AG248" s="97">
        <f t="shared" ref="AG248" si="2088">C248/C247-1</f>
        <v>0.19212823600240814</v>
      </c>
      <c r="AH248" s="102">
        <f t="shared" ref="AH248" si="2089">H248/H247-1</f>
        <v>0.10994764397905743</v>
      </c>
      <c r="AI248" s="103">
        <f t="shared" ref="AI248" si="2090">J248/J247-1</f>
        <v>0.20338983050847448</v>
      </c>
      <c r="AJ248" s="89">
        <f t="shared" ref="AJ248" si="2091">K248/K247-1</f>
        <v>0.24137931034482762</v>
      </c>
      <c r="AK248" s="96">
        <f t="shared" ref="AK248" si="2092">N248/N247-1</f>
        <v>0.21759259259259256</v>
      </c>
      <c r="AL248" s="97">
        <f t="shared" ref="AL248" si="2093">O248/O247-1</f>
        <v>0.17532467532467533</v>
      </c>
      <c r="AM248" s="97">
        <f t="shared" ref="AM248" si="2094">R248/R247-1</f>
        <v>8.1318681318681474E-2</v>
      </c>
      <c r="AQ248" s="109">
        <f>[4]SRM!I193-H248</f>
        <v>81.739999999999995</v>
      </c>
      <c r="AR248" s="109">
        <f>[4]SRM!J193-O248</f>
        <v>82.05</v>
      </c>
      <c r="AS248" s="108">
        <f t="shared" ref="AS248" si="2095">AR248-AQ248</f>
        <v>0.31000000000000227</v>
      </c>
      <c r="AT248" s="109">
        <f>AVERAGE($AS$2:AS248)</f>
        <v>7.0340634278002669</v>
      </c>
      <c r="AU248" s="44">
        <f t="shared" ref="AU248" si="2096">AQ248/AQ247-1</f>
        <v>-0.14102564102564108</v>
      </c>
      <c r="AV248" s="44">
        <f t="shared" ref="AV248" si="2097">AR248/AR247-1</f>
        <v>-0.17471333735666861</v>
      </c>
    </row>
    <row r="249" spans="1:48">
      <c r="A249" s="46">
        <f>'[1]Weekly capesize'!$A1030</f>
        <v>44480</v>
      </c>
      <c r="B249" s="1">
        <f>'[1]Weekly capesize'!$B1030</f>
        <v>24328</v>
      </c>
      <c r="C249" s="1">
        <f>'[1]Weekly capesize'!$C1030</f>
        <v>17037</v>
      </c>
      <c r="D249" s="1">
        <f t="shared" ref="D249" si="2098">B249-C249</f>
        <v>7291</v>
      </c>
      <c r="E249" s="124">
        <f>'[1]Baltic Indices'!$D698</f>
        <v>10112</v>
      </c>
      <c r="F249" s="124">
        <f>'[1]Baltic Indices'!$G698</f>
        <v>2015</v>
      </c>
      <c r="G249" s="124">
        <f>'[1]Baltic Indices'!$F698</f>
        <v>3417</v>
      </c>
      <c r="H249" s="3">
        <f>'[1]Weekly capesize'!$I1030</f>
        <v>21.35</v>
      </c>
      <c r="I249" s="3">
        <f>'[1]Weekly capesize'!$L1030</f>
        <v>31.75</v>
      </c>
      <c r="J249" s="3">
        <f>'[1]Weekly capesize'!$N1030</f>
        <v>40.25</v>
      </c>
      <c r="K249" s="3">
        <f>'[1]Weekly capesize'!$J1030</f>
        <v>37.9</v>
      </c>
      <c r="L249" s="3">
        <f>'[1]Weekly capesize'!$Y1030</f>
        <v>48.5</v>
      </c>
      <c r="M249" s="3">
        <f>'[1]Weekly capesize'!$V1030</f>
        <v>29.65</v>
      </c>
      <c r="N249" s="5">
        <f>'[1]Weekly capesize'!$S1030</f>
        <v>30.3</v>
      </c>
      <c r="O249" s="5">
        <f>'[1]Weekly capesize'!$Z1030</f>
        <v>48.9</v>
      </c>
      <c r="P249" s="5">
        <f>'[1]Weekly capesize'!$T1030</f>
        <v>29.6</v>
      </c>
      <c r="Q249" s="5">
        <f>'[1]Weekly capesize'!$U1030</f>
        <v>33.25</v>
      </c>
      <c r="R249" s="119">
        <f>[2]input!$B678</f>
        <v>23.1</v>
      </c>
      <c r="S249" s="123">
        <f t="shared" ref="S249" si="2099">(B249-C249)/C249</f>
        <v>0.42795093032810944</v>
      </c>
      <c r="T249" s="49">
        <f t="shared" ref="T249" si="2100">B249-C249</f>
        <v>7291</v>
      </c>
      <c r="U249" s="107">
        <f t="shared" ref="U249" si="2101">T249/C249</f>
        <v>0.42795093032810944</v>
      </c>
      <c r="V249" s="157">
        <f t="shared" ref="V249" si="2102">O249-H249</f>
        <v>27.549999999999997</v>
      </c>
      <c r="W249" s="108">
        <f t="shared" ref="W249" si="2103">I249-H249</f>
        <v>10.399999999999999</v>
      </c>
      <c r="X249" s="197">
        <f>'[1]Weekly capesize'!$AD1030</f>
        <v>29.25</v>
      </c>
      <c r="AF249" s="86">
        <f t="shared" ref="AF249" si="2104">B249/B248-1</f>
        <v>9.5954590503648962E-2</v>
      </c>
      <c r="AG249" s="97">
        <f t="shared" ref="AG249" si="2105">C249/C248-1</f>
        <v>7.5500284072975266E-2</v>
      </c>
      <c r="AH249" s="102">
        <f t="shared" ref="AH249" si="2106">H249/H248-1</f>
        <v>7.0754716981134003E-3</v>
      </c>
      <c r="AI249" s="103">
        <f t="shared" ref="AI249" si="2107">J249/J248-1</f>
        <v>0.13380281690140849</v>
      </c>
      <c r="AJ249" s="89">
        <f t="shared" ref="AJ249" si="2108">K249/K248-1</f>
        <v>5.2777777777777812E-2</v>
      </c>
      <c r="AK249" s="96">
        <f t="shared" ref="AK249" si="2109">N249/N248-1</f>
        <v>0.15209125475285168</v>
      </c>
      <c r="AL249" s="97">
        <f t="shared" ref="AL249" si="2110">O249/O248-1</f>
        <v>8.0662983425414225E-2</v>
      </c>
      <c r="AM249" s="97">
        <f t="shared" ref="AM249" si="2111">R249/R248-1</f>
        <v>-6.0975609756097504E-2</v>
      </c>
      <c r="AQ249" s="109">
        <f>[4]SRM!I194-H249</f>
        <v>94.75</v>
      </c>
      <c r="AR249" s="109">
        <f>[4]SRM!J194-O249</f>
        <v>90.66</v>
      </c>
      <c r="AS249" s="108">
        <f t="shared" ref="AS249" si="2112">AR249-AQ249</f>
        <v>-4.0900000000000034</v>
      </c>
      <c r="AT249" s="109">
        <f>AVERAGE($AS$2:AS249)</f>
        <v>6.9892083333333304</v>
      </c>
      <c r="AU249" s="44">
        <f t="shared" ref="AU249" si="2113">AQ249/AQ248-1</f>
        <v>0.15916320039148535</v>
      </c>
      <c r="AV249" s="44">
        <f t="shared" ref="AV249" si="2114">AR249/AR248-1</f>
        <v>0.1049360146252285</v>
      </c>
    </row>
    <row r="250" spans="1:48">
      <c r="A250" s="46">
        <f>'[1]Weekly capesize'!$A1031</f>
        <v>44487</v>
      </c>
      <c r="B250" s="1">
        <f>'[1]Weekly capesize'!$B1031</f>
        <v>20679</v>
      </c>
      <c r="C250" s="1">
        <f>'[1]Weekly capesize'!$C1031</f>
        <v>13716</v>
      </c>
      <c r="D250" s="1">
        <f t="shared" ref="D250" si="2115">B250-C250</f>
        <v>6963</v>
      </c>
      <c r="E250" s="124">
        <f>'[1]Baltic Indices'!$D699</f>
        <v>7767</v>
      </c>
      <c r="F250" s="124">
        <f>'[1]Baltic Indices'!$G699</f>
        <v>2021</v>
      </c>
      <c r="G250" s="124">
        <f>'[1]Baltic Indices'!$F699</f>
        <v>3576</v>
      </c>
      <c r="H250" s="3">
        <f>'[1]Weekly capesize'!$I1031</f>
        <v>16.75</v>
      </c>
      <c r="I250" s="3">
        <f>'[1]Weekly capesize'!$L1031</f>
        <v>27.75</v>
      </c>
      <c r="J250" s="3">
        <f>'[1]Weekly capesize'!$N1031</f>
        <v>33.75</v>
      </c>
      <c r="K250" s="3">
        <f>'[1]Weekly capesize'!$J1031</f>
        <v>31.4</v>
      </c>
      <c r="L250" s="3">
        <f>'[1]Weekly capesize'!$Y1031</f>
        <v>39.6</v>
      </c>
      <c r="M250" s="3">
        <f>'[1]Weekly capesize'!$V1031</f>
        <v>26.2</v>
      </c>
      <c r="N250" s="5">
        <f>'[1]Weekly capesize'!$S1031</f>
        <v>26.3</v>
      </c>
      <c r="O250" s="5">
        <f>'[1]Weekly capesize'!$Z1031</f>
        <v>40</v>
      </c>
      <c r="P250" s="5">
        <f>'[1]Weekly capesize'!$T1031</f>
        <v>25.6</v>
      </c>
      <c r="Q250" s="5">
        <f>'[1]Weekly capesize'!$U1031</f>
        <v>29.75</v>
      </c>
      <c r="R250" s="119">
        <f>[2]input!$B679</f>
        <v>23.8</v>
      </c>
      <c r="S250" s="123">
        <f t="shared" ref="S250" si="2116">(B250-C250)/C250</f>
        <v>0.50765529308836399</v>
      </c>
      <c r="T250" s="49">
        <f t="shared" ref="T250" si="2117">B250-C250</f>
        <v>6963</v>
      </c>
      <c r="U250" s="107">
        <f t="shared" ref="U250" si="2118">T250/C250</f>
        <v>0.50765529308836399</v>
      </c>
      <c r="V250" s="157">
        <f t="shared" ref="V250" si="2119">O250-H250</f>
        <v>23.25</v>
      </c>
      <c r="W250" s="108">
        <f t="shared" ref="W250" si="2120">I250-H250</f>
        <v>11</v>
      </c>
      <c r="X250" s="197">
        <f>'[1]Weekly capesize'!$AD1031</f>
        <v>25.25</v>
      </c>
      <c r="AF250" s="86">
        <f t="shared" ref="AF250" si="2121">B250/B249-1</f>
        <v>-0.14999177902005922</v>
      </c>
      <c r="AG250" s="97">
        <f t="shared" ref="AG250" si="2122">C250/C249-1</f>
        <v>-0.19492868462757529</v>
      </c>
      <c r="AH250" s="102">
        <f t="shared" ref="AH250" si="2123">H250/H249-1</f>
        <v>-0.21545667447306793</v>
      </c>
      <c r="AI250" s="103">
        <f t="shared" ref="AI250" si="2124">J250/J249-1</f>
        <v>-0.16149068322981364</v>
      </c>
      <c r="AJ250" s="89">
        <f t="shared" ref="AJ250" si="2125">K250/K249-1</f>
        <v>-0.17150395778364114</v>
      </c>
      <c r="AK250" s="96">
        <f t="shared" ref="AK250" si="2126">N250/N249-1</f>
        <v>-0.13201320132013206</v>
      </c>
      <c r="AL250" s="97">
        <f t="shared" ref="AL250" si="2127">O250/O249-1</f>
        <v>-0.18200408997955009</v>
      </c>
      <c r="AM250" s="97">
        <f t="shared" ref="AM250" si="2128">R250/R249-1</f>
        <v>3.0303030303030276E-2</v>
      </c>
      <c r="AQ250" s="109">
        <f>[4]SRM!I195-H250</f>
        <v>101.41</v>
      </c>
      <c r="AR250" s="109">
        <f>[4]SRM!J195-O250</f>
        <v>100.19999999999999</v>
      </c>
      <c r="AS250" s="108">
        <f t="shared" ref="AS250" si="2129">AR250-AQ250</f>
        <v>-1.210000000000008</v>
      </c>
      <c r="AT250" s="109">
        <f>AVERAGE($AS$2:AS250)</f>
        <v>6.9562797858099037</v>
      </c>
      <c r="AU250" s="44">
        <f t="shared" ref="AU250" si="2130">AQ250/AQ249-1</f>
        <v>7.0290237467018457E-2</v>
      </c>
      <c r="AV250" s="44">
        <f t="shared" ref="AV250" si="2131">AR250/AR249-1</f>
        <v>0.10522832561217732</v>
      </c>
    </row>
    <row r="251" spans="1:48">
      <c r="A251" s="46">
        <f>'[1]Weekly capesize'!$A1032</f>
        <v>44494</v>
      </c>
      <c r="B251" s="1">
        <f>'[1]Weekly capesize'!$B1032</f>
        <v>18210</v>
      </c>
      <c r="C251" s="1">
        <f>'[1]Weekly capesize'!$C1032</f>
        <v>11341</v>
      </c>
      <c r="D251" s="1">
        <f t="shared" ref="D251" si="2132">B251-C251</f>
        <v>6869</v>
      </c>
      <c r="E251" s="124">
        <f>'[1]Baltic Indices'!$D700</f>
        <v>6205</v>
      </c>
      <c r="F251" s="124">
        <f>'[1]Baltic Indices'!$G700</f>
        <v>2057</v>
      </c>
      <c r="G251" s="124">
        <f>'[1]Baltic Indices'!$F700</f>
        <v>3584</v>
      </c>
      <c r="H251" s="3">
        <f>'[1]Weekly capesize'!$I1032</f>
        <v>14.25</v>
      </c>
      <c r="I251" s="3">
        <f>'[1]Weekly capesize'!$L1032</f>
        <v>23.2</v>
      </c>
      <c r="J251" s="3">
        <f>'[1]Weekly capesize'!$N1032</f>
        <v>29.2</v>
      </c>
      <c r="K251" s="3">
        <f>'[1]Weekly capesize'!$J1032</f>
        <v>27.05</v>
      </c>
      <c r="L251" s="3">
        <f>'[1]Weekly capesize'!$Y1032</f>
        <v>35.6</v>
      </c>
      <c r="M251" s="3">
        <f>'[1]Weekly capesize'!$V1032</f>
        <v>23.4</v>
      </c>
      <c r="N251" s="5">
        <f>'[1]Weekly capesize'!$S1032</f>
        <v>21.75</v>
      </c>
      <c r="O251" s="5">
        <f>'[1]Weekly capesize'!$Z1032</f>
        <v>36</v>
      </c>
      <c r="P251" s="5">
        <f>'[1]Weekly capesize'!$T1032</f>
        <v>21.05</v>
      </c>
      <c r="Q251" s="5">
        <f>'[1]Weekly capesize'!$U1032</f>
        <v>26.65</v>
      </c>
      <c r="R251" s="119">
        <f>[2]input!$B680</f>
        <v>25.65</v>
      </c>
      <c r="S251" s="123">
        <f t="shared" ref="S251" si="2133">(B251-C251)/C251</f>
        <v>0.60567851159509745</v>
      </c>
      <c r="T251" s="49">
        <f t="shared" ref="T251" si="2134">B251-C251</f>
        <v>6869</v>
      </c>
      <c r="U251" s="107">
        <f t="shared" ref="U251" si="2135">T251/C251</f>
        <v>0.60567851159509745</v>
      </c>
      <c r="V251" s="157">
        <f t="shared" ref="V251" si="2136">O251-H251</f>
        <v>21.75</v>
      </c>
      <c r="W251" s="108">
        <f t="shared" ref="W251" si="2137">I251-H251</f>
        <v>8.9499999999999993</v>
      </c>
      <c r="X251" s="197">
        <f>'[1]Weekly capesize'!$AD1032</f>
        <v>19.45</v>
      </c>
      <c r="AF251" s="86">
        <f t="shared" ref="AF251" si="2138">B251/B250-1</f>
        <v>-0.1193964891919338</v>
      </c>
      <c r="AG251" s="97">
        <f t="shared" ref="AG251" si="2139">C251/C250-1</f>
        <v>-0.1731554389034704</v>
      </c>
      <c r="AH251" s="102">
        <f t="shared" ref="AH251" si="2140">H251/H250-1</f>
        <v>-0.14925373134328357</v>
      </c>
      <c r="AI251" s="103">
        <f t="shared" ref="AI251" si="2141">J251/J250-1</f>
        <v>-0.13481481481481483</v>
      </c>
      <c r="AJ251" s="89">
        <f t="shared" ref="AJ251" si="2142">K251/K250-1</f>
        <v>-0.13853503184713367</v>
      </c>
      <c r="AK251" s="96">
        <f t="shared" ref="AK251" si="2143">N251/N250-1</f>
        <v>-0.1730038022813688</v>
      </c>
      <c r="AL251" s="97">
        <f t="shared" ref="AL251" si="2144">O251/O250-1</f>
        <v>-9.9999999999999978E-2</v>
      </c>
      <c r="AM251" s="97">
        <f t="shared" ref="AM251" si="2145">R251/R250-1</f>
        <v>7.7731092436974736E-2</v>
      </c>
      <c r="AQ251" s="109">
        <f>[4]SRM!I196-H251</f>
        <v>113.62</v>
      </c>
      <c r="AR251" s="109">
        <f>[4]SRM!J196-O251</f>
        <v>115.86000000000001</v>
      </c>
      <c r="AS251" s="108">
        <f t="shared" ref="AS251" si="2146">AR251-AQ251</f>
        <v>2.2400000000000091</v>
      </c>
      <c r="AT251" s="109">
        <f>AVERAGE($AS$2:AS251)</f>
        <v>6.9374146666666636</v>
      </c>
      <c r="AU251" s="44">
        <f t="shared" ref="AU251" si="2147">AQ251/AQ250-1</f>
        <v>0.1204023271866681</v>
      </c>
      <c r="AV251" s="44">
        <f t="shared" ref="AV251" si="2148">AR251/AR250-1</f>
        <v>0.15628742514970084</v>
      </c>
    </row>
    <row r="252" spans="1:48">
      <c r="A252" s="46">
        <f>'[1]Weekly capesize'!$A1033</f>
        <v>44501</v>
      </c>
      <c r="B252" s="1">
        <f>'[1]Weekly capesize'!$B1033</f>
        <v>14267</v>
      </c>
      <c r="C252" s="1">
        <f>'[1]Weekly capesize'!$C1033</f>
        <v>9365</v>
      </c>
      <c r="D252" s="1">
        <f t="shared" ref="D252" si="2149">B252-C252</f>
        <v>4902</v>
      </c>
      <c r="E252" s="124">
        <f>'[1]Baltic Indices'!$D701</f>
        <v>4349</v>
      </c>
      <c r="F252" s="124">
        <f>'[1]Baltic Indices'!$G701</f>
        <v>1972</v>
      </c>
      <c r="G252" s="124">
        <f>'[1]Baltic Indices'!$F701</f>
        <v>3104</v>
      </c>
      <c r="H252" s="3">
        <f>'[1]Weekly capesize'!$I1033</f>
        <v>12.5</v>
      </c>
      <c r="I252" s="3">
        <f>'[1]Weekly capesize'!$L1033</f>
        <v>19.7</v>
      </c>
      <c r="J252" s="3">
        <f>'[1]Weekly capesize'!$N1033</f>
        <v>24.5</v>
      </c>
      <c r="K252" s="3">
        <f>'[1]Weekly capesize'!$J1033</f>
        <v>21.85</v>
      </c>
      <c r="L252" s="3">
        <f>'[1]Weekly capesize'!$Y1033</f>
        <v>27.7</v>
      </c>
      <c r="M252" s="3">
        <f>'[1]Weekly capesize'!$V1033</f>
        <v>18.149999999999999</v>
      </c>
      <c r="N252" s="5">
        <f>'[1]Weekly capesize'!$S1033</f>
        <v>18.3</v>
      </c>
      <c r="O252" s="5">
        <f>'[1]Weekly capesize'!$Z1033</f>
        <v>28.1</v>
      </c>
      <c r="P252" s="5">
        <f>'[1]Weekly capesize'!$T1033</f>
        <v>17.600000000000001</v>
      </c>
      <c r="Q252" s="5">
        <f>'[1]Weekly capesize'!$U1033</f>
        <v>21.4</v>
      </c>
      <c r="R252" s="119">
        <f>[2]input!$B681</f>
        <v>19.95</v>
      </c>
      <c r="S252" s="123">
        <f t="shared" ref="S252" si="2150">(B252-C252)/C252</f>
        <v>0.52343833422317143</v>
      </c>
      <c r="T252" s="49">
        <f t="shared" ref="T252" si="2151">B252-C252</f>
        <v>4902</v>
      </c>
      <c r="U252" s="107">
        <f t="shared" ref="U252" si="2152">T252/C252</f>
        <v>0.52343833422317143</v>
      </c>
      <c r="V252" s="157">
        <f t="shared" ref="V252" si="2153">O252-H252</f>
        <v>15.600000000000001</v>
      </c>
      <c r="W252" s="108">
        <f t="shared" ref="W252" si="2154">I252-H252</f>
        <v>7.1999999999999993</v>
      </c>
      <c r="X252" s="197">
        <f>'[1]Weekly capesize'!$AD1033</f>
        <v>16</v>
      </c>
      <c r="AF252" s="86">
        <f t="shared" ref="AF252" si="2155">B252/B251-1</f>
        <v>-0.21652937946183415</v>
      </c>
      <c r="AG252" s="97">
        <f t="shared" ref="AG252" si="2156">C252/C251-1</f>
        <v>-0.17423507627193369</v>
      </c>
      <c r="AH252" s="102">
        <f t="shared" ref="AH252" si="2157">H252/H251-1</f>
        <v>-0.1228070175438597</v>
      </c>
      <c r="AI252" s="103">
        <f t="shared" ref="AI252" si="2158">J252/J251-1</f>
        <v>-0.16095890410958902</v>
      </c>
      <c r="AJ252" s="89">
        <f t="shared" ref="AJ252" si="2159">K252/K251-1</f>
        <v>-0.19223659889094269</v>
      </c>
      <c r="AK252" s="96">
        <f t="shared" ref="AK252" si="2160">N252/N251-1</f>
        <v>-0.1586206896551724</v>
      </c>
      <c r="AL252" s="97">
        <f t="shared" ref="AL252" si="2161">O252/O251-1</f>
        <v>-0.21944444444444444</v>
      </c>
      <c r="AM252" s="97">
        <f t="shared" ref="AM252" si="2162">R252/R251-1</f>
        <v>-0.22222222222222221</v>
      </c>
      <c r="AQ252" s="109">
        <f>[4]SRM!I197-H252</f>
        <v>109.28</v>
      </c>
      <c r="AR252" s="109">
        <f>[4]SRM!J197-O252</f>
        <v>117.36000000000001</v>
      </c>
      <c r="AS252" s="108">
        <f t="shared" ref="AS252" si="2163">AR252-AQ252</f>
        <v>8.0800000000000125</v>
      </c>
      <c r="AT252" s="109">
        <f>AVERAGE($AS$2:AS252)</f>
        <v>6.9419667994687888</v>
      </c>
      <c r="AU252" s="44">
        <f t="shared" ref="AU252" si="2164">AQ252/AQ251-1</f>
        <v>-3.8197500440063425E-2</v>
      </c>
      <c r="AV252" s="44">
        <f t="shared" ref="AV252" si="2165">AR252/AR251-1</f>
        <v>1.2946659761781554E-2</v>
      </c>
    </row>
    <row r="253" spans="1:48">
      <c r="A253" s="46">
        <f>'[1]Weekly capesize'!$A1034</f>
        <v>44508</v>
      </c>
      <c r="B253" s="1">
        <f>'[1]Weekly capesize'!$B1034</f>
        <v>12467</v>
      </c>
      <c r="C253" s="1">
        <f>'[1]Weekly capesize'!$C1034</f>
        <v>7975</v>
      </c>
      <c r="D253" s="1">
        <f t="shared" ref="D253" si="2166">B253-C253</f>
        <v>4492</v>
      </c>
      <c r="E253" s="124">
        <f>'[1]Baltic Indices'!$D702</f>
        <v>3280</v>
      </c>
      <c r="F253" s="124">
        <f>'[1]Baltic Indices'!$G702</f>
        <v>1726</v>
      </c>
      <c r="G253" s="124">
        <f>'[1]Baltic Indices'!$F702</f>
        <v>2416</v>
      </c>
      <c r="H253" s="3">
        <f>'[1]Weekly capesize'!$I1034</f>
        <v>10.85</v>
      </c>
      <c r="I253" s="3">
        <f>'[1]Weekly capesize'!$L1034</f>
        <v>17</v>
      </c>
      <c r="J253" s="3">
        <f>'[1]Weekly capesize'!$N1034</f>
        <v>21.6</v>
      </c>
      <c r="K253" s="3">
        <f>'[1]Weekly capesize'!$J1034</f>
        <v>19.3</v>
      </c>
      <c r="L253" s="3">
        <f>'[1]Weekly capesize'!$Y1034</f>
        <v>24.25</v>
      </c>
      <c r="M253" s="3">
        <f>'[1]Weekly capesize'!$V1034</f>
        <v>15.3</v>
      </c>
      <c r="N253" s="5">
        <f>'[1]Weekly capesize'!$S1034</f>
        <v>15.6</v>
      </c>
      <c r="O253" s="5">
        <f>'[1]Weekly capesize'!$Z1034</f>
        <v>24.65</v>
      </c>
      <c r="P253" s="5">
        <f>'[1]Weekly capesize'!$T1034</f>
        <v>15</v>
      </c>
      <c r="Q253" s="5">
        <f>'[1]Weekly capesize'!$U1034</f>
        <v>18.45</v>
      </c>
      <c r="R253" s="119">
        <f>[2]input!$B682</f>
        <v>17</v>
      </c>
      <c r="S253" s="123">
        <f t="shared" ref="S253" si="2167">(B253-C253)/C253</f>
        <v>0.56326018808777434</v>
      </c>
      <c r="T253" s="49">
        <f t="shared" ref="T253" si="2168">B253-C253</f>
        <v>4492</v>
      </c>
      <c r="U253" s="107">
        <f t="shared" ref="U253" si="2169">T253/C253</f>
        <v>0.56326018808777434</v>
      </c>
      <c r="V253" s="157">
        <f t="shared" ref="V253" si="2170">O253-H253</f>
        <v>13.799999999999999</v>
      </c>
      <c r="W253" s="108">
        <f t="shared" ref="W253" si="2171">I253-H253</f>
        <v>6.15</v>
      </c>
      <c r="X253" s="197">
        <f>'[1]Weekly capesize'!$AD1034</f>
        <v>13.3</v>
      </c>
      <c r="AF253" s="86">
        <f t="shared" ref="AF253" si="2172">B253/B252-1</f>
        <v>-0.12616527651223097</v>
      </c>
      <c r="AG253" s="97">
        <f t="shared" ref="AG253" si="2173">C253/C252-1</f>
        <v>-0.1484249866524292</v>
      </c>
      <c r="AH253" s="102">
        <f t="shared" ref="AH253" si="2174">H253/H252-1</f>
        <v>-0.13200000000000001</v>
      </c>
      <c r="AI253" s="103">
        <f t="shared" ref="AI253" si="2175">J253/J252-1</f>
        <v>-0.11836734693877549</v>
      </c>
      <c r="AJ253" s="89">
        <f t="shared" ref="AJ253" si="2176">K253/K252-1</f>
        <v>-0.11670480549199092</v>
      </c>
      <c r="AK253" s="96">
        <f t="shared" ref="AK253" si="2177">N253/N252-1</f>
        <v>-0.14754098360655743</v>
      </c>
      <c r="AL253" s="97">
        <f t="shared" ref="AL253" si="2178">O253/O252-1</f>
        <v>-0.12277580071174388</v>
      </c>
      <c r="AM253" s="97">
        <f t="shared" ref="AM253" si="2179">R253/R252-1</f>
        <v>-0.1478696741854636</v>
      </c>
      <c r="AQ253" s="109">
        <f>[4]SRM!I198-H253</f>
        <v>105.38000000000001</v>
      </c>
      <c r="AR253" s="109">
        <f>[4]SRM!J198-O253</f>
        <v>111.78999999999999</v>
      </c>
      <c r="AS253" s="108">
        <f t="shared" ref="AS253" si="2180">AR253-AQ253</f>
        <v>6.4099999999999824</v>
      </c>
      <c r="AT253" s="109">
        <f>AVERAGE($AS$2:AS253)</f>
        <v>6.9398558201058176</v>
      </c>
      <c r="AU253" s="44">
        <f t="shared" ref="AU253" si="2181">AQ253/AQ252-1</f>
        <v>-3.568814055636893E-2</v>
      </c>
      <c r="AV253" s="44">
        <f t="shared" ref="AV253" si="2182">AR253/AR252-1</f>
        <v>-4.7460804362644993E-2</v>
      </c>
    </row>
    <row r="254" spans="1:48">
      <c r="A254" s="46">
        <f>'[1]Weekly capesize'!$A1035</f>
        <v>44515</v>
      </c>
      <c r="B254" s="1">
        <f>'[1]Weekly capesize'!$B1035</f>
        <v>13182</v>
      </c>
      <c r="C254" s="1">
        <f>'[1]Weekly capesize'!$C1035</f>
        <v>8761</v>
      </c>
      <c r="D254" s="1">
        <f t="shared" ref="D254" si="2183">B254-C254</f>
        <v>4421</v>
      </c>
      <c r="E254" s="124">
        <f>'[1]Baltic Indices'!$D703</f>
        <v>3836</v>
      </c>
      <c r="F254" s="124">
        <f>'[1]Baltic Indices'!$G703</f>
        <v>1613</v>
      </c>
      <c r="G254" s="124">
        <f>'[1]Baltic Indices'!$F703</f>
        <v>2253</v>
      </c>
      <c r="H254" s="3">
        <f>'[1]Weekly capesize'!$I1035</f>
        <v>12.95</v>
      </c>
      <c r="I254" s="3">
        <f>'[1]Weekly capesize'!$L1035</f>
        <v>17.149999999999999</v>
      </c>
      <c r="J254" s="3">
        <f>'[1]Weekly capesize'!$N1035</f>
        <v>21.9</v>
      </c>
      <c r="K254" s="3">
        <f>'[1]Weekly capesize'!$J1035</f>
        <v>20.05</v>
      </c>
      <c r="L254" s="3">
        <f>'[1]Weekly capesize'!$Y1035</f>
        <v>26.15</v>
      </c>
      <c r="M254" s="3">
        <f>'[1]Weekly capesize'!$V1035</f>
        <v>16.3</v>
      </c>
      <c r="N254" s="5">
        <f>'[1]Weekly capesize'!$S1035</f>
        <v>15.7</v>
      </c>
      <c r="O254" s="5">
        <f>'[1]Weekly capesize'!$Z1035</f>
        <v>26.55</v>
      </c>
      <c r="P254" s="5">
        <f>'[1]Weekly capesize'!$T1035</f>
        <v>15.25</v>
      </c>
      <c r="Q254" s="5">
        <f>'[1]Weekly capesize'!$U1035</f>
        <v>19.45</v>
      </c>
      <c r="R254" s="119">
        <f>[2]input!$B683</f>
        <v>16.7</v>
      </c>
      <c r="S254" s="123">
        <f t="shared" ref="S254" si="2184">(B254-C254)/C254</f>
        <v>0.50462275995890882</v>
      </c>
      <c r="T254" s="49">
        <f t="shared" ref="T254" si="2185">B254-C254</f>
        <v>4421</v>
      </c>
      <c r="U254" s="107">
        <f t="shared" ref="U254" si="2186">T254/C254</f>
        <v>0.50462275995890882</v>
      </c>
      <c r="V254" s="157">
        <f t="shared" ref="V254" si="2187">O254-H254</f>
        <v>13.600000000000001</v>
      </c>
      <c r="W254" s="108">
        <f t="shared" ref="W254" si="2188">I254-H254</f>
        <v>4.1999999999999993</v>
      </c>
      <c r="X254" s="197">
        <f>'[1]Weekly capesize'!$AD1035</f>
        <v>13.4</v>
      </c>
      <c r="AF254" s="86">
        <f t="shared" ref="AF254" si="2189">B254/B253-1</f>
        <v>5.7351407716371261E-2</v>
      </c>
      <c r="AG254" s="97">
        <f t="shared" ref="AG254" si="2190">C254/C253-1</f>
        <v>9.8557993730407523E-2</v>
      </c>
      <c r="AH254" s="102">
        <f t="shared" ref="AH254" si="2191">H254/H253-1</f>
        <v>0.19354838709677424</v>
      </c>
      <c r="AI254" s="103">
        <f t="shared" ref="AI254" si="2192">J254/J253-1</f>
        <v>1.388888888888884E-2</v>
      </c>
      <c r="AJ254" s="89">
        <f t="shared" ref="AJ254" si="2193">K254/K253-1</f>
        <v>3.8860103626942921E-2</v>
      </c>
      <c r="AK254" s="96">
        <f t="shared" ref="AK254" si="2194">N254/N253-1</f>
        <v>6.4102564102563875E-3</v>
      </c>
      <c r="AL254" s="97">
        <f t="shared" ref="AL254" si="2195">O254/O253-1</f>
        <v>7.7079107505071187E-2</v>
      </c>
      <c r="AM254" s="97">
        <f t="shared" ref="AM254" si="2196">R254/R253-1</f>
        <v>-1.764705882352946E-2</v>
      </c>
      <c r="AQ254" s="109">
        <f>[4]SRM!I199-H254</f>
        <v>85.16</v>
      </c>
      <c r="AR254" s="109">
        <f>[4]SRM!J199-O254</f>
        <v>89.58</v>
      </c>
      <c r="AS254" s="108">
        <f t="shared" ref="AS254" si="2197">AR254-AQ254</f>
        <v>4.4200000000000017</v>
      </c>
      <c r="AT254" s="109">
        <f>AVERAGE($AS$2:AS254)</f>
        <v>6.9298959156785216</v>
      </c>
      <c r="AU254" s="44">
        <f t="shared" ref="AU254" si="2198">AQ254/AQ253-1</f>
        <v>-0.1918770165116721</v>
      </c>
      <c r="AV254" s="44">
        <f t="shared" ref="AV254" si="2199">AR254/AR253-1</f>
        <v>-0.19867608909562573</v>
      </c>
    </row>
    <row r="255" spans="1:48">
      <c r="A255" s="46">
        <f>'[1]Weekly capesize'!$A1036</f>
        <v>44522</v>
      </c>
      <c r="B255" s="1">
        <f>'[1]Weekly capesize'!$B1036</f>
        <v>12713</v>
      </c>
      <c r="C255" s="1">
        <f>'[1]Weekly capesize'!$C1036</f>
        <v>8477</v>
      </c>
      <c r="D255" s="1">
        <f t="shared" ref="D255:D256" si="2200">B255-C255</f>
        <v>4236</v>
      </c>
      <c r="E255" s="124">
        <f>'[1]Baltic Indices'!$D704</f>
        <v>3610</v>
      </c>
      <c r="F255" s="124">
        <f>'[1]Baltic Indices'!$G704</f>
        <v>1561</v>
      </c>
      <c r="G255" s="124">
        <f>'[1]Baltic Indices'!$F704</f>
        <v>2237</v>
      </c>
      <c r="H255" s="3">
        <f>'[1]Weekly capesize'!$I1036</f>
        <v>12.55</v>
      </c>
      <c r="I255" s="3">
        <f>'[1]Weekly capesize'!$L1036</f>
        <v>16.55</v>
      </c>
      <c r="J255" s="3">
        <f>'[1]Weekly capesize'!$N1036</f>
        <v>20.8</v>
      </c>
      <c r="K255" s="3">
        <f>'[1]Weekly capesize'!$J1036</f>
        <v>19.8</v>
      </c>
      <c r="L255" s="3">
        <f>'[1]Weekly capesize'!$Y1036</f>
        <v>25.7</v>
      </c>
      <c r="M255" s="3">
        <f>'[1]Weekly capesize'!$V1036</f>
        <v>15.35</v>
      </c>
      <c r="N255" s="5">
        <f>'[1]Weekly capesize'!$S1036</f>
        <v>15.1</v>
      </c>
      <c r="O255" s="5">
        <f>'[1]Weekly capesize'!$Z1036</f>
        <v>26.1</v>
      </c>
      <c r="P255" s="5">
        <f>'[1]Weekly capesize'!$T1036</f>
        <v>14.65</v>
      </c>
      <c r="Q255" s="5">
        <f>'[1]Weekly capesize'!$U1036</f>
        <v>18.5</v>
      </c>
      <c r="R255" s="119">
        <f>[2]input!$B684</f>
        <v>16.399999999999999</v>
      </c>
      <c r="S255" s="123">
        <f t="shared" ref="S255:S256" si="2201">(B255-C255)/C255</f>
        <v>0.49970508434587707</v>
      </c>
      <c r="T255" s="49">
        <f t="shared" ref="T255:T256" si="2202">B255-C255</f>
        <v>4236</v>
      </c>
      <c r="U255" s="107">
        <f t="shared" ref="U255:U256" si="2203">T255/C255</f>
        <v>0.49970508434587707</v>
      </c>
      <c r="V255" s="157">
        <f t="shared" ref="V255:V256" si="2204">O255-H255</f>
        <v>13.55</v>
      </c>
      <c r="W255" s="108">
        <f t="shared" ref="W255:W256" si="2205">I255-H255</f>
        <v>4</v>
      </c>
      <c r="X255" s="197">
        <f>'[1]Weekly capesize'!$AD1036</f>
        <v>12.8</v>
      </c>
      <c r="AF255" s="86">
        <f t="shared" ref="AF255:AF256" si="2206">B255/B254-1</f>
        <v>-3.557881960248821E-2</v>
      </c>
      <c r="AG255" s="97">
        <f t="shared" ref="AG255:AG256" si="2207">C255/C254-1</f>
        <v>-3.2416390822965435E-2</v>
      </c>
      <c r="AH255" s="102">
        <f t="shared" ref="AH255:AH256" si="2208">H255/H254-1</f>
        <v>-3.0888030888030826E-2</v>
      </c>
      <c r="AI255" s="103">
        <f t="shared" ref="AI255:AI256" si="2209">J255/J254-1</f>
        <v>-5.0228310502283047E-2</v>
      </c>
      <c r="AJ255" s="89">
        <f t="shared" ref="AJ255:AJ256" si="2210">K255/K254-1</f>
        <v>-1.2468827930174564E-2</v>
      </c>
      <c r="AK255" s="96">
        <f t="shared" ref="AK255:AK256" si="2211">N255/N254-1</f>
        <v>-3.8216560509554132E-2</v>
      </c>
      <c r="AL255" s="97">
        <f t="shared" ref="AL255:AL256" si="2212">O255/O254-1</f>
        <v>-1.6949152542372836E-2</v>
      </c>
      <c r="AM255" s="97">
        <f t="shared" ref="AM255:AM256" si="2213">R255/R254-1</f>
        <v>-1.7964071856287456E-2</v>
      </c>
      <c r="AQ255" s="109">
        <f>[4]SRM!I200-H255</f>
        <v>78.91</v>
      </c>
      <c r="AR255" s="109">
        <f>[4]SRM!J200-O255</f>
        <v>81.599999999999994</v>
      </c>
      <c r="AS255" s="108">
        <f t="shared" ref="AS255:AS256" si="2214">AR255-AQ255</f>
        <v>2.6899999999999977</v>
      </c>
      <c r="AT255" s="109">
        <f>AVERAGE($AS$2:AS255)</f>
        <v>6.9132034120734884</v>
      </c>
      <c r="AU255" s="44">
        <f t="shared" ref="AU255:AU256" si="2215">AQ255/AQ254-1</f>
        <v>-7.3391263503992499E-2</v>
      </c>
      <c r="AV255" s="44">
        <f t="shared" ref="AV255:AV256" si="2216">AR255/AR254-1</f>
        <v>-8.9082384460817177E-2</v>
      </c>
    </row>
    <row r="256" spans="1:48">
      <c r="A256" s="46">
        <f>'[1]Weekly capesize'!$A1037</f>
        <v>44529</v>
      </c>
      <c r="B256" s="1">
        <f>'[1]Weekly capesize'!$B1037</f>
        <v>13582</v>
      </c>
      <c r="C256" s="1">
        <f>'[1]Weekly capesize'!$C1037</f>
        <v>8738</v>
      </c>
      <c r="D256" s="1">
        <f t="shared" si="2200"/>
        <v>4844</v>
      </c>
      <c r="E256" s="124">
        <f>'[1]Baltic Indices'!$D705</f>
        <v>3906</v>
      </c>
      <c r="F256" s="124">
        <f>'[1]Baltic Indices'!$G705</f>
        <v>1539</v>
      </c>
      <c r="G256" s="124">
        <f>'[1]Baltic Indices'!$F705</f>
        <v>2316</v>
      </c>
      <c r="H256" s="3">
        <f>'[1]Weekly capesize'!$I1037</f>
        <v>12.15</v>
      </c>
      <c r="I256" s="3">
        <f>'[1]Weekly capesize'!$L1037</f>
        <v>17.45</v>
      </c>
      <c r="J256" s="3">
        <f>'[1]Weekly capesize'!$N1037</f>
        <v>21.75</v>
      </c>
      <c r="K256" s="3">
        <f>'[1]Weekly capesize'!$J1037</f>
        <v>20.8</v>
      </c>
      <c r="L256" s="3">
        <f>'[1]Weekly capesize'!$Y1037</f>
        <v>27.4</v>
      </c>
      <c r="M256" s="3">
        <f>'[1]Weekly capesize'!$V1037</f>
        <v>16.45</v>
      </c>
      <c r="N256" s="5">
        <f>'[1]Weekly capesize'!$S1037</f>
        <v>16</v>
      </c>
      <c r="O256" s="5">
        <f>'[1]Weekly capesize'!$Z1037</f>
        <v>27.8</v>
      </c>
      <c r="P256" s="5">
        <f>'[1]Weekly capesize'!$T1037</f>
        <v>15.55</v>
      </c>
      <c r="Q256" s="5">
        <f>'[1]Weekly capesize'!$U1037</f>
        <v>19.649999999999999</v>
      </c>
      <c r="R256" s="119">
        <f>[2]input!$B685</f>
        <v>16.850000000000001</v>
      </c>
      <c r="S256" s="123">
        <f t="shared" si="2201"/>
        <v>0.55436026550698103</v>
      </c>
      <c r="T256" s="49">
        <f t="shared" si="2202"/>
        <v>4844</v>
      </c>
      <c r="U256" s="107">
        <f t="shared" si="2203"/>
        <v>0.55436026550698103</v>
      </c>
      <c r="V256" s="157">
        <f t="shared" si="2204"/>
        <v>15.65</v>
      </c>
      <c r="W256" s="108">
        <f t="shared" si="2205"/>
        <v>5.2999999999999989</v>
      </c>
      <c r="X256" s="197">
        <f>'[1]Weekly capesize'!$AD1037</f>
        <v>13.7</v>
      </c>
      <c r="AF256" s="86">
        <f t="shared" si="2206"/>
        <v>6.8355226933060731E-2</v>
      </c>
      <c r="AG256" s="97">
        <f t="shared" si="2207"/>
        <v>3.0789194290433031E-2</v>
      </c>
      <c r="AH256" s="102">
        <f t="shared" si="2208"/>
        <v>-3.1872509960159334E-2</v>
      </c>
      <c r="AI256" s="103">
        <f t="shared" si="2209"/>
        <v>4.5673076923076872E-2</v>
      </c>
      <c r="AJ256" s="89">
        <f t="shared" si="2210"/>
        <v>5.0505050505050608E-2</v>
      </c>
      <c r="AK256" s="96">
        <f t="shared" si="2211"/>
        <v>5.9602649006622599E-2</v>
      </c>
      <c r="AL256" s="97">
        <f t="shared" si="2212"/>
        <v>6.5134099616858121E-2</v>
      </c>
      <c r="AM256" s="97">
        <f t="shared" si="2213"/>
        <v>2.7439024390244038E-2</v>
      </c>
      <c r="AQ256" s="109">
        <f>[4]SRM!I201-H256</f>
        <v>77.679999999999993</v>
      </c>
      <c r="AR256" s="109">
        <f>[4]SRM!J201-O256</f>
        <v>76.680000000000007</v>
      </c>
      <c r="AS256" s="108">
        <f t="shared" si="2214"/>
        <v>-0.99999999999998579</v>
      </c>
      <c r="AT256" s="109">
        <f>AVERAGE($AS$2:AS256)</f>
        <v>6.8821712418300631</v>
      </c>
      <c r="AU256" s="44">
        <f t="shared" si="2215"/>
        <v>-1.5587378025598841E-2</v>
      </c>
      <c r="AV256" s="44">
        <f t="shared" si="2216"/>
        <v>-6.029411764705872E-2</v>
      </c>
    </row>
    <row r="257" spans="1:48">
      <c r="A257" s="46">
        <f>'[1]Weekly capesize'!$A1038</f>
        <v>44536</v>
      </c>
      <c r="B257" s="1">
        <f>'[1]Weekly capesize'!$B1038</f>
        <v>14680</v>
      </c>
      <c r="C257" s="1">
        <f>'[1]Weekly capesize'!$C1038</f>
        <v>9336</v>
      </c>
      <c r="D257" s="1">
        <f t="shared" ref="D257" si="2217">B257-C257</f>
        <v>5344</v>
      </c>
      <c r="E257" s="124">
        <f>'[1]Baltic Indices'!$D706</f>
        <v>4594</v>
      </c>
      <c r="F257" s="124">
        <f>'[1]Baltic Indices'!$G706</f>
        <v>1559</v>
      </c>
      <c r="G257" s="124">
        <f>'[1]Baltic Indices'!$F706</f>
        <v>2431</v>
      </c>
      <c r="H257" s="3">
        <f>'[1]Weekly capesize'!$I1038</f>
        <v>13.05</v>
      </c>
      <c r="I257" s="3">
        <f>'[1]Weekly capesize'!$L1038</f>
        <v>18.25</v>
      </c>
      <c r="J257" s="3">
        <f>'[1]Weekly capesize'!$N1038</f>
        <v>22.9</v>
      </c>
      <c r="K257" s="3">
        <f>'[1]Weekly capesize'!$J1038</f>
        <v>21.75</v>
      </c>
      <c r="L257" s="3">
        <f>'[1]Weekly capesize'!$Y1038</f>
        <v>28.75</v>
      </c>
      <c r="M257" s="3">
        <f>'[1]Weekly capesize'!$V1038</f>
        <v>18.05</v>
      </c>
      <c r="N257" s="5">
        <f>'[1]Weekly capesize'!$S1038</f>
        <v>16.8</v>
      </c>
      <c r="O257" s="5">
        <f>'[1]Weekly capesize'!$Z1038</f>
        <v>29.15</v>
      </c>
      <c r="P257" s="5">
        <f>'[1]Weekly capesize'!$T1038</f>
        <v>16.399999999999999</v>
      </c>
      <c r="Q257" s="5">
        <f>'[1]Weekly capesize'!$U1038</f>
        <v>21.25</v>
      </c>
      <c r="R257" s="119">
        <f>[2]input!$B686</f>
        <v>18.350000000000001</v>
      </c>
      <c r="S257" s="123">
        <f t="shared" ref="S257" si="2218">(B257-C257)/C257</f>
        <v>0.57240788346186799</v>
      </c>
      <c r="T257" s="49">
        <f t="shared" ref="T257" si="2219">B257-C257</f>
        <v>5344</v>
      </c>
      <c r="U257" s="107">
        <f t="shared" ref="U257" si="2220">T257/C257</f>
        <v>0.57240788346186799</v>
      </c>
      <c r="V257" s="157">
        <f t="shared" ref="V257" si="2221">O257-H257</f>
        <v>16.099999999999998</v>
      </c>
      <c r="W257" s="108">
        <f t="shared" ref="W257" si="2222">I257-H257</f>
        <v>5.1999999999999993</v>
      </c>
      <c r="X257" s="197">
        <f>'[1]Weekly capesize'!$AD1038</f>
        <v>14.5</v>
      </c>
      <c r="AF257" s="86">
        <f t="shared" ref="AF257" si="2223">B257/B256-1</f>
        <v>8.0842291267854582E-2</v>
      </c>
      <c r="AG257" s="97">
        <f t="shared" ref="AG257" si="2224">C257/C256-1</f>
        <v>6.843671320668343E-2</v>
      </c>
      <c r="AH257" s="102">
        <f t="shared" ref="AH257" si="2225">H257/H256-1</f>
        <v>7.4074074074074181E-2</v>
      </c>
      <c r="AI257" s="103">
        <f t="shared" ref="AI257" si="2226">J257/J256-1</f>
        <v>5.2873563218390762E-2</v>
      </c>
      <c r="AJ257" s="89">
        <f t="shared" ref="AJ257" si="2227">K257/K256-1</f>
        <v>4.5673076923076872E-2</v>
      </c>
      <c r="AK257" s="96">
        <f t="shared" ref="AK257" si="2228">N257/N256-1</f>
        <v>5.0000000000000044E-2</v>
      </c>
      <c r="AL257" s="97">
        <f t="shared" ref="AL257" si="2229">O257/O256-1</f>
        <v>4.8561151079136611E-2</v>
      </c>
      <c r="AM257" s="97">
        <f t="shared" ref="AM257" si="2230">R257/R256-1</f>
        <v>8.9020771513353081E-2</v>
      </c>
      <c r="AQ257" s="109">
        <f>[4]SRM!I202-H257</f>
        <v>86.4</v>
      </c>
      <c r="AR257" s="109">
        <f>[4]SRM!J202-O257</f>
        <v>84.69</v>
      </c>
      <c r="AS257" s="108">
        <f t="shared" ref="AS257" si="2231">AR257-AQ257</f>
        <v>-1.710000000000008</v>
      </c>
      <c r="AT257" s="109">
        <f>AVERAGE($AS$2:AS257)</f>
        <v>6.8486080729166643</v>
      </c>
      <c r="AU257" s="44">
        <f t="shared" ref="AU257" si="2232">AQ257/AQ256-1</f>
        <v>0.11225540679711665</v>
      </c>
      <c r="AV257" s="44">
        <f t="shared" ref="AV257" si="2233">AR257/AR256-1</f>
        <v>0.10446009389671351</v>
      </c>
    </row>
    <row r="258" spans="1:48">
      <c r="A258" s="46">
        <f>'[1]Weekly capesize'!$A1039</f>
        <v>44543</v>
      </c>
      <c r="B258" s="1">
        <f>'[1]Weekly capesize'!$B1039</f>
        <v>14984</v>
      </c>
      <c r="C258" s="1">
        <f>'[1]Weekly capesize'!$C1039</f>
        <v>9311</v>
      </c>
      <c r="D258" s="1">
        <f t="shared" ref="D258" si="2234">B258-C258</f>
        <v>5673</v>
      </c>
      <c r="E258" s="124">
        <f>'[1]Baltic Indices'!$D707</f>
        <v>4827</v>
      </c>
      <c r="F258" s="124">
        <f>'[1]Baltic Indices'!$G707</f>
        <v>1572</v>
      </c>
      <c r="G258" s="124">
        <f>'[1]Baltic Indices'!$F707</f>
        <v>2551</v>
      </c>
      <c r="H258" s="3">
        <f>'[1]Weekly capesize'!$I1039</f>
        <v>13.75</v>
      </c>
      <c r="I258" s="3">
        <f>'[1]Weekly capesize'!$L1039</f>
        <v>17.25</v>
      </c>
      <c r="J258" s="3">
        <f>'[1]Weekly capesize'!$N1039</f>
        <v>21.45</v>
      </c>
      <c r="K258" s="3">
        <f>'[1]Weekly capesize'!$J1039</f>
        <v>21.1</v>
      </c>
      <c r="L258" s="3">
        <f>'[1]Weekly capesize'!$Y1039</f>
        <v>26.85</v>
      </c>
      <c r="M258" s="3">
        <f>'[1]Weekly capesize'!$V1039</f>
        <v>19.5</v>
      </c>
      <c r="N258" s="5">
        <f>'[1]Weekly capesize'!$S1039</f>
        <v>15.8</v>
      </c>
      <c r="O258" s="5">
        <f>'[1]Weekly capesize'!$Z1039</f>
        <v>27.25</v>
      </c>
      <c r="P258" s="5">
        <f>'[1]Weekly capesize'!$T1039</f>
        <v>15.4</v>
      </c>
      <c r="Q258" s="5">
        <f>'[1]Weekly capesize'!$U1039</f>
        <v>22.7</v>
      </c>
      <c r="R258" s="119">
        <f>[2]input!$B687</f>
        <v>16.899999999999999</v>
      </c>
      <c r="S258" s="123">
        <f t="shared" ref="S258" si="2235">(B258-C258)/C258</f>
        <v>0.60927934700891417</v>
      </c>
      <c r="T258" s="49">
        <f t="shared" ref="T258" si="2236">B258-C258</f>
        <v>5673</v>
      </c>
      <c r="U258" s="107">
        <f t="shared" ref="U258" si="2237">T258/C258</f>
        <v>0.60927934700891417</v>
      </c>
      <c r="V258" s="157">
        <f t="shared" ref="V258" si="2238">O258-H258</f>
        <v>13.5</v>
      </c>
      <c r="W258" s="108">
        <f t="shared" ref="W258" si="2239">I258-H258</f>
        <v>3.5</v>
      </c>
      <c r="X258" s="197">
        <f>'[1]Weekly capesize'!$AD1039</f>
        <v>13.5</v>
      </c>
      <c r="AF258" s="86">
        <f t="shared" ref="AF258" si="2240">B258/B257-1</f>
        <v>2.0708446866485097E-2</v>
      </c>
      <c r="AG258" s="97">
        <f t="shared" ref="AG258" si="2241">C258/C257-1</f>
        <v>-2.6778063410454189E-3</v>
      </c>
      <c r="AH258" s="102">
        <f t="shared" ref="AH258" si="2242">H258/H257-1</f>
        <v>5.3639846743295028E-2</v>
      </c>
      <c r="AI258" s="103">
        <f t="shared" ref="AI258" si="2243">J258/J257-1</f>
        <v>-6.33187772925764E-2</v>
      </c>
      <c r="AJ258" s="89">
        <f t="shared" ref="AJ258" si="2244">K258/K257-1</f>
        <v>-2.9885057471264354E-2</v>
      </c>
      <c r="AK258" s="96">
        <f t="shared" ref="AK258" si="2245">N258/N257-1</f>
        <v>-5.9523809523809534E-2</v>
      </c>
      <c r="AL258" s="97">
        <f t="shared" ref="AL258" si="2246">O258/O257-1</f>
        <v>-6.5180102915951887E-2</v>
      </c>
      <c r="AM258" s="97">
        <f t="shared" ref="AM258" si="2247">R258/R257-1</f>
        <v>-7.9019073569482456E-2</v>
      </c>
      <c r="AQ258" s="109">
        <f>[4]SRM!I203-H258</f>
        <v>89.08</v>
      </c>
      <c r="AR258" s="109">
        <f>[4]SRM!J203-O258</f>
        <v>89.85</v>
      </c>
      <c r="AS258" s="108">
        <f t="shared" ref="AS258" si="2248">AR258-AQ258</f>
        <v>0.76999999999999602</v>
      </c>
      <c r="AT258" s="109">
        <f>AVERAGE($AS$2:AS258)</f>
        <v>6.8249559014267165</v>
      </c>
      <c r="AU258" s="44">
        <f t="shared" ref="AU258" si="2249">AQ258/AQ257-1</f>
        <v>3.1018518518518334E-2</v>
      </c>
      <c r="AV258" s="44">
        <f t="shared" ref="AV258" si="2250">AR258/AR257-1</f>
        <v>6.0928090683669778E-2</v>
      </c>
    </row>
    <row r="259" spans="1:48">
      <c r="A259" s="46">
        <f>'[1]Weekly capesize'!$A1040</f>
        <v>44550</v>
      </c>
      <c r="B259" s="1">
        <f>'[1]Weekly capesize'!$B1040</f>
        <v>11174</v>
      </c>
      <c r="C259" s="1">
        <f>'[1]Weekly capesize'!$C1040</f>
        <v>6691</v>
      </c>
      <c r="D259" s="1">
        <f t="shared" ref="D259" si="2251">B259-C259</f>
        <v>4483</v>
      </c>
      <c r="E259" s="124">
        <f>'[1]Baltic Indices'!$D708</f>
        <v>2727</v>
      </c>
      <c r="F259" s="124">
        <f>'[1]Baltic Indices'!$G708</f>
        <v>1547</v>
      </c>
      <c r="G259" s="124">
        <f>'[1]Baltic Indices'!$F708</f>
        <v>2469</v>
      </c>
      <c r="H259" s="3">
        <f>'[1]Weekly capesize'!$I1040</f>
        <v>9</v>
      </c>
      <c r="I259" s="3">
        <f>'[1]Weekly capesize'!$L1040</f>
        <v>13.95</v>
      </c>
      <c r="J259" s="3">
        <f>'[1]Weekly capesize'!$N1040</f>
        <v>17.95</v>
      </c>
      <c r="K259" s="3">
        <f>'[1]Weekly capesize'!$J1040</f>
        <v>16.75</v>
      </c>
      <c r="L259" s="3">
        <f>'[1]Weekly capesize'!$Y1040</f>
        <v>21.6</v>
      </c>
      <c r="M259" s="3">
        <f>'[1]Weekly capesize'!$V1040</f>
        <v>15.35</v>
      </c>
      <c r="N259" s="5">
        <f>'[1]Weekly capesize'!$S1040</f>
        <v>12.5</v>
      </c>
      <c r="O259" s="5">
        <f>'[1]Weekly capesize'!$Z1040</f>
        <v>22</v>
      </c>
      <c r="P259" s="5">
        <f>'[1]Weekly capesize'!$T1040</f>
        <v>11.1</v>
      </c>
      <c r="Q259" s="5">
        <f>'[1]Weekly capesize'!$U1040</f>
        <v>17.55</v>
      </c>
      <c r="R259" s="119">
        <f>[2]input!$B688</f>
        <v>18.399999999999999</v>
      </c>
      <c r="S259" s="123">
        <f t="shared" ref="S259" si="2252">(B259-C259)/C259</f>
        <v>0.67000448363473319</v>
      </c>
      <c r="T259" s="49">
        <f t="shared" ref="T259" si="2253">B259-C259</f>
        <v>4483</v>
      </c>
      <c r="U259" s="107">
        <f t="shared" ref="U259" si="2254">T259/C259</f>
        <v>0.67000448363473319</v>
      </c>
      <c r="V259" s="157">
        <f t="shared" ref="V259" si="2255">O259-H259</f>
        <v>13</v>
      </c>
      <c r="W259" s="108">
        <f t="shared" ref="W259" si="2256">I259-H259</f>
        <v>4.9499999999999993</v>
      </c>
      <c r="X259" s="197">
        <f>'[1]Weekly capesize'!$AD1040</f>
        <v>10.199999999999999</v>
      </c>
      <c r="AF259" s="86">
        <f t="shared" ref="AF259" si="2257">B259/B258-1</f>
        <v>-0.25427122263748003</v>
      </c>
      <c r="AG259" s="97">
        <f t="shared" ref="AG259" si="2258">C259/C258-1</f>
        <v>-0.28138760605735147</v>
      </c>
      <c r="AH259" s="102">
        <f t="shared" ref="AH259" si="2259">H259/H258-1</f>
        <v>-0.34545454545454546</v>
      </c>
      <c r="AI259" s="103">
        <f t="shared" ref="AI259" si="2260">J259/J258-1</f>
        <v>-0.1631701631701632</v>
      </c>
      <c r="AJ259" s="89">
        <f t="shared" ref="AJ259" si="2261">K259/K258-1</f>
        <v>-0.20616113744075837</v>
      </c>
      <c r="AK259" s="96">
        <f t="shared" ref="AK259" si="2262">N259/N258-1</f>
        <v>-0.20886075949367089</v>
      </c>
      <c r="AL259" s="97">
        <f t="shared" ref="AL259" si="2263">O259/O258-1</f>
        <v>-0.19266055045871555</v>
      </c>
      <c r="AM259" s="97">
        <f t="shared" ref="AM259" si="2264">R259/R258-1</f>
        <v>8.8757396449704151E-2</v>
      </c>
      <c r="AQ259" s="109">
        <f>[4]SRM!I204-H259</f>
        <v>99.42</v>
      </c>
      <c r="AR259" s="109">
        <f>[4]SRM!J204-O259</f>
        <v>102</v>
      </c>
      <c r="AS259" s="108">
        <f t="shared" ref="AS259" si="2265">AR259-AQ259</f>
        <v>2.5799999999999983</v>
      </c>
      <c r="AT259" s="109">
        <f>AVERAGE($AS$2:AS259)</f>
        <v>6.8085025839793252</v>
      </c>
      <c r="AU259" s="44">
        <f t="shared" ref="AU259" si="2266">AQ259/AQ258-1</f>
        <v>0.11607543780871121</v>
      </c>
      <c r="AV259" s="44">
        <f t="shared" ref="AV259" si="2267">AR259/AR258-1</f>
        <v>0.13522537562604353</v>
      </c>
    </row>
    <row r="260" spans="1:48">
      <c r="A260" s="46">
        <f>'[1]Weekly capesize'!$A1041</f>
        <v>44571</v>
      </c>
      <c r="B260" s="1">
        <f>'[1]Weekly capesize'!$B1041</f>
        <v>10487</v>
      </c>
      <c r="C260" s="1">
        <f>'[1]Weekly capesize'!$C1041</f>
        <v>6638</v>
      </c>
      <c r="D260" s="1">
        <f t="shared" ref="D260:D261" si="2268">B260-C260</f>
        <v>3849</v>
      </c>
      <c r="E260" s="124">
        <f>'[1]Baltic Indices'!$D709</f>
        <v>2432</v>
      </c>
      <c r="F260" s="124">
        <f>'[1]Baltic Indices'!$G709</f>
        <v>1300</v>
      </c>
      <c r="G260" s="124">
        <f>'[1]Baltic Indices'!$F709</f>
        <v>2074</v>
      </c>
      <c r="H260" s="3">
        <f>'[1]Weekly capesize'!$I1041</f>
        <v>9.65</v>
      </c>
      <c r="I260" s="3">
        <f>'[1]Weekly capesize'!$L1041</f>
        <v>13.35</v>
      </c>
      <c r="J260" s="3">
        <f>'[1]Weekly capesize'!$N1041</f>
        <v>17.350000000000001</v>
      </c>
      <c r="K260" s="3">
        <f>'[1]Weekly capesize'!$J1041</f>
        <v>16.45</v>
      </c>
      <c r="L260" s="3">
        <f>'[1]Weekly capesize'!$Y1041</f>
        <v>21.6</v>
      </c>
      <c r="M260" s="3">
        <f>'[1]Weekly capesize'!$V1041</f>
        <v>12.85</v>
      </c>
      <c r="N260" s="5">
        <f>'[1]Weekly capesize'!$S1041</f>
        <v>11.9</v>
      </c>
      <c r="O260" s="5">
        <f>'[1]Weekly capesize'!$Z1041</f>
        <v>22</v>
      </c>
      <c r="P260" s="5">
        <f>'[1]Weekly capesize'!$T1041</f>
        <v>10.55</v>
      </c>
      <c r="Q260" s="5">
        <f>'[1]Weekly capesize'!$U1041</f>
        <v>16.05</v>
      </c>
      <c r="R260" s="119">
        <f>[2]input!$B689</f>
        <v>18.350000000000001</v>
      </c>
      <c r="S260" s="123">
        <f t="shared" ref="S260:S261" si="2269">(B260-C260)/C260</f>
        <v>0.57984332630310331</v>
      </c>
      <c r="T260" s="49">
        <f t="shared" ref="T260:T261" si="2270">B260-C260</f>
        <v>3849</v>
      </c>
      <c r="U260" s="107">
        <f t="shared" ref="U260:U261" si="2271">T260/C260</f>
        <v>0.57984332630310331</v>
      </c>
      <c r="V260" s="157">
        <f t="shared" ref="V260:V261" si="2272">O260-H260</f>
        <v>12.35</v>
      </c>
      <c r="W260" s="108">
        <f t="shared" ref="W260:W261" si="2273">I260-H260</f>
        <v>3.6999999999999993</v>
      </c>
      <c r="X260" s="197">
        <f>'[1]Weekly capesize'!$AD1041</f>
        <v>9.6</v>
      </c>
      <c r="AF260" s="86">
        <f t="shared" ref="AF260:AF261" si="2274">B260/B259-1</f>
        <v>-6.1482011813137616E-2</v>
      </c>
      <c r="AG260" s="97">
        <f t="shared" ref="AG260:AG261" si="2275">C260/C259-1</f>
        <v>-7.9210880286952889E-3</v>
      </c>
      <c r="AH260" s="102">
        <f t="shared" ref="AH260:AH261" si="2276">H260/H259-1</f>
        <v>7.2222222222222188E-2</v>
      </c>
      <c r="AI260" s="103">
        <f t="shared" ref="AI260:AI261" si="2277">J260/J259-1</f>
        <v>-3.342618384401097E-2</v>
      </c>
      <c r="AJ260" s="89">
        <f t="shared" ref="AJ260:AJ261" si="2278">K260/K259-1</f>
        <v>-1.7910447761194104E-2</v>
      </c>
      <c r="AK260" s="96">
        <f t="shared" ref="AK260:AK261" si="2279">N260/N259-1</f>
        <v>-4.7999999999999932E-2</v>
      </c>
      <c r="AL260" s="97">
        <f t="shared" ref="AL260:AL261" si="2280">O260/O259-1</f>
        <v>0</v>
      </c>
      <c r="AM260" s="97">
        <f t="shared" ref="AM260:AM261" si="2281">R260/R259-1</f>
        <v>-2.7173913043476716E-3</v>
      </c>
      <c r="AQ260" s="109">
        <f>[4]SRM!I205-H260</f>
        <v>104.89999999999999</v>
      </c>
      <c r="AR260" s="109">
        <f>[4]SRM!J205-O260</f>
        <v>108.6</v>
      </c>
      <c r="AS260" s="108">
        <f t="shared" ref="AS260:AS261" si="2282">AR260-AQ260</f>
        <v>3.7000000000000028</v>
      </c>
      <c r="AT260" s="109">
        <f>AVERAGE($AS$2:AS260)</f>
        <v>6.7965006435006412</v>
      </c>
      <c r="AU260" s="44">
        <f t="shared" ref="AU260:AU261" si="2283">AQ260/AQ259-1</f>
        <v>5.5119694226513749E-2</v>
      </c>
      <c r="AV260" s="44">
        <f t="shared" ref="AV260:AV261" si="2284">AR260/AR259-1</f>
        <v>6.4705882352941169E-2</v>
      </c>
    </row>
    <row r="261" spans="1:48">
      <c r="A261" s="46">
        <f>'[1]Weekly capesize'!$A1042</f>
        <v>44578</v>
      </c>
      <c r="B261" s="1">
        <f>'[1]Weekly capesize'!$B1042</f>
        <v>9129</v>
      </c>
      <c r="C261" s="1">
        <f>'[1]Weekly capesize'!$C1042</f>
        <v>4635</v>
      </c>
      <c r="D261" s="1">
        <f t="shared" si="2268"/>
        <v>4494</v>
      </c>
      <c r="E261" s="124">
        <f>'[1]Baltic Indices'!$D710</f>
        <v>1496</v>
      </c>
      <c r="F261" s="124">
        <f>'[1]Baltic Indices'!$G710</f>
        <v>1192</v>
      </c>
      <c r="G261" s="124">
        <f>'[1]Baltic Indices'!$F710</f>
        <v>1897</v>
      </c>
      <c r="H261" s="3">
        <f>'[1]Weekly capesize'!$I1042</f>
        <v>7</v>
      </c>
      <c r="I261" s="3">
        <f>'[1]Weekly capesize'!$L1042</f>
        <v>10.050000000000001</v>
      </c>
      <c r="J261" s="3">
        <f>'[1]Weekly capesize'!$N1042</f>
        <v>12.35</v>
      </c>
      <c r="K261" s="3">
        <f>'[1]Weekly capesize'!$J1042</f>
        <v>14.25</v>
      </c>
      <c r="L261" s="3">
        <f>'[1]Weekly capesize'!$Y1042</f>
        <v>18.75</v>
      </c>
      <c r="M261" s="3">
        <f>'[1]Weekly capesize'!$V1042</f>
        <v>11.7</v>
      </c>
      <c r="N261" s="5">
        <f>'[1]Weekly capesize'!$S1042</f>
        <v>9.0500000000000007</v>
      </c>
      <c r="O261" s="5">
        <f>'[1]Weekly capesize'!$Z1042</f>
        <v>19.149999999999999</v>
      </c>
      <c r="P261" s="5">
        <f>'[1]Weekly capesize'!$T1042</f>
        <v>7.7</v>
      </c>
      <c r="Q261" s="5">
        <f>'[1]Weekly capesize'!$U1042</f>
        <v>14.8</v>
      </c>
      <c r="R261" s="119">
        <f>[2]input!$B690</f>
        <v>15.3</v>
      </c>
      <c r="S261" s="123">
        <f t="shared" si="2269"/>
        <v>0.96957928802589</v>
      </c>
      <c r="T261" s="49">
        <f t="shared" si="2270"/>
        <v>4494</v>
      </c>
      <c r="U261" s="107">
        <f t="shared" si="2271"/>
        <v>0.96957928802589</v>
      </c>
      <c r="V261" s="157">
        <f t="shared" si="2272"/>
        <v>12.149999999999999</v>
      </c>
      <c r="W261" s="108">
        <f t="shared" si="2273"/>
        <v>3.0500000000000007</v>
      </c>
      <c r="X261" s="197">
        <f>'[1]Weekly capesize'!$AD1042</f>
        <v>6.25</v>
      </c>
      <c r="AF261" s="86">
        <f t="shared" si="2274"/>
        <v>-0.12949365881567654</v>
      </c>
      <c r="AG261" s="97">
        <f t="shared" si="2275"/>
        <v>-0.30174751431153957</v>
      </c>
      <c r="AH261" s="102">
        <f t="shared" si="2276"/>
        <v>-0.27461139896373055</v>
      </c>
      <c r="AI261" s="103">
        <f t="shared" si="2277"/>
        <v>-0.28818443804034588</v>
      </c>
      <c r="AJ261" s="89">
        <f t="shared" si="2278"/>
        <v>-0.13373860182370811</v>
      </c>
      <c r="AK261" s="96">
        <f t="shared" si="2279"/>
        <v>-0.23949579831932766</v>
      </c>
      <c r="AL261" s="97">
        <f t="shared" si="2280"/>
        <v>-0.12954545454545463</v>
      </c>
      <c r="AM261" s="97">
        <f t="shared" si="2281"/>
        <v>-0.16621253405994552</v>
      </c>
      <c r="AQ261" s="109">
        <f>[4]SRM!I206-H261</f>
        <v>118.31</v>
      </c>
      <c r="AR261" s="109">
        <f>[4]SRM!J206-O261</f>
        <v>124.66999999999999</v>
      </c>
      <c r="AS261" s="108">
        <f t="shared" si="2282"/>
        <v>6.3599999999999852</v>
      </c>
      <c r="AT261" s="109">
        <f>AVERAGE($AS$2:AS261)</f>
        <v>6.7948217948717922</v>
      </c>
      <c r="AU261" s="44">
        <f t="shared" si="2283"/>
        <v>0.12783603431839863</v>
      </c>
      <c r="AV261" s="44">
        <f t="shared" si="2284"/>
        <v>0.14797421731123372</v>
      </c>
    </row>
    <row r="262" spans="1:48">
      <c r="A262" s="46">
        <f>'[1]Weekly capesize'!$A1043</f>
        <v>44585</v>
      </c>
      <c r="B262" s="1">
        <f>'[1]Weekly capesize'!$B1043</f>
        <v>7404</v>
      </c>
      <c r="C262" s="1">
        <f>'[1]Weekly capesize'!$C1043</f>
        <v>4117</v>
      </c>
      <c r="D262" s="1">
        <f t="shared" ref="D262" si="2285">B262-C262</f>
        <v>3287</v>
      </c>
      <c r="E262" s="124">
        <f>'[1]Baltic Indices'!$D711</f>
        <v>891</v>
      </c>
      <c r="F262" s="124">
        <f>'[1]Baltic Indices'!$G711</f>
        <v>1103</v>
      </c>
      <c r="G262" s="124">
        <f>'[1]Baltic Indices'!$F711</f>
        <v>1749</v>
      </c>
      <c r="H262" s="3">
        <f>'[1]Weekly capesize'!$I1043</f>
        <v>6.8</v>
      </c>
      <c r="I262" s="3">
        <f>'[1]Weekly capesize'!$L1043</f>
        <v>9.5</v>
      </c>
      <c r="J262" s="3">
        <f>'[1]Weekly capesize'!$N1043</f>
        <v>11.25</v>
      </c>
      <c r="K262" s="3">
        <f>'[1]Weekly capesize'!$J1043</f>
        <v>12.85</v>
      </c>
      <c r="L262" s="3">
        <f>'[1]Weekly capesize'!$Y1043</f>
        <v>16.899999999999999</v>
      </c>
      <c r="M262" s="3">
        <f>'[1]Weekly capesize'!$V1043</f>
        <v>10.15</v>
      </c>
      <c r="N262" s="5">
        <f>'[1]Weekly capesize'!$S1043</f>
        <v>8.0500000000000007</v>
      </c>
      <c r="O262" s="5">
        <f>'[1]Weekly capesize'!$Z1043</f>
        <v>17.3</v>
      </c>
      <c r="P262" s="5">
        <f>'[1]Weekly capesize'!$T1043</f>
        <v>6.7</v>
      </c>
      <c r="Q262" s="5">
        <f>'[1]Weekly capesize'!$U1043</f>
        <v>13.25</v>
      </c>
      <c r="R262" s="119">
        <f>[2]input!$B691</f>
        <v>17.3</v>
      </c>
      <c r="S262" s="123">
        <f t="shared" ref="S262" si="2286">(B262-C262)/C262</f>
        <v>0.79839689094000488</v>
      </c>
      <c r="T262" s="49">
        <f t="shared" ref="T262" si="2287">B262-C262</f>
        <v>3287</v>
      </c>
      <c r="U262" s="107">
        <f t="shared" ref="U262" si="2288">T262/C262</f>
        <v>0.79839689094000488</v>
      </c>
      <c r="V262" s="157">
        <f t="shared" ref="V262" si="2289">O262-H262</f>
        <v>10.5</v>
      </c>
      <c r="W262" s="108">
        <f t="shared" ref="W262" si="2290">I262-H262</f>
        <v>2.7</v>
      </c>
      <c r="X262" s="197">
        <f>'[1]Weekly capesize'!$AD1043</f>
        <v>5.25</v>
      </c>
      <c r="AF262" s="86">
        <f t="shared" ref="AF262" si="2291">B262/B261-1</f>
        <v>-0.18895826487019385</v>
      </c>
      <c r="AG262" s="97">
        <f t="shared" ref="AG262" si="2292">C262/C261-1</f>
        <v>-0.11175836030204966</v>
      </c>
      <c r="AH262" s="102">
        <f t="shared" ref="AH262" si="2293">H262/H261-1</f>
        <v>-2.8571428571428581E-2</v>
      </c>
      <c r="AI262" s="103">
        <f t="shared" ref="AI262" si="2294">J262/J261-1</f>
        <v>-8.9068825910931126E-2</v>
      </c>
      <c r="AJ262" s="89">
        <f t="shared" ref="AJ262" si="2295">K262/K261-1</f>
        <v>-9.8245614035087692E-2</v>
      </c>
      <c r="AK262" s="96">
        <f t="shared" ref="AK262" si="2296">N262/N261-1</f>
        <v>-0.11049723756906071</v>
      </c>
      <c r="AL262" s="97">
        <f t="shared" ref="AL262" si="2297">O262/O261-1</f>
        <v>-9.6605744125326298E-2</v>
      </c>
      <c r="AM262" s="97">
        <f t="shared" ref="AM262" si="2298">R262/R261-1</f>
        <v>0.13071895424836599</v>
      </c>
      <c r="AQ262" s="109">
        <f>[4]SRM!I207-H262</f>
        <v>113.39</v>
      </c>
      <c r="AR262" s="109">
        <f>[4]SRM!J207-O262</f>
        <v>121.44000000000001</v>
      </c>
      <c r="AS262" s="108">
        <f t="shared" ref="AS262" si="2299">AR262-AQ262</f>
        <v>8.0500000000000114</v>
      </c>
      <c r="AT262" s="109">
        <f>AVERAGE($AS$2:AS262)</f>
        <v>6.7996309067688347</v>
      </c>
      <c r="AU262" s="44">
        <f t="shared" ref="AU262" si="2300">AQ262/AQ261-1</f>
        <v>-4.1585664778970521E-2</v>
      </c>
      <c r="AV262" s="44">
        <f t="shared" ref="AV262" si="2301">AR262/AR261-1</f>
        <v>-2.5908398171171743E-2</v>
      </c>
    </row>
    <row r="263" spans="1:48">
      <c r="A263" s="46">
        <f>'[1]Weekly capesize'!$A1044</f>
        <v>44592</v>
      </c>
      <c r="B263" s="1">
        <f>'[1]Weekly capesize'!$B1044</f>
        <v>7854</v>
      </c>
      <c r="C263" s="1">
        <f>'[1]Weekly capesize'!$C1044</f>
        <v>4522</v>
      </c>
      <c r="D263" s="1">
        <f t="shared" ref="D263" si="2302">B263-C263</f>
        <v>3332</v>
      </c>
      <c r="E263" s="124">
        <f>'[1]Baltic Indices'!$D712</f>
        <v>818</v>
      </c>
      <c r="F263" s="124">
        <f>'[1]Baltic Indices'!$G712</f>
        <v>1017</v>
      </c>
      <c r="G263" s="124">
        <f>'[1]Baltic Indices'!$F712</f>
        <v>1613</v>
      </c>
      <c r="H263" s="3">
        <f>'[1]Weekly capesize'!$I1044</f>
        <v>7.55</v>
      </c>
      <c r="I263" s="3">
        <f>'[1]Weekly capesize'!$L1044</f>
        <v>10</v>
      </c>
      <c r="J263" s="3">
        <f>'[1]Weekly capesize'!$N1044</f>
        <v>12.05</v>
      </c>
      <c r="K263" s="3">
        <f>'[1]Weekly capesize'!$J1044</f>
        <v>13.65</v>
      </c>
      <c r="L263" s="3">
        <f>'[1]Weekly capesize'!$Y1044</f>
        <v>19</v>
      </c>
      <c r="M263" s="3">
        <f>'[1]Weekly capesize'!$V1044</f>
        <v>10.199999999999999</v>
      </c>
      <c r="N263" s="5">
        <f>'[1]Weekly capesize'!$S1044</f>
        <v>8.5500000000000007</v>
      </c>
      <c r="O263" s="5">
        <f>'[1]Weekly capesize'!$Z1044</f>
        <v>19.399999999999999</v>
      </c>
      <c r="P263" s="5">
        <f>'[1]Weekly capesize'!$T1044</f>
        <v>7.2</v>
      </c>
      <c r="Q263" s="5">
        <f>'[1]Weekly capesize'!$U1044</f>
        <v>13.3</v>
      </c>
      <c r="R263" s="119">
        <f>[2]input!$B692</f>
        <v>16.899999999999999</v>
      </c>
      <c r="S263" s="123">
        <f t="shared" ref="S263" si="2303">(B263-C263)/C263</f>
        <v>0.73684210526315785</v>
      </c>
      <c r="T263" s="49">
        <f t="shared" ref="T263" si="2304">B263-C263</f>
        <v>3332</v>
      </c>
      <c r="U263" s="107">
        <f t="shared" ref="U263" si="2305">T263/C263</f>
        <v>0.73684210526315785</v>
      </c>
      <c r="V263" s="157">
        <f t="shared" ref="V263" si="2306">O263-H263</f>
        <v>11.849999999999998</v>
      </c>
      <c r="W263" s="108">
        <f t="shared" ref="W263" si="2307">I263-H263</f>
        <v>2.4500000000000002</v>
      </c>
      <c r="X263" s="197">
        <f>'[1]Weekly capesize'!$AD1044</f>
        <v>5.75</v>
      </c>
      <c r="AF263" s="86">
        <f t="shared" ref="AF263" si="2308">B263/B262-1</f>
        <v>6.0777957860615794E-2</v>
      </c>
      <c r="AG263" s="97">
        <f t="shared" ref="AG263" si="2309">C263/C262-1</f>
        <v>9.8372601408792892E-2</v>
      </c>
      <c r="AH263" s="102">
        <f t="shared" ref="AH263" si="2310">H263/H262-1</f>
        <v>0.11029411764705888</v>
      </c>
      <c r="AI263" s="103">
        <f t="shared" ref="AI263" si="2311">J263/J262-1</f>
        <v>7.1111111111111125E-2</v>
      </c>
      <c r="AJ263" s="89">
        <f t="shared" ref="AJ263" si="2312">K263/K262-1</f>
        <v>6.2256809338521402E-2</v>
      </c>
      <c r="AK263" s="96">
        <f t="shared" ref="AK263" si="2313">N263/N262-1</f>
        <v>6.211180124223592E-2</v>
      </c>
      <c r="AL263" s="97">
        <f t="shared" ref="AL263" si="2314">O263/O262-1</f>
        <v>0.12138728323699399</v>
      </c>
      <c r="AM263" s="97">
        <f t="shared" ref="AM263" si="2315">R263/R262-1</f>
        <v>-2.3121387283237094E-2</v>
      </c>
      <c r="AQ263" s="109">
        <f>[4]SRM!I208-H263</f>
        <v>117.63000000000001</v>
      </c>
      <c r="AR263" s="109">
        <f>[4]SRM!J208-O263</f>
        <v>128.54</v>
      </c>
      <c r="AS263" s="108">
        <f t="shared" ref="AS263" si="2316">AR263-AQ263</f>
        <v>10.909999999999982</v>
      </c>
      <c r="AT263" s="109">
        <f>AVERAGE($AS$2:AS263)</f>
        <v>6.8153193384223894</v>
      </c>
      <c r="AU263" s="44">
        <f t="shared" ref="AU263" si="2317">AQ263/AQ262-1</f>
        <v>3.739306817179644E-2</v>
      </c>
      <c r="AV263" s="44">
        <f t="shared" ref="AV263" si="2318">AR263/AR262-1</f>
        <v>5.8465085638998548E-2</v>
      </c>
    </row>
    <row r="264" spans="1:48">
      <c r="A264" s="46">
        <f>'[1]Weekly capesize'!$A1045</f>
        <v>44599</v>
      </c>
      <c r="B264" s="1">
        <f>'[1]Weekly capesize'!$B1045</f>
        <v>8240</v>
      </c>
      <c r="C264" s="1">
        <f>'[1]Weekly capesize'!$C1045</f>
        <v>4742</v>
      </c>
      <c r="D264" s="1">
        <f t="shared" ref="D264:D265" si="2319">B264-C264</f>
        <v>3498</v>
      </c>
      <c r="E264" s="124">
        <f>'[1]Baltic Indices'!$D713</f>
        <v>1242</v>
      </c>
      <c r="F264" s="124">
        <f>'[1]Baltic Indices'!$G713</f>
        <v>990</v>
      </c>
      <c r="G264" s="124">
        <f>'[1]Baltic Indices'!$F713</f>
        <v>1594</v>
      </c>
      <c r="H264" s="3">
        <f>'[1]Weekly capesize'!$I1045</f>
        <v>7.15</v>
      </c>
      <c r="I264" s="3">
        <f>'[1]Weekly capesize'!$L1045</f>
        <v>10.85</v>
      </c>
      <c r="J264" s="3">
        <f>'[1]Weekly capesize'!$N1045</f>
        <v>13</v>
      </c>
      <c r="K264" s="3">
        <f>'[1]Weekly capesize'!$J1045</f>
        <v>14.5</v>
      </c>
      <c r="L264" s="3">
        <f>'[1]Weekly capesize'!$Y1045</f>
        <v>18.850000000000001</v>
      </c>
      <c r="M264" s="3">
        <f>'[1]Weekly capesize'!$V1045</f>
        <v>10.8</v>
      </c>
      <c r="N264" s="5">
        <f>'[1]Weekly capesize'!$S1045</f>
        <v>9.4</v>
      </c>
      <c r="O264" s="5">
        <f>'[1]Weekly capesize'!$Z1045</f>
        <v>20.25</v>
      </c>
      <c r="P264" s="5">
        <f>'[1]Weekly capesize'!$T1045</f>
        <v>8.15</v>
      </c>
      <c r="Q264" s="5">
        <f>'[1]Weekly capesize'!$U1045</f>
        <v>13.9</v>
      </c>
      <c r="R264" s="119">
        <f>[2]input!$B693</f>
        <v>17.25</v>
      </c>
      <c r="S264" s="123">
        <f t="shared" ref="S264:S265" si="2320">(B264-C264)/C264</f>
        <v>0.73766343315056937</v>
      </c>
      <c r="T264" s="49">
        <f t="shared" ref="T264:T265" si="2321">B264-C264</f>
        <v>3498</v>
      </c>
      <c r="U264" s="107">
        <f t="shared" ref="U264:U265" si="2322">T264/C264</f>
        <v>0.73766343315056937</v>
      </c>
      <c r="V264" s="157">
        <f t="shared" ref="V264:V265" si="2323">O264-H264</f>
        <v>13.1</v>
      </c>
      <c r="W264" s="108">
        <f t="shared" ref="W264:W265" si="2324">I264-H264</f>
        <v>3.6999999999999993</v>
      </c>
      <c r="X264" s="197">
        <f>'[1]Weekly capesize'!$AD1045</f>
        <v>6.6</v>
      </c>
      <c r="AF264" s="86">
        <f t="shared" ref="AF264:AF265" si="2325">B264/B263-1</f>
        <v>4.9146931499872704E-2</v>
      </c>
      <c r="AG264" s="97">
        <f t="shared" ref="AG264:AG265" si="2326">C264/C263-1</f>
        <v>4.8651039363113657E-2</v>
      </c>
      <c r="AH264" s="102">
        <f t="shared" ref="AH264:AH265" si="2327">H264/H263-1</f>
        <v>-5.2980132450331063E-2</v>
      </c>
      <c r="AI264" s="103">
        <f t="shared" ref="AI264:AI265" si="2328">J264/J263-1</f>
        <v>7.8838174273858863E-2</v>
      </c>
      <c r="AJ264" s="89">
        <f t="shared" ref="AJ264:AJ265" si="2329">K264/K263-1</f>
        <v>6.2271062271062272E-2</v>
      </c>
      <c r="AK264" s="96">
        <f t="shared" ref="AK264:AK265" si="2330">N264/N263-1</f>
        <v>9.9415204678362512E-2</v>
      </c>
      <c r="AL264" s="97">
        <f t="shared" ref="AL264:AL265" si="2331">O264/O263-1</f>
        <v>4.3814432989690788E-2</v>
      </c>
      <c r="AM264" s="97">
        <f t="shared" ref="AM264:AM265" si="2332">R264/R263-1</f>
        <v>2.0710059171597628E-2</v>
      </c>
      <c r="AQ264" s="109">
        <f>[4]SRM!I209-H264</f>
        <v>122.13999999999999</v>
      </c>
      <c r="AR264" s="109">
        <f>[4]SRM!J209-O264</f>
        <v>136.91</v>
      </c>
      <c r="AS264" s="108">
        <f t="shared" ref="AS264:AS265" si="2333">AR264-AQ264</f>
        <v>14.77000000000001</v>
      </c>
      <c r="AT264" s="109">
        <f>AVERAGE($AS$2:AS264)</f>
        <v>6.8455652724968283</v>
      </c>
      <c r="AU264" s="44">
        <f t="shared" ref="AU264:AU265" si="2334">AQ264/AQ263-1</f>
        <v>3.834055938111014E-2</v>
      </c>
      <c r="AV264" s="44">
        <f t="shared" ref="AV264:AV265" si="2335">AR264/AR263-1</f>
        <v>6.5115917224210396E-2</v>
      </c>
    </row>
    <row r="265" spans="1:48">
      <c r="A265" s="46">
        <f>'[1]Weekly capesize'!$A1046</f>
        <v>44606</v>
      </c>
      <c r="B265" s="1">
        <f>'[1]Weekly capesize'!$B1046</f>
        <v>9709</v>
      </c>
      <c r="C265" s="1">
        <f>'[1]Weekly capesize'!$C1046</f>
        <v>5719</v>
      </c>
      <c r="D265" s="1">
        <f t="shared" si="2319"/>
        <v>3990</v>
      </c>
      <c r="E265" s="124">
        <f>'[1]Baltic Indices'!$D714</f>
        <v>1713</v>
      </c>
      <c r="F265" s="124">
        <f>'[1]Baltic Indices'!$G714</f>
        <v>1221</v>
      </c>
      <c r="G265" s="124">
        <f>'[1]Baltic Indices'!$F714</f>
        <v>2277</v>
      </c>
      <c r="H265" s="3">
        <f>'[1]Weekly capesize'!$I1046</f>
        <v>8.5500000000000007</v>
      </c>
      <c r="I265" s="3">
        <f>'[1]Weekly capesize'!$L1046</f>
        <v>12.95</v>
      </c>
      <c r="J265" s="3">
        <f>'[1]Weekly capesize'!$N1046</f>
        <v>16.149999999999999</v>
      </c>
      <c r="K265" s="3">
        <f>'[1]Weekly capesize'!$J1046</f>
        <v>16.2</v>
      </c>
      <c r="L265" s="3">
        <f>'[1]Weekly capesize'!$Y1046</f>
        <v>22.1</v>
      </c>
      <c r="M265" s="3">
        <f>'[1]Weekly capesize'!$V1046</f>
        <v>12.45</v>
      </c>
      <c r="N265" s="5">
        <f>'[1]Weekly capesize'!$S1046</f>
        <v>11.5</v>
      </c>
      <c r="O265" s="5">
        <f>'[1]Weekly capesize'!$Z1046</f>
        <v>23.5</v>
      </c>
      <c r="P265" s="5">
        <f>'[1]Weekly capesize'!$T1046</f>
        <v>10.25</v>
      </c>
      <c r="Q265" s="5">
        <f>'[1]Weekly capesize'!$U1046</f>
        <v>15.55</v>
      </c>
      <c r="R265" s="119">
        <f>[2]input!$B694</f>
        <v>23</v>
      </c>
      <c r="S265" s="123">
        <f t="shared" si="2320"/>
        <v>0.69767441860465118</v>
      </c>
      <c r="T265" s="49">
        <f t="shared" si="2321"/>
        <v>3990</v>
      </c>
      <c r="U265" s="107">
        <f t="shared" si="2322"/>
        <v>0.69767441860465118</v>
      </c>
      <c r="V265" s="157">
        <f t="shared" si="2323"/>
        <v>14.95</v>
      </c>
      <c r="W265" s="108">
        <f t="shared" si="2324"/>
        <v>4.3999999999999986</v>
      </c>
      <c r="X265" s="197">
        <f>'[1]Weekly capesize'!$AD1046</f>
        <v>8.6999999999999993</v>
      </c>
      <c r="AF265" s="86">
        <f t="shared" si="2325"/>
        <v>0.17827669902912624</v>
      </c>
      <c r="AG265" s="97">
        <f t="shared" si="2326"/>
        <v>0.20603121045972173</v>
      </c>
      <c r="AH265" s="102">
        <f t="shared" si="2327"/>
        <v>0.19580419580419584</v>
      </c>
      <c r="AI265" s="103">
        <f t="shared" si="2328"/>
        <v>0.24230769230769211</v>
      </c>
      <c r="AJ265" s="89">
        <f t="shared" si="2329"/>
        <v>0.11724137931034484</v>
      </c>
      <c r="AK265" s="96">
        <f t="shared" si="2330"/>
        <v>0.22340425531914887</v>
      </c>
      <c r="AL265" s="97">
        <f t="shared" si="2331"/>
        <v>0.16049382716049387</v>
      </c>
      <c r="AM265" s="97">
        <f t="shared" si="2332"/>
        <v>0.33333333333333326</v>
      </c>
      <c r="AQ265" s="109">
        <f>[4]SRM!I210-H265</f>
        <v>122.77</v>
      </c>
      <c r="AR265" s="109">
        <f>[4]SRM!J210-O265</f>
        <v>136.52000000000001</v>
      </c>
      <c r="AS265" s="108">
        <f t="shared" si="2333"/>
        <v>13.750000000000014</v>
      </c>
      <c r="AT265" s="109">
        <f>AVERAGE($AS$2:AS265)</f>
        <v>6.8717184343434319</v>
      </c>
      <c r="AU265" s="44">
        <f t="shared" si="2334"/>
        <v>5.1580153921730876E-3</v>
      </c>
      <c r="AV265" s="44">
        <f t="shared" si="2335"/>
        <v>-2.8485866627711021E-3</v>
      </c>
    </row>
    <row r="266" spans="1:48">
      <c r="A266" s="46">
        <f>'[1]Weekly capesize'!$A1047</f>
        <v>44613</v>
      </c>
      <c r="B266" s="1">
        <f>'[1]Weekly capesize'!$B1047</f>
        <v>9479</v>
      </c>
      <c r="C266" s="1">
        <f>'[1]Weekly capesize'!$C1047</f>
        <v>5683</v>
      </c>
      <c r="D266" s="1">
        <f t="shared" ref="D266" si="2336">B266-C266</f>
        <v>3796</v>
      </c>
      <c r="E266" s="124">
        <f>'[1]Baltic Indices'!$D715</f>
        <v>1849</v>
      </c>
      <c r="F266" s="124">
        <f>'[1]Baltic Indices'!$G715</f>
        <v>1306</v>
      </c>
      <c r="G266" s="124">
        <f>'[1]Baltic Indices'!$F715</f>
        <v>2342</v>
      </c>
      <c r="H266" s="3">
        <f>'[1]Weekly capesize'!$I1047</f>
        <v>8.15</v>
      </c>
      <c r="I266" s="3">
        <f>'[1]Weekly capesize'!$L1047</f>
        <v>13.3</v>
      </c>
      <c r="J266" s="3">
        <f>'[1]Weekly capesize'!$N1047</f>
        <v>16.75</v>
      </c>
      <c r="K266" s="3">
        <f>'[1]Weekly capesize'!$J1047</f>
        <v>16.45</v>
      </c>
      <c r="L266" s="3">
        <f>'[1]Weekly capesize'!$Y1047</f>
        <v>21.2</v>
      </c>
      <c r="M266" s="3">
        <f>'[1]Weekly capesize'!$V1047</f>
        <v>11.95</v>
      </c>
      <c r="N266" s="5">
        <f>'[1]Weekly capesize'!$S1047</f>
        <v>11.8</v>
      </c>
      <c r="O266" s="5">
        <f>'[1]Weekly capesize'!$Z1047</f>
        <v>21.6</v>
      </c>
      <c r="P266" s="5">
        <f>'[1]Weekly capesize'!$T1047</f>
        <v>10.55</v>
      </c>
      <c r="Q266" s="5">
        <f>'[1]Weekly capesize'!$U1047</f>
        <v>15.05</v>
      </c>
      <c r="R266" s="119">
        <f>[2]input!$B695</f>
        <v>20.149999999999999</v>
      </c>
      <c r="S266" s="123">
        <f t="shared" ref="S266" si="2337">(B266-C266)/C266</f>
        <v>0.66795706493049445</v>
      </c>
      <c r="T266" s="49">
        <f t="shared" ref="T266" si="2338">B266-C266</f>
        <v>3796</v>
      </c>
      <c r="U266" s="107">
        <f t="shared" ref="U266" si="2339">T266/C266</f>
        <v>0.66795706493049445</v>
      </c>
      <c r="V266" s="157">
        <f t="shared" ref="V266" si="2340">O266-H266</f>
        <v>13.450000000000001</v>
      </c>
      <c r="W266" s="108">
        <f t="shared" ref="W266" si="2341">I266-H266</f>
        <v>5.15</v>
      </c>
      <c r="X266" s="197">
        <f>'[1]Weekly capesize'!$AD1047</f>
        <v>9</v>
      </c>
      <c r="AF266" s="86">
        <f t="shared" ref="AF266" si="2342">B266/B265-1</f>
        <v>-2.3689360387269542E-2</v>
      </c>
      <c r="AG266" s="97">
        <f t="shared" ref="AG266" si="2343">C266/C265-1</f>
        <v>-6.2948067844028621E-3</v>
      </c>
      <c r="AH266" s="102">
        <f t="shared" ref="AH266" si="2344">H266/H265-1</f>
        <v>-4.6783625730994149E-2</v>
      </c>
      <c r="AI266" s="103">
        <f t="shared" ref="AI266" si="2345">J266/J265-1</f>
        <v>3.7151702786377694E-2</v>
      </c>
      <c r="AJ266" s="89">
        <f t="shared" ref="AJ266" si="2346">K266/K265-1</f>
        <v>1.5432098765432167E-2</v>
      </c>
      <c r="AK266" s="96">
        <f t="shared" ref="AK266" si="2347">N266/N265-1</f>
        <v>2.6086956521739202E-2</v>
      </c>
      <c r="AL266" s="97">
        <f t="shared" ref="AL266" si="2348">O266/O265-1</f>
        <v>-8.0851063829787129E-2</v>
      </c>
      <c r="AM266" s="97">
        <f t="shared" ref="AM266" si="2349">R266/R265-1</f>
        <v>-0.12391304347826093</v>
      </c>
      <c r="AQ266" s="109">
        <f>[4]SRM!I211-H266</f>
        <v>131.32999999999998</v>
      </c>
      <c r="AR266" s="109">
        <f>[4]SRM!J211-O266</f>
        <v>149.14000000000001</v>
      </c>
      <c r="AS266" s="108">
        <f t="shared" ref="AS266" si="2350">AR266-AQ266</f>
        <v>17.810000000000031</v>
      </c>
      <c r="AT266" s="109">
        <f>AVERAGE($AS$2:AS266)</f>
        <v>6.9129949685534564</v>
      </c>
      <c r="AU266" s="44">
        <f t="shared" ref="AU266" si="2351">AQ266/AQ265-1</f>
        <v>6.9723873910564338E-2</v>
      </c>
      <c r="AV266" s="44">
        <f t="shared" ref="AV266" si="2352">AR266/AR265-1</f>
        <v>9.2440668033987761E-2</v>
      </c>
    </row>
    <row r="267" spans="1:48">
      <c r="A267" s="46">
        <f>'[1]Weekly capesize'!$A1048</f>
        <v>44620</v>
      </c>
      <c r="B267" s="1">
        <f>'[1]Weekly capesize'!$B1048</f>
        <v>9556</v>
      </c>
      <c r="C267" s="1">
        <f>'[1]Weekly capesize'!$C1048</f>
        <v>5856</v>
      </c>
      <c r="D267" s="1">
        <f t="shared" ref="D267" si="2353">B267-C267</f>
        <v>3700</v>
      </c>
      <c r="E267" s="124">
        <f>'[1]Baltic Indices'!$D716</f>
        <v>2000</v>
      </c>
      <c r="F267" s="124">
        <f>'[1]Baltic Indices'!$G716</f>
        <v>1384</v>
      </c>
      <c r="G267" s="124">
        <f>'[1]Baltic Indices'!$F716</f>
        <v>2415</v>
      </c>
      <c r="H267" s="3">
        <f>'[1]Weekly capesize'!$I1048</f>
        <v>8.8000000000000007</v>
      </c>
      <c r="I267" s="3">
        <f>'[1]Weekly capesize'!$L1048</f>
        <v>13.45</v>
      </c>
      <c r="J267" s="3">
        <f>'[1]Weekly capesize'!$N1048</f>
        <v>16.95</v>
      </c>
      <c r="K267" s="3">
        <f>'[1]Weekly capesize'!$J1048</f>
        <v>16.55</v>
      </c>
      <c r="L267" s="3">
        <f>'[1]Weekly capesize'!$Y1048</f>
        <v>21.3</v>
      </c>
      <c r="M267" s="3">
        <f>'[1]Weekly capesize'!$V1048</f>
        <v>12.15</v>
      </c>
      <c r="N267" s="5">
        <f>'[1]Weekly capesize'!$S1048</f>
        <v>11.95</v>
      </c>
      <c r="O267" s="5">
        <f>'[1]Weekly capesize'!$Z1048</f>
        <v>21.7</v>
      </c>
      <c r="P267" s="5">
        <f>'[1]Weekly capesize'!$T1048</f>
        <v>10.7</v>
      </c>
      <c r="Q267" s="5">
        <f>'[1]Weekly capesize'!$U1048</f>
        <v>15.25</v>
      </c>
      <c r="R267" s="119">
        <f>[2]input!$B696</f>
        <v>26</v>
      </c>
      <c r="S267" s="123">
        <f t="shared" ref="S267" si="2354">(B267-C267)/C267</f>
        <v>0.63183060109289613</v>
      </c>
      <c r="T267" s="49">
        <f t="shared" ref="T267" si="2355">B267-C267</f>
        <v>3700</v>
      </c>
      <c r="U267" s="107">
        <f t="shared" ref="U267" si="2356">T267/C267</f>
        <v>0.63183060109289613</v>
      </c>
      <c r="V267" s="157">
        <f t="shared" ref="V267" si="2357">O267-H267</f>
        <v>12.899999999999999</v>
      </c>
      <c r="W267" s="108">
        <f t="shared" ref="W267" si="2358">I267-H267</f>
        <v>4.6499999999999986</v>
      </c>
      <c r="X267" s="197">
        <f>'[1]Weekly capesize'!$AD1048</f>
        <v>9.15</v>
      </c>
      <c r="AF267" s="86">
        <f t="shared" ref="AF267" si="2359">B267/B266-1</f>
        <v>8.1232197489187197E-3</v>
      </c>
      <c r="AG267" s="97">
        <f t="shared" ref="AG267" si="2360">C267/C266-1</f>
        <v>3.0441668133028399E-2</v>
      </c>
      <c r="AH267" s="102">
        <f t="shared" ref="AH267" si="2361">H267/H266-1</f>
        <v>7.9754601226993849E-2</v>
      </c>
      <c r="AI267" s="103">
        <f t="shared" ref="AI267" si="2362">J267/J266-1</f>
        <v>1.1940298507462588E-2</v>
      </c>
      <c r="AJ267" s="89">
        <f t="shared" ref="AJ267" si="2363">K267/K266-1</f>
        <v>6.0790273556232677E-3</v>
      </c>
      <c r="AK267" s="96">
        <f t="shared" ref="AK267" si="2364">N267/N266-1</f>
        <v>1.2711864406779627E-2</v>
      </c>
      <c r="AL267" s="97">
        <f t="shared" ref="AL267" si="2365">O267/O266-1</f>
        <v>4.6296296296295392E-3</v>
      </c>
      <c r="AM267" s="97">
        <f t="shared" ref="AM267" si="2366">R267/R266-1</f>
        <v>0.29032258064516148</v>
      </c>
      <c r="AQ267" s="109">
        <f>[4]SRM!I212-H267</f>
        <v>137.97999999999999</v>
      </c>
      <c r="AR267" s="109">
        <f>[4]SRM!J212-O267</f>
        <v>156.60000000000002</v>
      </c>
      <c r="AS267" s="108">
        <f t="shared" ref="AS267" si="2367">AR267-AQ267</f>
        <v>18.620000000000033</v>
      </c>
      <c r="AT267" s="109">
        <f>AVERAGE($AS$2:AS267)</f>
        <v>6.957006265664158</v>
      </c>
      <c r="AU267" s="44">
        <f t="shared" ref="AU267" si="2368">AQ267/AQ266-1</f>
        <v>5.0635802939160923E-2</v>
      </c>
      <c r="AV267" s="44">
        <f t="shared" ref="AV267" si="2369">AR267/AR266-1</f>
        <v>5.0020115327879866E-2</v>
      </c>
    </row>
    <row r="268" spans="1:48">
      <c r="A268" s="46">
        <f>'[1]Weekly capesize'!$A1049</f>
        <v>44627</v>
      </c>
      <c r="B268" s="1">
        <f>'[1]Weekly capesize'!$B1049</f>
        <v>10059</v>
      </c>
      <c r="C268" s="1">
        <f>'[1]Weekly capesize'!$C1049</f>
        <v>6455</v>
      </c>
      <c r="D268" s="1">
        <f t="shared" ref="D268" si="2370">B268-C268</f>
        <v>3604</v>
      </c>
      <c r="E268" s="124">
        <f>'[1]Baltic Indices'!$D717</f>
        <v>1749</v>
      </c>
      <c r="F268" s="124">
        <f>'[1]Baltic Indices'!$G717</f>
        <v>1467</v>
      </c>
      <c r="G268" s="124">
        <f>'[1]Baltic Indices'!$F717</f>
        <v>2640</v>
      </c>
      <c r="H268" s="3">
        <f>'[1]Weekly capesize'!$I1049</f>
        <v>10.15</v>
      </c>
      <c r="I268" s="3">
        <f>'[1]Weekly capesize'!$L1049</f>
        <v>14.45</v>
      </c>
      <c r="J268" s="3">
        <f>'[1]Weekly capesize'!$N1049</f>
        <v>18.45</v>
      </c>
      <c r="K268" s="3">
        <f>'[1]Weekly capesize'!$J1049</f>
        <v>17.5</v>
      </c>
      <c r="L268" s="3">
        <f>'[1]Weekly capesize'!$Y1049</f>
        <v>23.25</v>
      </c>
      <c r="M268" s="3">
        <f>'[1]Weekly capesize'!$V1049</f>
        <v>12.35</v>
      </c>
      <c r="N268" s="5">
        <f>'[1]Weekly capesize'!$S1049</f>
        <v>12.95</v>
      </c>
      <c r="O268" s="5">
        <f>'[1]Weekly capesize'!$Z1049</f>
        <v>23.65</v>
      </c>
      <c r="P268" s="5">
        <f>'[1]Weekly capesize'!$T1049</f>
        <v>12.25</v>
      </c>
      <c r="Q268" s="5">
        <f>'[1]Weekly capesize'!$U1049</f>
        <v>15.45</v>
      </c>
      <c r="R268" s="119">
        <f>[2]input!$B697</f>
        <v>27.65</v>
      </c>
      <c r="S268" s="123">
        <f t="shared" ref="S268" si="2371">(B268-C268)/C268</f>
        <v>0.55832687838884587</v>
      </c>
      <c r="T268" s="49">
        <f t="shared" ref="T268" si="2372">B268-C268</f>
        <v>3604</v>
      </c>
      <c r="U268" s="107">
        <f t="shared" ref="U268" si="2373">T268/C268</f>
        <v>0.55832687838884587</v>
      </c>
      <c r="V268" s="157">
        <f t="shared" ref="V268" si="2374">O268-H268</f>
        <v>13.499999999999998</v>
      </c>
      <c r="W268" s="108">
        <f t="shared" ref="W268" si="2375">I268-H268</f>
        <v>4.2999999999999989</v>
      </c>
      <c r="X268" s="197">
        <f>'[1]Weekly capesize'!$AD1049</f>
        <v>10.15</v>
      </c>
      <c r="AF268" s="86">
        <f t="shared" ref="AF268" si="2376">B268/B267-1</f>
        <v>5.2637086647132625E-2</v>
      </c>
      <c r="AG268" s="97">
        <f t="shared" ref="AG268" si="2377">C268/C267-1</f>
        <v>0.1022882513661203</v>
      </c>
      <c r="AH268" s="102">
        <f t="shared" ref="AH268" si="2378">H268/H267-1</f>
        <v>0.15340909090909083</v>
      </c>
      <c r="AI268" s="103">
        <f t="shared" ref="AI268" si="2379">J268/J267-1</f>
        <v>8.8495575221238854E-2</v>
      </c>
      <c r="AJ268" s="89">
        <f t="shared" ref="AJ268" si="2380">K268/K267-1</f>
        <v>5.7401812688821607E-2</v>
      </c>
      <c r="AK268" s="96">
        <f t="shared" ref="AK268" si="2381">N268/N267-1</f>
        <v>8.3682008368200833E-2</v>
      </c>
      <c r="AL268" s="97">
        <f t="shared" ref="AL268" si="2382">O268/O267-1</f>
        <v>8.9861751152073621E-2</v>
      </c>
      <c r="AM268" s="97">
        <f t="shared" ref="AM268" si="2383">R268/R267-1</f>
        <v>6.3461538461538458E-2</v>
      </c>
      <c r="AQ268" s="109">
        <f>[4]SRM!I213-H268</f>
        <v>139.16999999999999</v>
      </c>
      <c r="AR268" s="109">
        <f>[4]SRM!J213-O268</f>
        <v>156.48999999999998</v>
      </c>
      <c r="AS268" s="108">
        <f t="shared" ref="AS268" si="2384">AR268-AQ268</f>
        <v>17.319999999999993</v>
      </c>
      <c r="AT268" s="109">
        <f>AVERAGE($AS$2:AS268)</f>
        <v>6.9958189762796481</v>
      </c>
      <c r="AU268" s="44">
        <f t="shared" ref="AU268" si="2385">AQ268/AQ267-1</f>
        <v>8.6244383243947453E-3</v>
      </c>
      <c r="AV268" s="44">
        <f t="shared" ref="AV268" si="2386">AR268/AR267-1</f>
        <v>-7.024265644958172E-4</v>
      </c>
    </row>
    <row r="269" spans="1:48">
      <c r="A269" s="46">
        <f>'[1]Weekly capesize'!$A1050</f>
        <v>44634</v>
      </c>
      <c r="B269" s="1">
        <f>'[1]Weekly capesize'!$B1050</f>
        <v>13031</v>
      </c>
      <c r="C269" s="1">
        <f>'[1]Weekly capesize'!$C1050</f>
        <v>8823</v>
      </c>
      <c r="D269" s="1">
        <f t="shared" ref="D269:D270" si="2387">B269-C269</f>
        <v>4208</v>
      </c>
      <c r="E269" s="124">
        <f>'[1]Baltic Indices'!$D718</f>
        <v>2100</v>
      </c>
      <c r="F269" s="124">
        <f>'[1]Baltic Indices'!$G718</f>
        <v>1662</v>
      </c>
      <c r="G269" s="124">
        <f>'[1]Baltic Indices'!$F718</f>
        <v>2922</v>
      </c>
      <c r="H269" s="3">
        <f>'[1]Weekly capesize'!$I1050</f>
        <v>11.9</v>
      </c>
      <c r="I269" s="3">
        <f>'[1]Weekly capesize'!$L1050</f>
        <v>20.25</v>
      </c>
      <c r="J269" s="3">
        <f>'[1]Weekly capesize'!$N1050</f>
        <v>26.5</v>
      </c>
      <c r="K269" s="3">
        <f>'[1]Weekly capesize'!$J1050</f>
        <v>22.85</v>
      </c>
      <c r="L269" s="3">
        <f>'[1]Weekly capesize'!$Y1050</f>
        <v>30.4</v>
      </c>
      <c r="M269" s="3">
        <f>'[1]Weekly capesize'!$V1050</f>
        <v>16.100000000000001</v>
      </c>
      <c r="N269" s="5">
        <f>'[1]Weekly capesize'!$S1050</f>
        <v>18.75</v>
      </c>
      <c r="O269" s="5">
        <f>'[1]Weekly capesize'!$Z1050</f>
        <v>30.8</v>
      </c>
      <c r="P269" s="5">
        <f>'[1]Weekly capesize'!$T1050</f>
        <v>15.9</v>
      </c>
      <c r="Q269" s="5">
        <f>'[1]Weekly capesize'!$U1050</f>
        <v>19.2</v>
      </c>
      <c r="R269" s="119">
        <f>[2]input!$B698</f>
        <v>25.25</v>
      </c>
      <c r="S269" s="123">
        <f t="shared" ref="S269:S270" si="2388">(B269-C269)/C269</f>
        <v>0.47693528278363367</v>
      </c>
      <c r="T269" s="49">
        <f t="shared" ref="T269:T270" si="2389">B269-C269</f>
        <v>4208</v>
      </c>
      <c r="U269" s="107">
        <f t="shared" ref="U269:U270" si="2390">T269/C269</f>
        <v>0.47693528278363367</v>
      </c>
      <c r="V269" s="157">
        <f t="shared" ref="V269:V270" si="2391">O269-H269</f>
        <v>18.899999999999999</v>
      </c>
      <c r="W269" s="108">
        <f t="shared" ref="W269:W270" si="2392">I269-H269</f>
        <v>8.35</v>
      </c>
      <c r="X269" s="197">
        <f>'[1]Weekly capesize'!$AD1050</f>
        <v>15.95</v>
      </c>
      <c r="AF269" s="86">
        <f t="shared" ref="AF269:AF270" si="2393">B269/B268-1</f>
        <v>0.29545680485137682</v>
      </c>
      <c r="AG269" s="97">
        <f t="shared" ref="AG269:AG270" si="2394">C269/C268-1</f>
        <v>0.36684740511231606</v>
      </c>
      <c r="AH269" s="102">
        <f t="shared" ref="AH269:AH270" si="2395">H269/H268-1</f>
        <v>0.17241379310344818</v>
      </c>
      <c r="AI269" s="103">
        <f t="shared" ref="AI269:AI270" si="2396">J269/J268-1</f>
        <v>0.43631436314363148</v>
      </c>
      <c r="AJ269" s="89">
        <f t="shared" ref="AJ269:AJ270" si="2397">K269/K268-1</f>
        <v>0.30571428571428583</v>
      </c>
      <c r="AK269" s="96">
        <f t="shared" ref="AK269:AK270" si="2398">N269/N268-1</f>
        <v>0.44787644787644787</v>
      </c>
      <c r="AL269" s="97">
        <f t="shared" ref="AL269:AL270" si="2399">O269/O268-1</f>
        <v>0.30232558139534893</v>
      </c>
      <c r="AM269" s="97">
        <f t="shared" ref="AM269:AM270" si="2400">R269/R268-1</f>
        <v>-8.6799276672694381E-2</v>
      </c>
      <c r="AQ269" s="109">
        <f>[4]SRM!I214-H269</f>
        <v>124.72999999999999</v>
      </c>
      <c r="AR269" s="109">
        <f>[4]SRM!J214-O269</f>
        <v>134.89999999999998</v>
      </c>
      <c r="AS269" s="108">
        <f t="shared" ref="AS269:AS270" si="2401">AR269-AQ269</f>
        <v>10.169999999999987</v>
      </c>
      <c r="AT269" s="109">
        <f>AVERAGE($AS$2:AS269)</f>
        <v>7.0076629353233804</v>
      </c>
      <c r="AU269" s="44">
        <f t="shared" ref="AU269:AU270" si="2402">AQ269/AQ268-1</f>
        <v>-0.10375799382050732</v>
      </c>
      <c r="AV269" s="44">
        <f t="shared" ref="AV269:AV270" si="2403">AR269/AR268-1</f>
        <v>-0.13796408716211905</v>
      </c>
    </row>
    <row r="270" spans="1:48">
      <c r="A270" s="46">
        <f>'[1]Weekly capesize'!$A1051</f>
        <v>44641</v>
      </c>
      <c r="B270" s="1">
        <f>'[1]Weekly capesize'!$B1051</f>
        <v>11738</v>
      </c>
      <c r="C270" s="1">
        <f>'[1]Weekly capesize'!$C1051</f>
        <v>8352</v>
      </c>
      <c r="D270" s="1">
        <f t="shared" si="2387"/>
        <v>3386</v>
      </c>
      <c r="E270" s="124">
        <f>'[1]Baltic Indices'!$D718</f>
        <v>2100</v>
      </c>
      <c r="F270" s="124">
        <f>'[1]Baltic Indices'!$G718</f>
        <v>1662</v>
      </c>
      <c r="G270" s="124">
        <f>'[1]Baltic Indices'!$F718</f>
        <v>2922</v>
      </c>
      <c r="H270" s="3">
        <f>'[1]Weekly capesize'!$I1051</f>
        <v>12.25</v>
      </c>
      <c r="I270" s="3">
        <f>'[1]Weekly capesize'!$L1051</f>
        <v>17.899999999999999</v>
      </c>
      <c r="J270" s="3">
        <f>'[1]Weekly capesize'!$N1051</f>
        <v>25.95</v>
      </c>
      <c r="K270" s="3">
        <f>'[1]Weekly capesize'!$J1051</f>
        <v>20.3</v>
      </c>
      <c r="L270" s="3">
        <f>'[1]Weekly capesize'!$Y1051</f>
        <v>27.75</v>
      </c>
      <c r="M270" s="3">
        <f>'[1]Weekly capesize'!$V1051</f>
        <v>14.35</v>
      </c>
      <c r="N270" s="5">
        <f>'[1]Weekly capesize'!$S1051</f>
        <v>16.399999999999999</v>
      </c>
      <c r="O270" s="5">
        <f>'[1]Weekly capesize'!$Z1051</f>
        <v>28.15</v>
      </c>
      <c r="P270" s="5">
        <f>'[1]Weekly capesize'!$T1051</f>
        <v>13.55</v>
      </c>
      <c r="Q270" s="5">
        <f>'[1]Weekly capesize'!$U1051</f>
        <v>17.45</v>
      </c>
      <c r="R270" s="119">
        <f>[2]input!$B699</f>
        <v>24.75</v>
      </c>
      <c r="S270" s="123">
        <f t="shared" si="2388"/>
        <v>0.40541187739463602</v>
      </c>
      <c r="T270" s="49">
        <f t="shared" si="2389"/>
        <v>3386</v>
      </c>
      <c r="U270" s="107">
        <f t="shared" si="2390"/>
        <v>0.40541187739463602</v>
      </c>
      <c r="V270" s="157">
        <f t="shared" si="2391"/>
        <v>15.899999999999999</v>
      </c>
      <c r="W270" s="108">
        <f t="shared" si="2392"/>
        <v>5.6499999999999986</v>
      </c>
      <c r="X270" s="197">
        <f>'[1]Weekly capesize'!$AD1051</f>
        <v>13.6</v>
      </c>
      <c r="AF270" s="86">
        <f t="shared" si="2393"/>
        <v>-9.9224925178420742E-2</v>
      </c>
      <c r="AG270" s="97">
        <f t="shared" si="2394"/>
        <v>-5.3383202992179579E-2</v>
      </c>
      <c r="AH270" s="102">
        <f t="shared" si="2395"/>
        <v>2.9411764705882248E-2</v>
      </c>
      <c r="AI270" s="103">
        <f t="shared" si="2396"/>
        <v>-2.0754716981132071E-2</v>
      </c>
      <c r="AJ270" s="89">
        <f t="shared" si="2397"/>
        <v>-0.11159737417943105</v>
      </c>
      <c r="AK270" s="96">
        <f t="shared" si="2398"/>
        <v>-0.12533333333333341</v>
      </c>
      <c r="AL270" s="97">
        <f t="shared" si="2399"/>
        <v>-8.6038961038961137E-2</v>
      </c>
      <c r="AM270" s="97">
        <f t="shared" si="2400"/>
        <v>-1.980198019801982E-2</v>
      </c>
      <c r="AQ270" s="109">
        <f>[4]SRM!I215-H270</f>
        <v>124.16999999999999</v>
      </c>
      <c r="AR270" s="109">
        <f>[4]SRM!J215-O270</f>
        <v>136.66999999999999</v>
      </c>
      <c r="AS270" s="108">
        <f t="shared" si="2401"/>
        <v>12.5</v>
      </c>
      <c r="AT270" s="109">
        <f>AVERAGE($AS$2:AS270)</f>
        <v>7.0280805452292414</v>
      </c>
      <c r="AU270" s="44">
        <f t="shared" si="2402"/>
        <v>-4.489697747133814E-3</v>
      </c>
      <c r="AV270" s="44">
        <f t="shared" si="2403"/>
        <v>1.3120830244625736E-2</v>
      </c>
    </row>
    <row r="271" spans="1:48">
      <c r="A271" s="46">
        <f>'[1]Weekly capesize'!$A1052</f>
        <v>44648</v>
      </c>
      <c r="B271" s="1">
        <f>'[1]Weekly capesize'!$B1052</f>
        <v>10652</v>
      </c>
      <c r="C271" s="1">
        <f>'[1]Weekly capesize'!$C1052</f>
        <v>7770</v>
      </c>
      <c r="D271" s="1">
        <f t="shared" ref="D271" si="2404">B271-C271</f>
        <v>2882</v>
      </c>
      <c r="E271" s="124">
        <f>'[1]Baltic Indices'!$D719</f>
        <v>1887</v>
      </c>
      <c r="F271" s="124">
        <f>'[1]Baltic Indices'!$G719</f>
        <v>1782</v>
      </c>
      <c r="G271" s="124">
        <f>'[1]Baltic Indices'!$F719</f>
        <v>3020</v>
      </c>
      <c r="H271" s="3">
        <f>'[1]Weekly capesize'!$I1052</f>
        <v>11.65</v>
      </c>
      <c r="I271" s="3">
        <f>'[1]Weekly capesize'!$L1052</f>
        <v>16.2</v>
      </c>
      <c r="J271" s="3">
        <f>'[1]Weekly capesize'!$N1052</f>
        <v>25.2</v>
      </c>
      <c r="K271" s="3">
        <f>'[1]Weekly capesize'!$J1052</f>
        <v>19.649999999999999</v>
      </c>
      <c r="L271" s="3">
        <f>'[1]Weekly capesize'!$Y1052</f>
        <v>25.95</v>
      </c>
      <c r="M271" s="3">
        <f>'[1]Weekly capesize'!$V1052</f>
        <v>12.9</v>
      </c>
      <c r="N271" s="5">
        <f>'[1]Weekly capesize'!$S1052</f>
        <v>14.7</v>
      </c>
      <c r="O271" s="5">
        <f>'[1]Weekly capesize'!$Z1052</f>
        <v>26.35</v>
      </c>
      <c r="P271" s="5">
        <f>'[1]Weekly capesize'!$T1052</f>
        <v>12.6</v>
      </c>
      <c r="Q271" s="5">
        <f>'[1]Weekly capesize'!$U1052</f>
        <v>16.05</v>
      </c>
      <c r="R271" s="119">
        <f>[2]input!$B700</f>
        <v>25</v>
      </c>
      <c r="S271" s="123">
        <f t="shared" ref="S271" si="2405">(B271-C271)/C271</f>
        <v>0.37091377091377092</v>
      </c>
      <c r="T271" s="49">
        <f t="shared" ref="T271" si="2406">B271-C271</f>
        <v>2882</v>
      </c>
      <c r="U271" s="107">
        <f t="shared" ref="U271" si="2407">T271/C271</f>
        <v>0.37091377091377092</v>
      </c>
      <c r="V271" s="157">
        <f t="shared" ref="V271" si="2408">O271-H271</f>
        <v>14.700000000000001</v>
      </c>
      <c r="W271" s="108">
        <f t="shared" ref="W271" si="2409">I271-H271</f>
        <v>4.5499999999999989</v>
      </c>
      <c r="X271" s="197">
        <f>'[1]Weekly capesize'!$AD1052</f>
        <v>13.8</v>
      </c>
      <c r="AF271" s="86">
        <f t="shared" ref="AF271" si="2410">B271/B270-1</f>
        <v>-9.2520020446413387E-2</v>
      </c>
      <c r="AG271" s="97">
        <f t="shared" ref="AG271" si="2411">C271/C270-1</f>
        <v>-6.9683908045977017E-2</v>
      </c>
      <c r="AH271" s="102">
        <f t="shared" ref="AH271" si="2412">H271/H270-1</f>
        <v>-4.8979591836734615E-2</v>
      </c>
      <c r="AI271" s="103">
        <f t="shared" ref="AI271" si="2413">J271/J270-1</f>
        <v>-2.8901734104046284E-2</v>
      </c>
      <c r="AJ271" s="89">
        <f t="shared" ref="AJ271" si="2414">K271/K270-1</f>
        <v>-3.2019704433497664E-2</v>
      </c>
      <c r="AK271" s="96">
        <f t="shared" ref="AK271" si="2415">N271/N270-1</f>
        <v>-0.10365853658536583</v>
      </c>
      <c r="AL271" s="97">
        <f t="shared" ref="AL271" si="2416">O271/O270-1</f>
        <v>-6.3943161634102963E-2</v>
      </c>
      <c r="AM271" s="97">
        <f t="shared" ref="AM271" si="2417">R271/R270-1</f>
        <v>1.0101010101010166E-2</v>
      </c>
      <c r="AQ271" s="109">
        <f>[4]SRM!I216-H271</f>
        <v>135.04999999999998</v>
      </c>
      <c r="AR271" s="109">
        <f>[4]SRM!J216-O271</f>
        <v>149.99</v>
      </c>
      <c r="AS271" s="108">
        <f t="shared" ref="AS271" si="2418">AR271-AQ271</f>
        <v>14.940000000000026</v>
      </c>
      <c r="AT271" s="109">
        <f>AVERAGE($AS$2:AS271)</f>
        <v>7.0573839506172815</v>
      </c>
      <c r="AU271" s="44">
        <f t="shared" ref="AU271" si="2419">AQ271/AQ270-1</f>
        <v>8.7621808810501634E-2</v>
      </c>
      <c r="AV271" s="44">
        <f t="shared" ref="AV271" si="2420">AR271/AR270-1</f>
        <v>9.7461037535669925E-2</v>
      </c>
    </row>
    <row r="272" spans="1:48">
      <c r="A272" s="46">
        <f>'[1]Weekly capesize'!$A1053</f>
        <v>44655</v>
      </c>
      <c r="B272" s="1">
        <f>'[1]Weekly capesize'!$B1053</f>
        <v>10580</v>
      </c>
      <c r="C272" s="1">
        <f>'[1]Weekly capesize'!$C1053</f>
        <v>7444</v>
      </c>
      <c r="D272" s="1">
        <f t="shared" ref="D272:D273" si="2421">B272-C272</f>
        <v>3136</v>
      </c>
      <c r="E272" s="124">
        <f>'[1]Baltic Indices'!$D720</f>
        <v>1864</v>
      </c>
      <c r="F272" s="124">
        <f>'[1]Baltic Indices'!$G720</f>
        <v>1695</v>
      </c>
      <c r="G272" s="124">
        <f>'[1]Baltic Indices'!$F720</f>
        <v>2755</v>
      </c>
      <c r="H272" s="3">
        <f>'[1]Weekly capesize'!$I1053</f>
        <v>10.65</v>
      </c>
      <c r="I272" s="3">
        <f>'[1]Weekly capesize'!$L1053</f>
        <v>15.75</v>
      </c>
      <c r="J272" s="3">
        <f>'[1]Weekly capesize'!$N1053</f>
        <v>24.75</v>
      </c>
      <c r="K272" s="3">
        <f>'[1]Weekly capesize'!$J1053</f>
        <v>19.2</v>
      </c>
      <c r="L272" s="3">
        <f>'[1]Weekly capesize'!$Y1053</f>
        <v>25.8</v>
      </c>
      <c r="M272" s="3">
        <f>'[1]Weekly capesize'!$V1053</f>
        <v>12.65</v>
      </c>
      <c r="N272" s="5">
        <f>'[1]Weekly capesize'!$S1053</f>
        <v>14.25</v>
      </c>
      <c r="O272" s="5">
        <f>'[1]Weekly capesize'!$Z1053</f>
        <v>26.2</v>
      </c>
      <c r="P272" s="5">
        <f>'[1]Weekly capesize'!$T1053</f>
        <v>12.15</v>
      </c>
      <c r="Q272" s="5">
        <f>'[1]Weekly capesize'!$U1053</f>
        <v>15.8</v>
      </c>
      <c r="R272" s="119">
        <f>[2]input!$B701</f>
        <v>22.25</v>
      </c>
      <c r="S272" s="123">
        <f t="shared" ref="S272:S273" si="2422">(B272-C272)/C272</f>
        <v>0.42127888232133259</v>
      </c>
      <c r="T272" s="49">
        <f t="shared" ref="T272:T273" si="2423">B272-C272</f>
        <v>3136</v>
      </c>
      <c r="U272" s="107">
        <f t="shared" ref="U272:U273" si="2424">T272/C272</f>
        <v>0.42127888232133259</v>
      </c>
      <c r="V272" s="157">
        <f t="shared" ref="V272:V273" si="2425">O272-H272</f>
        <v>15.549999999999999</v>
      </c>
      <c r="W272" s="108">
        <f t="shared" ref="W272:W273" si="2426">I272-H272</f>
        <v>5.0999999999999996</v>
      </c>
      <c r="X272" s="197">
        <f>'[1]Weekly capesize'!$AD1053</f>
        <v>13.6</v>
      </c>
      <c r="AF272" s="86">
        <f t="shared" ref="AF272:AF273" si="2427">B272/B271-1</f>
        <v>-6.7592940292903192E-3</v>
      </c>
      <c r="AG272" s="97">
        <f t="shared" ref="AG272:AG273" si="2428">C272/C271-1</f>
        <v>-4.1956241956241924E-2</v>
      </c>
      <c r="AH272" s="102">
        <f t="shared" ref="AH272:AH273" si="2429">H272/H271-1</f>
        <v>-8.5836909871244593E-2</v>
      </c>
      <c r="AI272" s="103">
        <f t="shared" ref="AI272:AI273" si="2430">J272/J271-1</f>
        <v>-1.7857142857142794E-2</v>
      </c>
      <c r="AJ272" s="89">
        <f t="shared" ref="AJ272:AJ273" si="2431">K272/K271-1</f>
        <v>-2.2900763358778553E-2</v>
      </c>
      <c r="AK272" s="96">
        <f t="shared" ref="AK272:AK273" si="2432">N272/N271-1</f>
        <v>-3.0612244897959107E-2</v>
      </c>
      <c r="AL272" s="97">
        <f t="shared" ref="AL272:AL273" si="2433">O272/O271-1</f>
        <v>-5.6925996204933993E-3</v>
      </c>
      <c r="AM272" s="97">
        <f t="shared" ref="AM272:AM273" si="2434">R272/R271-1</f>
        <v>-0.10999999999999999</v>
      </c>
      <c r="AQ272" s="109">
        <f>[4]SRM!I217-H272</f>
        <v>148.19999999999999</v>
      </c>
      <c r="AR272" s="109">
        <f>[4]SRM!J217-O272</f>
        <v>162.54000000000002</v>
      </c>
      <c r="AS272" s="108">
        <f t="shared" ref="AS272:AS273" si="2435">AR272-AQ272</f>
        <v>14.340000000000032</v>
      </c>
      <c r="AT272" s="109">
        <f>AVERAGE($AS$2:AS272)</f>
        <v>7.0842570725707228</v>
      </c>
      <c r="AU272" s="44">
        <f t="shared" ref="AU272:AU273" si="2436">AQ272/AQ271-1</f>
        <v>9.7371343946686562E-2</v>
      </c>
      <c r="AV272" s="44">
        <f t="shared" ref="AV272:AV273" si="2437">AR272/AR271-1</f>
        <v>8.3672244816321184E-2</v>
      </c>
    </row>
    <row r="273" spans="1:48">
      <c r="A273" s="46">
        <f>'[1]Weekly capesize'!$A1054</f>
        <v>44662</v>
      </c>
      <c r="B273" s="1">
        <f>'[1]Weekly capesize'!$B1054</f>
        <v>9878</v>
      </c>
      <c r="C273" s="1">
        <f>'[1]Weekly capesize'!$C1054</f>
        <v>6703</v>
      </c>
      <c r="D273" s="1">
        <f t="shared" si="2421"/>
        <v>3175</v>
      </c>
      <c r="E273" s="124">
        <f>'[1]Baltic Indices'!$D721</f>
        <v>1395</v>
      </c>
      <c r="F273" s="124">
        <f>'[1]Baltic Indices'!$G721</f>
        <v>1520</v>
      </c>
      <c r="G273" s="124">
        <f>'[1]Baltic Indices'!$F721</f>
        <v>2473</v>
      </c>
      <c r="H273" s="3">
        <f>'[1]Weekly capesize'!$I1054</f>
        <v>9.25</v>
      </c>
      <c r="I273" s="3">
        <f>'[1]Weekly capesize'!$L1054</f>
        <v>14.25</v>
      </c>
      <c r="J273" s="3">
        <f>'[1]Weekly capesize'!$N1054</f>
        <v>23.65</v>
      </c>
      <c r="K273" s="3">
        <f>'[1]Weekly capesize'!$J1054</f>
        <v>18.45</v>
      </c>
      <c r="L273" s="3">
        <f>'[1]Weekly capesize'!$Y1054</f>
        <v>24.35</v>
      </c>
      <c r="M273" s="3">
        <f>'[1]Weekly capesize'!$V1054</f>
        <v>11.8</v>
      </c>
      <c r="N273" s="5">
        <f>'[1]Weekly capesize'!$S1054</f>
        <v>12.75</v>
      </c>
      <c r="O273" s="5">
        <f>'[1]Weekly capesize'!$Z1054</f>
        <v>24.75</v>
      </c>
      <c r="P273" s="5">
        <f>'[1]Weekly capesize'!$T1054</f>
        <v>11.8</v>
      </c>
      <c r="Q273" s="5">
        <f>'[1]Weekly capesize'!$U1054</f>
        <v>14.95</v>
      </c>
      <c r="R273" s="119">
        <f>[2]input!$B702</f>
        <v>20.8</v>
      </c>
      <c r="S273" s="123">
        <f t="shared" si="2422"/>
        <v>0.47366850663881843</v>
      </c>
      <c r="T273" s="49">
        <f t="shared" si="2423"/>
        <v>3175</v>
      </c>
      <c r="U273" s="107">
        <f t="shared" si="2424"/>
        <v>0.47366850663881843</v>
      </c>
      <c r="V273" s="157">
        <f t="shared" si="2425"/>
        <v>15.5</v>
      </c>
      <c r="W273" s="108">
        <f t="shared" si="2426"/>
        <v>5</v>
      </c>
      <c r="X273" s="197">
        <f>'[1]Weekly capesize'!$AD1054</f>
        <v>12.1</v>
      </c>
      <c r="AF273" s="86">
        <f t="shared" si="2427"/>
        <v>-6.6351606805292951E-2</v>
      </c>
      <c r="AG273" s="97">
        <f t="shared" si="2428"/>
        <v>-9.954325631380978E-2</v>
      </c>
      <c r="AH273" s="102">
        <f t="shared" si="2429"/>
        <v>-0.13145539906103287</v>
      </c>
      <c r="AI273" s="103">
        <f t="shared" si="2430"/>
        <v>-4.4444444444444509E-2</v>
      </c>
      <c r="AJ273" s="89">
        <f t="shared" si="2431"/>
        <v>-3.90625E-2</v>
      </c>
      <c r="AK273" s="96">
        <f t="shared" si="2432"/>
        <v>-0.10526315789473684</v>
      </c>
      <c r="AL273" s="97">
        <f t="shared" si="2433"/>
        <v>-5.5343511450381633E-2</v>
      </c>
      <c r="AM273" s="97">
        <f t="shared" si="2434"/>
        <v>-6.5168539325842656E-2</v>
      </c>
      <c r="AQ273" s="109">
        <f>[4]SRM!I218-H273</f>
        <v>134.80000000000001</v>
      </c>
      <c r="AR273" s="109">
        <f>[4]SRM!J218-O273</f>
        <v>148.51</v>
      </c>
      <c r="AS273" s="108">
        <f t="shared" si="2435"/>
        <v>13.70999999999998</v>
      </c>
      <c r="AT273" s="109">
        <f>AVERAGE($AS$2:AS273)</f>
        <v>7.1086164215686249</v>
      </c>
      <c r="AU273" s="44">
        <f t="shared" si="2436"/>
        <v>-9.0418353576248167E-2</v>
      </c>
      <c r="AV273" s="44">
        <f t="shared" si="2437"/>
        <v>-8.6317214224191141E-2</v>
      </c>
    </row>
    <row r="274" spans="1:48">
      <c r="A274" s="46">
        <f>'[1]Weekly capesize'!$A1055</f>
        <v>44670</v>
      </c>
      <c r="B274" s="1">
        <f>'[1]Weekly capesize'!$B1055</f>
        <v>10005</v>
      </c>
      <c r="C274" s="1">
        <f>'[1]Weekly capesize'!$C1055</f>
        <v>7017</v>
      </c>
      <c r="D274" s="1">
        <f t="shared" ref="D274" si="2438">B274-C274</f>
        <v>2988</v>
      </c>
      <c r="E274" s="124">
        <f>'[1]Baltic Indices'!D723</f>
        <v>1363</v>
      </c>
      <c r="F274" s="124">
        <f>'[1]Baltic Indices'!G723</f>
        <v>1459</v>
      </c>
      <c r="G274" s="124">
        <f>'[1]Baltic Indices'!F723</f>
        <v>2596</v>
      </c>
      <c r="H274" s="3">
        <f>'[1]Weekly capesize'!$I1055</f>
        <v>9.75</v>
      </c>
      <c r="I274" s="3">
        <f>'[1]Weekly capesize'!$L1055</f>
        <v>15.5</v>
      </c>
      <c r="J274" s="3">
        <f>'[1]Weekly capesize'!$N1055</f>
        <v>24.25</v>
      </c>
      <c r="K274" s="3">
        <f>'[1]Weekly capesize'!$J1055</f>
        <v>18.149999999999999</v>
      </c>
      <c r="L274" s="3">
        <f>'[1]Weekly capesize'!$Y1055</f>
        <v>24.35</v>
      </c>
      <c r="M274" s="3">
        <f>'[1]Weekly capesize'!$V1055</f>
        <v>12</v>
      </c>
      <c r="N274" s="5">
        <f>'[1]Weekly capesize'!$S1055</f>
        <v>12.4</v>
      </c>
      <c r="O274" s="5">
        <f>'[1]Weekly capesize'!$Z1055</f>
        <v>24.75</v>
      </c>
      <c r="P274" s="5">
        <f>'[1]Weekly capesize'!$T1055</f>
        <v>12.25</v>
      </c>
      <c r="Q274" s="5">
        <f>'[1]Weekly capesize'!$U1055</f>
        <v>14.8</v>
      </c>
      <c r="R274" s="119">
        <f>[2]input!$B703</f>
        <v>22.65</v>
      </c>
      <c r="S274" s="123">
        <f t="shared" ref="S274" si="2439">(B274-C274)/C274</f>
        <v>0.42582300128259942</v>
      </c>
      <c r="T274" s="49">
        <f t="shared" ref="T274" si="2440">B274-C274</f>
        <v>2988</v>
      </c>
      <c r="U274" s="107">
        <f t="shared" ref="U274" si="2441">T274/C274</f>
        <v>0.42582300128259942</v>
      </c>
      <c r="V274" s="157">
        <f t="shared" ref="V274" si="2442">O274-H274</f>
        <v>15</v>
      </c>
      <c r="W274" s="108">
        <f t="shared" ref="W274" si="2443">I274-H274</f>
        <v>5.75</v>
      </c>
      <c r="X274" s="197">
        <f>'[1]Weekly capesize'!$AD1055</f>
        <v>13</v>
      </c>
      <c r="AF274" s="86">
        <f t="shared" ref="AF274" si="2444">B274/B273-1</f>
        <v>1.2856853614091834E-2</v>
      </c>
      <c r="AG274" s="97">
        <f t="shared" ref="AG274" si="2445">C274/C273-1</f>
        <v>4.6844696404594988E-2</v>
      </c>
      <c r="AH274" s="102">
        <f t="shared" ref="AH274" si="2446">H274/H273-1</f>
        <v>5.4054054054053946E-2</v>
      </c>
      <c r="AI274" s="103">
        <f t="shared" ref="AI274" si="2447">J274/J273-1</f>
        <v>2.5369978858351017E-2</v>
      </c>
      <c r="AJ274" s="89">
        <f t="shared" ref="AJ274" si="2448">K274/K273-1</f>
        <v>-1.6260162601626105E-2</v>
      </c>
      <c r="AK274" s="96">
        <f t="shared" ref="AK274" si="2449">N274/N273-1</f>
        <v>-2.7450980392156876E-2</v>
      </c>
      <c r="AL274" s="97">
        <f t="shared" ref="AL274" si="2450">O274/O273-1</f>
        <v>0</v>
      </c>
      <c r="AM274" s="97">
        <f t="shared" ref="AM274" si="2451">R274/R273-1</f>
        <v>8.8942307692307487E-2</v>
      </c>
      <c r="AQ274" s="109">
        <f>[4]SRM!I219-H274</f>
        <v>136.83000000000001</v>
      </c>
      <c r="AR274" s="109">
        <f>[4]SRM!J219-O274</f>
        <v>149.13</v>
      </c>
      <c r="AS274" s="108">
        <f t="shared" ref="AS274" si="2452">AR274-AQ274</f>
        <v>12.299999999999983</v>
      </c>
      <c r="AT274" s="109">
        <f>AVERAGE($AS$2:AS274)</f>
        <v>7.1276324786324761</v>
      </c>
      <c r="AU274" s="44">
        <f t="shared" ref="AU274" si="2453">AQ274/AQ273-1</f>
        <v>1.5059347181008986E-2</v>
      </c>
      <c r="AV274" s="44">
        <f t="shared" ref="AV274" si="2454">AR274/AR273-1</f>
        <v>4.1748030435662109E-3</v>
      </c>
    </row>
    <row r="275" spans="1:48">
      <c r="A275" s="46">
        <f>'[1]Weekly capesize'!$A1056</f>
        <v>44676</v>
      </c>
      <c r="B275" s="1">
        <f>'[1]Weekly capesize'!$B1056</f>
        <v>10466</v>
      </c>
      <c r="C275" s="1">
        <f>'[1]Weekly capesize'!$C1056</f>
        <v>7545</v>
      </c>
      <c r="D275" s="1">
        <f t="shared" ref="D275" si="2455">B275-C275</f>
        <v>2921</v>
      </c>
      <c r="E275" s="124">
        <f>'[1]Baltic Indices'!D724</f>
        <v>2003</v>
      </c>
      <c r="F275" s="124">
        <f>'[1]Baltic Indices'!G724</f>
        <v>1538</v>
      </c>
      <c r="G275" s="124">
        <f>'[1]Baltic Indices'!F724</f>
        <v>2699</v>
      </c>
      <c r="H275" s="3">
        <f>'[1]Weekly capesize'!$I1056</f>
        <v>10.75</v>
      </c>
      <c r="I275" s="3">
        <f>'[1]Weekly capesize'!$L1056</f>
        <v>16.45</v>
      </c>
      <c r="J275" s="3">
        <f>'[1]Weekly capesize'!$N1056</f>
        <v>24.8</v>
      </c>
      <c r="K275" s="3">
        <f>'[1]Weekly capesize'!$J1056</f>
        <v>19.149999999999999</v>
      </c>
      <c r="L275" s="3">
        <f>'[1]Weekly capesize'!$Y1056</f>
        <v>25.65</v>
      </c>
      <c r="M275" s="3">
        <f>'[1]Weekly capesize'!$V1056</f>
        <v>12.45</v>
      </c>
      <c r="N275" s="5">
        <f>'[1]Weekly capesize'!$S1056</f>
        <v>13.35</v>
      </c>
      <c r="O275" s="5">
        <f>'[1]Weekly capesize'!$Z1056</f>
        <v>26.05</v>
      </c>
      <c r="P275" s="5">
        <f>'[1]Weekly capesize'!$T1056</f>
        <v>13.2</v>
      </c>
      <c r="Q275" s="5">
        <f>'[1]Weekly capesize'!$U1056</f>
        <v>15.35</v>
      </c>
      <c r="R275" s="119">
        <f>[2]input!$B704</f>
        <v>22.75</v>
      </c>
      <c r="S275" s="123">
        <f t="shared" ref="S275" si="2456">(B275-C275)/C275</f>
        <v>0.38714380384360503</v>
      </c>
      <c r="T275" s="49">
        <f t="shared" ref="T275" si="2457">B275-C275</f>
        <v>2921</v>
      </c>
      <c r="U275" s="107">
        <f t="shared" ref="U275" si="2458">T275/C275</f>
        <v>0.38714380384360503</v>
      </c>
      <c r="V275" s="157">
        <f t="shared" ref="V275" si="2459">O275-H275</f>
        <v>15.3</v>
      </c>
      <c r="W275" s="108">
        <f t="shared" ref="W275" si="2460">I275-H275</f>
        <v>5.6999999999999993</v>
      </c>
      <c r="X275" s="197">
        <f>'[1]Weekly capesize'!$AD1056</f>
        <v>13.95</v>
      </c>
      <c r="AF275" s="86">
        <f t="shared" ref="AF275" si="2461">B275/B274-1</f>
        <v>4.6076961519240456E-2</v>
      </c>
      <c r="AG275" s="97">
        <f t="shared" ref="AG275" si="2462">C275/C274-1</f>
        <v>7.5245831551945308E-2</v>
      </c>
      <c r="AH275" s="102">
        <f t="shared" ref="AH275" si="2463">H275/H274-1</f>
        <v>0.10256410256410264</v>
      </c>
      <c r="AI275" s="103">
        <f t="shared" ref="AI275" si="2464">J275/J274-1</f>
        <v>2.268041237113394E-2</v>
      </c>
      <c r="AJ275" s="89">
        <f t="shared" ref="AJ275" si="2465">K275/K274-1</f>
        <v>5.5096418732782482E-2</v>
      </c>
      <c r="AK275" s="96">
        <f t="shared" ref="AK275" si="2466">N275/N274-1</f>
        <v>7.6612903225806495E-2</v>
      </c>
      <c r="AL275" s="97">
        <f t="shared" ref="AL275" si="2467">O275/O274-1</f>
        <v>5.2525252525252641E-2</v>
      </c>
      <c r="AM275" s="97">
        <f t="shared" ref="AM275" si="2468">R275/R274-1</f>
        <v>4.4150110375276164E-3</v>
      </c>
      <c r="AQ275" s="109">
        <f>[4]SRM!I220-H275</f>
        <v>145.30000000000001</v>
      </c>
      <c r="AR275" s="109">
        <f>[4]SRM!J220-O275</f>
        <v>155.54999999999998</v>
      </c>
      <c r="AS275" s="108">
        <f t="shared" ref="AS275" si="2469">AR275-AQ275</f>
        <v>10.249999999999972</v>
      </c>
      <c r="AT275" s="109">
        <f>AVERAGE($AS$2:AS275)</f>
        <v>7.1390279805352774</v>
      </c>
      <c r="AU275" s="44">
        <f t="shared" ref="AU275" si="2470">AQ275/AQ274-1</f>
        <v>6.1901629759555599E-2</v>
      </c>
      <c r="AV275" s="44">
        <f t="shared" ref="AV275" si="2471">AR275/AR274-1</f>
        <v>4.3049688191510782E-2</v>
      </c>
    </row>
    <row r="276" spans="1:48">
      <c r="A276" s="46">
        <f>'[1]Weekly capesize'!$A1057</f>
        <v>44684</v>
      </c>
      <c r="B276" s="1">
        <f>'[1]Weekly capesize'!$B1057</f>
        <v>10540</v>
      </c>
      <c r="C276" s="1">
        <f>'[1]Weekly capesize'!$C1057</f>
        <v>8073</v>
      </c>
      <c r="D276" s="1">
        <f t="shared" ref="D276:D277" si="2472">B276-C276</f>
        <v>2467</v>
      </c>
      <c r="E276" s="124">
        <f>'[1]Baltic Indices'!D725</f>
        <v>2147</v>
      </c>
      <c r="F276" s="124">
        <f>'[1]Baltic Indices'!G725</f>
        <v>1609</v>
      </c>
      <c r="G276" s="124">
        <f>'[1]Baltic Indices'!F725</f>
        <v>2733</v>
      </c>
      <c r="H276" s="3">
        <f>'[1]Weekly capesize'!$I1057</f>
        <v>11.95</v>
      </c>
      <c r="I276" s="3">
        <f>'[1]Weekly capesize'!$L1057</f>
        <v>16.850000000000001</v>
      </c>
      <c r="J276" s="3">
        <f>'[1]Weekly capesize'!$N1057</f>
        <v>25.95</v>
      </c>
      <c r="K276" s="3">
        <f>'[1]Weekly capesize'!$J1057</f>
        <v>19.100000000000001</v>
      </c>
      <c r="L276" s="3">
        <f>'[1]Weekly capesize'!$Y1057</f>
        <v>25.1</v>
      </c>
      <c r="M276" s="3">
        <f>'[1]Weekly capesize'!$V1057</f>
        <v>12.7</v>
      </c>
      <c r="N276" s="5">
        <f>'[1]Weekly capesize'!$S1057</f>
        <v>13.75</v>
      </c>
      <c r="O276" s="5">
        <f>'[1]Weekly capesize'!$Z1057</f>
        <v>25.5</v>
      </c>
      <c r="P276" s="5">
        <f>'[1]Weekly capesize'!$T1057</f>
        <v>13.75</v>
      </c>
      <c r="Q276" s="5">
        <f>'[1]Weekly capesize'!$U1057</f>
        <v>15.6</v>
      </c>
      <c r="R276" s="119">
        <f>[2]input!$B705</f>
        <v>24.6</v>
      </c>
      <c r="S276" s="123">
        <f t="shared" ref="S276:S277" si="2473">(B276-C276)/C276</f>
        <v>0.30558652297782735</v>
      </c>
      <c r="T276" s="49">
        <f t="shared" ref="T276:T277" si="2474">B276-C276</f>
        <v>2467</v>
      </c>
      <c r="U276" s="107">
        <f t="shared" ref="U276:U277" si="2475">T276/C276</f>
        <v>0.30558652297782735</v>
      </c>
      <c r="V276" s="157">
        <f t="shared" ref="V276:V277" si="2476">O276-H276</f>
        <v>13.55</v>
      </c>
      <c r="W276" s="108">
        <f t="shared" ref="W276:W277" si="2477">I276-H276</f>
        <v>4.9000000000000021</v>
      </c>
      <c r="X276" s="197">
        <f>'[1]Weekly capesize'!$AD1057</f>
        <v>14.35</v>
      </c>
      <c r="AF276" s="86">
        <f t="shared" ref="AF276:AF277" si="2478">B276/B275-1</f>
        <v>7.070514045480536E-3</v>
      </c>
      <c r="AG276" s="97">
        <f t="shared" ref="AG276:AG277" si="2479">C276/C275-1</f>
        <v>6.9980119284294151E-2</v>
      </c>
      <c r="AH276" s="102">
        <f t="shared" ref="AH276:AH277" si="2480">H276/H275-1</f>
        <v>0.11162790697674407</v>
      </c>
      <c r="AI276" s="103">
        <f t="shared" ref="AI276:AI277" si="2481">J276/J275-1</f>
        <v>4.6370967741935498E-2</v>
      </c>
      <c r="AJ276" s="89">
        <f t="shared" ref="AJ276:AJ277" si="2482">K276/K275-1</f>
        <v>-2.6109660574411553E-3</v>
      </c>
      <c r="AK276" s="96">
        <f t="shared" ref="AK276:AK277" si="2483">N276/N275-1</f>
        <v>2.9962546816479474E-2</v>
      </c>
      <c r="AL276" s="97">
        <f t="shared" ref="AL276:AL277" si="2484">O276/O275-1</f>
        <v>-2.1113243761996192E-2</v>
      </c>
      <c r="AM276" s="97">
        <f t="shared" ref="AM276:AM277" si="2485">R276/R275-1</f>
        <v>8.1318681318681474E-2</v>
      </c>
      <c r="AQ276" s="109">
        <f>[4]SRM!I221-H276</f>
        <v>146.27000000000001</v>
      </c>
      <c r="AR276" s="109">
        <f>[4]SRM!J221-O276</f>
        <v>157.72</v>
      </c>
      <c r="AS276" s="108">
        <f t="shared" ref="AS276:AS277" si="2486">AR276-AQ276</f>
        <v>11.449999999999989</v>
      </c>
      <c r="AT276" s="109">
        <f>AVERAGE($AS$2:AS276)</f>
        <v>7.1547042424242404</v>
      </c>
      <c r="AU276" s="44">
        <f t="shared" ref="AU276:AU277" si="2487">AQ276/AQ275-1</f>
        <v>6.6758430832760673E-3</v>
      </c>
      <c r="AV276" s="44">
        <f t="shared" ref="AV276:AV277" si="2488">AR276/AR275-1</f>
        <v>1.3950498232079722E-2</v>
      </c>
    </row>
    <row r="277" spans="1:48">
      <c r="A277" s="46">
        <f>'[1]Weekly capesize'!$A1058</f>
        <v>44690</v>
      </c>
      <c r="B277" s="1">
        <f>'[1]Weekly capesize'!$B1058</f>
        <v>11920</v>
      </c>
      <c r="C277" s="1">
        <f>'[1]Weekly capesize'!$C1058</f>
        <v>9337</v>
      </c>
      <c r="D277" s="1">
        <f t="shared" si="2472"/>
        <v>2583</v>
      </c>
      <c r="E277" s="124">
        <f>'[1]Baltic Indices'!D726</f>
        <v>3756</v>
      </c>
      <c r="F277" s="124">
        <f>'[1]Baltic Indices'!G726</f>
        <v>1665</v>
      </c>
      <c r="G277" s="124">
        <f>'[1]Baltic Indices'!F726</f>
        <v>2759</v>
      </c>
      <c r="H277" s="3">
        <f>'[1]Weekly capesize'!$I1058</f>
        <v>13.2</v>
      </c>
      <c r="I277" s="3">
        <f>'[1]Weekly capesize'!$L1058</f>
        <v>19.05</v>
      </c>
      <c r="J277" s="3">
        <f>'[1]Weekly capesize'!$N1058</f>
        <v>29.25</v>
      </c>
      <c r="K277" s="3">
        <f>'[1]Weekly capesize'!$J1058</f>
        <v>21.75</v>
      </c>
      <c r="L277" s="3">
        <f>'[1]Weekly capesize'!$Y1058</f>
        <v>30.05</v>
      </c>
      <c r="M277" s="3">
        <f>'[1]Weekly capesize'!$V1058</f>
        <v>14</v>
      </c>
      <c r="N277" s="5">
        <f>'[1]Weekly capesize'!$S1058</f>
        <v>16</v>
      </c>
      <c r="O277" s="5">
        <f>'[1]Weekly capesize'!$Z1058</f>
        <v>30.45</v>
      </c>
      <c r="P277" s="5">
        <f>'[1]Weekly capesize'!$T1058</f>
        <v>16</v>
      </c>
      <c r="Q277" s="5">
        <f>'[1]Weekly capesize'!$U1058</f>
        <v>16.899999999999999</v>
      </c>
      <c r="R277" s="119">
        <f>[2]input!$B706</f>
        <v>23.65</v>
      </c>
      <c r="S277" s="123">
        <f t="shared" si="2473"/>
        <v>0.27664131948163223</v>
      </c>
      <c r="T277" s="49">
        <f t="shared" si="2474"/>
        <v>2583</v>
      </c>
      <c r="U277" s="107">
        <f t="shared" si="2475"/>
        <v>0.27664131948163223</v>
      </c>
      <c r="V277" s="157">
        <f t="shared" si="2476"/>
        <v>17.25</v>
      </c>
      <c r="W277" s="108">
        <f t="shared" si="2477"/>
        <v>5.8500000000000014</v>
      </c>
      <c r="X277" s="197">
        <f>'[1]Weekly capesize'!$AD1058</f>
        <v>16.600000000000001</v>
      </c>
      <c r="AF277" s="86">
        <f t="shared" si="2478"/>
        <v>0.13092979127134718</v>
      </c>
      <c r="AG277" s="97">
        <f t="shared" si="2479"/>
        <v>0.15657128700606959</v>
      </c>
      <c r="AH277" s="102">
        <f t="shared" si="2480"/>
        <v>0.10460251046025104</v>
      </c>
      <c r="AI277" s="103">
        <f t="shared" si="2481"/>
        <v>0.12716763005780352</v>
      </c>
      <c r="AJ277" s="89">
        <f t="shared" si="2482"/>
        <v>0.1387434554973821</v>
      </c>
      <c r="AK277" s="96">
        <f t="shared" si="2483"/>
        <v>0.16363636363636358</v>
      </c>
      <c r="AL277" s="97">
        <f t="shared" si="2484"/>
        <v>0.19411764705882351</v>
      </c>
      <c r="AM277" s="97">
        <f t="shared" si="2485"/>
        <v>-3.861788617886186E-2</v>
      </c>
      <c r="AQ277" s="109">
        <f>[4]SRM!I222-H277</f>
        <v>138.86000000000001</v>
      </c>
      <c r="AR277" s="109">
        <f>[4]SRM!J222-O277</f>
        <v>145.53</v>
      </c>
      <c r="AS277" s="108">
        <f t="shared" si="2486"/>
        <v>6.6699999999999875</v>
      </c>
      <c r="AT277" s="109">
        <f>AVERAGE($AS$2:AS277)</f>
        <v>7.1529480676328481</v>
      </c>
      <c r="AU277" s="44">
        <f t="shared" si="2487"/>
        <v>-5.0659738839133106E-2</v>
      </c>
      <c r="AV277" s="44">
        <f t="shared" si="2488"/>
        <v>-7.7288866345422202E-2</v>
      </c>
    </row>
    <row r="278" spans="1:48">
      <c r="A278" s="46">
        <f>'[1]Weekly capesize'!$A1059</f>
        <v>44697</v>
      </c>
      <c r="B278" s="1">
        <f>'[1]Weekly capesize'!$B1059</f>
        <v>13710</v>
      </c>
      <c r="C278" s="1">
        <f>'[1]Weekly capesize'!$C1059</f>
        <v>11136</v>
      </c>
      <c r="D278" s="1">
        <f t="shared" ref="D278:D279" si="2489">B278-C278</f>
        <v>2574</v>
      </c>
      <c r="E278" s="124">
        <f>'[1]Baltic Indices'!D727</f>
        <v>4164</v>
      </c>
      <c r="F278" s="124">
        <f>'[1]Baltic Indices'!G727</f>
        <v>1667</v>
      </c>
      <c r="G278" s="124">
        <f>'[1]Baltic Indices'!F727</f>
        <v>2758</v>
      </c>
      <c r="H278" s="3">
        <f>'[1]Weekly capesize'!$I1059</f>
        <v>15.1</v>
      </c>
      <c r="I278" s="3">
        <f>'[1]Weekly capesize'!$L1059</f>
        <v>21.15</v>
      </c>
      <c r="J278" s="3">
        <f>'[1]Weekly capesize'!$N1059</f>
        <v>32.65</v>
      </c>
      <c r="K278" s="3">
        <f>'[1]Weekly capesize'!$J1059</f>
        <v>25.75</v>
      </c>
      <c r="L278" s="3">
        <f>'[1]Weekly capesize'!$Y1059</f>
        <v>34.25</v>
      </c>
      <c r="M278" s="3">
        <f>'[1]Weekly capesize'!$V1059</f>
        <v>15.1</v>
      </c>
      <c r="N278" s="5">
        <f>'[1]Weekly capesize'!$S1059</f>
        <v>18.05</v>
      </c>
      <c r="O278" s="5">
        <f>'[1]Weekly capesize'!$Z1059</f>
        <v>34.65</v>
      </c>
      <c r="P278" s="5">
        <f>'[1]Weekly capesize'!$T1059</f>
        <v>18.149999999999999</v>
      </c>
      <c r="Q278" s="5">
        <f>'[1]Weekly capesize'!$U1059</f>
        <v>18.3</v>
      </c>
      <c r="R278" s="119">
        <f>[2]input!$B707</f>
        <v>22.95</v>
      </c>
      <c r="S278" s="123">
        <f t="shared" ref="S278:S279" si="2490">(B278-C278)/C278</f>
        <v>0.23114224137931033</v>
      </c>
      <c r="T278" s="49">
        <f t="shared" ref="T278:T279" si="2491">B278-C278</f>
        <v>2574</v>
      </c>
      <c r="U278" s="107">
        <f t="shared" ref="U278:U279" si="2492">T278/C278</f>
        <v>0.23114224137931033</v>
      </c>
      <c r="V278" s="157">
        <f t="shared" ref="V278:V279" si="2493">O278-H278</f>
        <v>19.549999999999997</v>
      </c>
      <c r="W278" s="108">
        <f t="shared" ref="W278:W279" si="2494">I278-H278</f>
        <v>6.0499999999999989</v>
      </c>
      <c r="X278" s="197">
        <f>'[1]Weekly capesize'!$AD1059</f>
        <v>18.649999999999999</v>
      </c>
      <c r="AF278" s="86">
        <f t="shared" ref="AF278:AF279" si="2495">B278/B277-1</f>
        <v>0.15016778523489926</v>
      </c>
      <c r="AG278" s="97">
        <f t="shared" ref="AG278:AG279" si="2496">C278/C277-1</f>
        <v>0.19267430652243767</v>
      </c>
      <c r="AH278" s="102">
        <f t="shared" ref="AH278:AH279" si="2497">H278/H277-1</f>
        <v>0.14393939393939403</v>
      </c>
      <c r="AI278" s="103">
        <f t="shared" ref="AI278:AI279" si="2498">J278/J277-1</f>
        <v>0.11623931623931627</v>
      </c>
      <c r="AJ278" s="89">
        <f t="shared" ref="AJ278:AJ279" si="2499">K278/K277-1</f>
        <v>0.18390804597701149</v>
      </c>
      <c r="AK278" s="96">
        <f t="shared" ref="AK278:AK279" si="2500">N278/N277-1</f>
        <v>0.12812500000000004</v>
      </c>
      <c r="AL278" s="97">
        <f t="shared" ref="AL278:AL279" si="2501">O278/O277-1</f>
        <v>0.13793103448275867</v>
      </c>
      <c r="AM278" s="97">
        <f t="shared" ref="AM278:AM279" si="2502">R278/R277-1</f>
        <v>-2.9598308668076112E-2</v>
      </c>
      <c r="AQ278" s="109">
        <f>[4]SRM!I223-H278</f>
        <v>135.36000000000001</v>
      </c>
      <c r="AR278" s="109">
        <f>[4]SRM!J223-O278</f>
        <v>141.98999999999998</v>
      </c>
      <c r="AS278" s="108">
        <f t="shared" ref="AS278:AS279" si="2503">AR278-AQ278</f>
        <v>6.629999999999967</v>
      </c>
      <c r="AT278" s="109">
        <f>AVERAGE($AS$2:AS278)</f>
        <v>7.1510601684717185</v>
      </c>
      <c r="AU278" s="44">
        <f t="shared" ref="AU278:AU279" si="2504">AQ278/AQ277-1</f>
        <v>-2.5205242690479635E-2</v>
      </c>
      <c r="AV278" s="44">
        <f t="shared" ref="AV278:AV279" si="2505">AR278/AR277-1</f>
        <v>-2.4324881467738702E-2</v>
      </c>
    </row>
    <row r="279" spans="1:48">
      <c r="A279" s="46">
        <f>'[1]Weekly capesize'!$A1060</f>
        <v>44704</v>
      </c>
      <c r="B279" s="1">
        <f>'[1]Weekly capesize'!$B1060</f>
        <v>15376</v>
      </c>
      <c r="C279" s="1">
        <f>'[1]Weekly capesize'!$C1060</f>
        <v>11768</v>
      </c>
      <c r="D279" s="1">
        <f t="shared" si="2489"/>
        <v>3608</v>
      </c>
      <c r="E279" s="124">
        <f>'[1]Baltic Indices'!D728</f>
        <v>3987</v>
      </c>
      <c r="F279" s="124">
        <f>'[1]Baltic Indices'!G728</f>
        <v>1656</v>
      </c>
      <c r="G279" s="124">
        <f>'[1]Baltic Indices'!F728</f>
        <v>2833</v>
      </c>
      <c r="H279" s="3">
        <f>'[1]Weekly capesize'!$I1060</f>
        <v>15</v>
      </c>
      <c r="I279" s="3">
        <f>'[1]Weekly capesize'!$L1060</f>
        <v>22.1</v>
      </c>
      <c r="J279" s="3">
        <f>'[1]Weekly capesize'!$N1060</f>
        <v>33.75</v>
      </c>
      <c r="K279" s="3">
        <f>'[1]Weekly capesize'!$J1060</f>
        <v>29.15</v>
      </c>
      <c r="L279" s="3">
        <f>'[1]Weekly capesize'!$Y1060</f>
        <v>37.799999999999997</v>
      </c>
      <c r="M279" s="3">
        <f>'[1]Weekly capesize'!$V1060</f>
        <v>17</v>
      </c>
      <c r="N279" s="5">
        <f>'[1]Weekly capesize'!$S1060</f>
        <v>19</v>
      </c>
      <c r="O279" s="5">
        <f>'[1]Weekly capesize'!$Z1060</f>
        <v>38.200000000000003</v>
      </c>
      <c r="P279" s="5">
        <f>'[1]Weekly capesize'!$T1060</f>
        <v>19.149999999999999</v>
      </c>
      <c r="Q279" s="5">
        <f>'[1]Weekly capesize'!$U1060</f>
        <v>20.350000000000001</v>
      </c>
      <c r="R279" s="119">
        <f>[2]input!$B708</f>
        <v>24.8</v>
      </c>
      <c r="S279" s="123">
        <f t="shared" si="2490"/>
        <v>0.30659415363698167</v>
      </c>
      <c r="T279" s="49">
        <f t="shared" si="2491"/>
        <v>3608</v>
      </c>
      <c r="U279" s="107">
        <f t="shared" si="2492"/>
        <v>0.30659415363698167</v>
      </c>
      <c r="V279" s="157">
        <f t="shared" si="2493"/>
        <v>23.200000000000003</v>
      </c>
      <c r="W279" s="108">
        <f t="shared" si="2494"/>
        <v>7.1000000000000014</v>
      </c>
      <c r="X279" s="197">
        <f>'[1]Weekly capesize'!$AD1060</f>
        <v>19.600000000000001</v>
      </c>
      <c r="AF279" s="86">
        <f t="shared" si="2495"/>
        <v>0.12151714077315834</v>
      </c>
      <c r="AG279" s="97">
        <f t="shared" si="2496"/>
        <v>5.6752873563218342E-2</v>
      </c>
      <c r="AH279" s="102">
        <f t="shared" si="2497"/>
        <v>-6.6225165562913135E-3</v>
      </c>
      <c r="AI279" s="103">
        <f t="shared" si="2498"/>
        <v>3.3690658499234249E-2</v>
      </c>
      <c r="AJ279" s="89">
        <f t="shared" si="2499"/>
        <v>0.1320388349514563</v>
      </c>
      <c r="AK279" s="96">
        <f t="shared" si="2500"/>
        <v>5.2631578947368363E-2</v>
      </c>
      <c r="AL279" s="97">
        <f t="shared" si="2501"/>
        <v>0.10245310245310257</v>
      </c>
      <c r="AM279" s="97">
        <f t="shared" si="2502"/>
        <v>8.0610021786492458E-2</v>
      </c>
      <c r="AQ279" s="109">
        <f>[4]SRM!I224-H279</f>
        <v>125.69</v>
      </c>
      <c r="AR279" s="109">
        <f>[4]SRM!J224-O279</f>
        <v>127.55999999999999</v>
      </c>
      <c r="AS279" s="108">
        <f t="shared" si="2503"/>
        <v>1.8699999999999903</v>
      </c>
      <c r="AT279" s="109">
        <f>AVERAGE($AS$2:AS279)</f>
        <v>7.1320635491606685</v>
      </c>
      <c r="AU279" s="44">
        <f t="shared" si="2504"/>
        <v>-7.1439125295508332E-2</v>
      </c>
      <c r="AV279" s="44">
        <f t="shared" si="2505"/>
        <v>-0.10162687513205149</v>
      </c>
    </row>
    <row r="280" spans="1:48">
      <c r="A280" s="46">
        <f>'[1]Weekly capesize'!$A1061</f>
        <v>44711</v>
      </c>
      <c r="B280" s="1">
        <f>'[1]Weekly capesize'!$B1061</f>
        <v>12633</v>
      </c>
      <c r="C280" s="1">
        <f>'[1]Weekly capesize'!$C1061</f>
        <v>9414</v>
      </c>
      <c r="D280" s="1">
        <f t="shared" ref="D280" si="2506">B280-C280</f>
        <v>3219</v>
      </c>
      <c r="E280" s="124">
        <f>'[1]Baltic Indices'!D729</f>
        <v>4995.5</v>
      </c>
      <c r="F280" s="124">
        <f>'[1]Baltic Indices'!G729</f>
        <v>1685</v>
      </c>
      <c r="G280" s="124">
        <f>'[1]Baltic Indices'!F729</f>
        <v>2845.5</v>
      </c>
      <c r="H280" s="3">
        <f>'[1]Weekly capesize'!$I1061</f>
        <v>11.75</v>
      </c>
      <c r="I280" s="3">
        <f>'[1]Weekly capesize'!$L1061</f>
        <v>18.8</v>
      </c>
      <c r="J280" s="3">
        <f>'[1]Weekly capesize'!$N1061</f>
        <v>29.75</v>
      </c>
      <c r="K280" s="3">
        <f>'[1]Weekly capesize'!$J1061</f>
        <v>25.15</v>
      </c>
      <c r="L280" s="3">
        <f>'[1]Weekly capesize'!$Y1061</f>
        <v>31.25</v>
      </c>
      <c r="M280" s="3">
        <f>'[1]Weekly capesize'!$V1061</f>
        <v>14.85</v>
      </c>
      <c r="N280" s="5">
        <f>'[1]Weekly capesize'!$S1061</f>
        <v>15.7</v>
      </c>
      <c r="O280" s="5">
        <f>'[1]Weekly capesize'!$Z1061</f>
        <v>31.65</v>
      </c>
      <c r="P280" s="5">
        <f>'[1]Weekly capesize'!$T1061</f>
        <v>15.85</v>
      </c>
      <c r="Q280" s="5">
        <f>'[1]Weekly capesize'!$U1061</f>
        <v>18.2</v>
      </c>
      <c r="R280" s="119">
        <f>[2]input!$B709</f>
        <v>24</v>
      </c>
      <c r="S280" s="123">
        <f t="shared" ref="S280" si="2507">(B280-C280)/C280</f>
        <v>0.34193753983428937</v>
      </c>
      <c r="T280" s="49">
        <f t="shared" ref="T280" si="2508">B280-C280</f>
        <v>3219</v>
      </c>
      <c r="U280" s="107">
        <f t="shared" ref="U280" si="2509">T280/C280</f>
        <v>0.34193753983428937</v>
      </c>
      <c r="V280" s="157">
        <f t="shared" ref="V280" si="2510">O280-H280</f>
        <v>19.899999999999999</v>
      </c>
      <c r="W280" s="108">
        <f t="shared" ref="W280" si="2511">I280-H280</f>
        <v>7.0500000000000007</v>
      </c>
      <c r="X280" s="197">
        <f>'[1]Weekly capesize'!$AD1061</f>
        <v>16.3</v>
      </c>
      <c r="AF280" s="86">
        <f t="shared" ref="AF280" si="2512">B280/B279-1</f>
        <v>-0.17839490114464096</v>
      </c>
      <c r="AG280" s="97">
        <f t="shared" ref="AG280" si="2513">C280/C279-1</f>
        <v>-0.2000339904826649</v>
      </c>
      <c r="AH280" s="102">
        <f t="shared" ref="AH280" si="2514">H280/H279-1</f>
        <v>-0.21666666666666667</v>
      </c>
      <c r="AI280" s="103">
        <f t="shared" ref="AI280" si="2515">J280/J279-1</f>
        <v>-0.11851851851851847</v>
      </c>
      <c r="AJ280" s="89">
        <f t="shared" ref="AJ280" si="2516">K280/K279-1</f>
        <v>-0.13722126929674106</v>
      </c>
      <c r="AK280" s="96">
        <f t="shared" ref="AK280" si="2517">N280/N279-1</f>
        <v>-0.17368421052631577</v>
      </c>
      <c r="AL280" s="97">
        <f t="shared" ref="AL280" si="2518">O280/O279-1</f>
        <v>-0.17146596858638752</v>
      </c>
      <c r="AM280" s="97">
        <f t="shared" ref="AM280" si="2519">R280/R279-1</f>
        <v>-3.2258064516129115E-2</v>
      </c>
      <c r="AQ280" s="109">
        <f>[4]SRM!I225-H280</f>
        <v>130.4</v>
      </c>
      <c r="AR280" s="109">
        <f>[4]SRM!J225-O280</f>
        <v>135.68</v>
      </c>
      <c r="AS280" s="108">
        <f t="shared" ref="AS280" si="2520">AR280-AQ280</f>
        <v>5.2800000000000011</v>
      </c>
      <c r="AT280" s="109">
        <f>AVERAGE($AS$2:AS280)</f>
        <v>7.1254253285543578</v>
      </c>
      <c r="AU280" s="44">
        <f t="shared" ref="AU280" si="2521">AQ280/AQ279-1</f>
        <v>3.7473148221815578E-2</v>
      </c>
      <c r="AV280" s="44">
        <f t="shared" ref="AV280" si="2522">AR280/AR279-1</f>
        <v>6.3656318595171069E-2</v>
      </c>
    </row>
    <row r="281" spans="1:48">
      <c r="A281" s="46">
        <f>'[1]Weekly capesize'!$A1062</f>
        <v>44718</v>
      </c>
      <c r="B281" s="1">
        <f>'[1]Weekly capesize'!$B1062</f>
        <v>12978</v>
      </c>
      <c r="C281" s="1">
        <f>'[1]Weekly capesize'!$C1062</f>
        <v>9857</v>
      </c>
      <c r="D281" s="1">
        <f t="shared" ref="D281" si="2523">B281-C281</f>
        <v>3121</v>
      </c>
      <c r="E281" s="124">
        <f>'[1]Baltic Indices'!D730</f>
        <v>2371</v>
      </c>
      <c r="F281" s="124">
        <f>'[1]Baltic Indices'!G730</f>
        <v>1417</v>
      </c>
      <c r="G281" s="124">
        <f>'[1]Baltic Indices'!F730</f>
        <v>2495</v>
      </c>
      <c r="H281" s="3">
        <f>'[1]Weekly capesize'!$I1062</f>
        <v>13.65</v>
      </c>
      <c r="I281" s="3">
        <f>'[1]Weekly capesize'!$L1062</f>
        <v>18.600000000000001</v>
      </c>
      <c r="J281" s="3">
        <f>'[1]Weekly capesize'!$N1062</f>
        <v>29.5</v>
      </c>
      <c r="K281" s="3">
        <f>'[1]Weekly capesize'!$J1062</f>
        <v>25.5</v>
      </c>
      <c r="L281" s="3">
        <f>'[1]Weekly capesize'!$Y1062</f>
        <v>32.65</v>
      </c>
      <c r="M281" s="3">
        <f>'[1]Weekly capesize'!$V1062</f>
        <v>15.4</v>
      </c>
      <c r="N281" s="5">
        <f>'[1]Weekly capesize'!$S1062</f>
        <v>15.5</v>
      </c>
      <c r="O281" s="5">
        <f>'[1]Weekly capesize'!$Z1062</f>
        <v>32.65</v>
      </c>
      <c r="P281" s="5">
        <f>'[1]Weekly capesize'!$T1062</f>
        <v>15.65</v>
      </c>
      <c r="Q281" s="5">
        <f>'[1]Weekly capesize'!$U1062</f>
        <v>18.8</v>
      </c>
      <c r="R281" s="119">
        <f>[2]input!$B710</f>
        <v>23.15</v>
      </c>
      <c r="S281" s="123">
        <f t="shared" ref="S281" si="2524">(B281-C281)/C281</f>
        <v>0.31662777721416252</v>
      </c>
      <c r="T281" s="49">
        <f t="shared" ref="T281" si="2525">B281-C281</f>
        <v>3121</v>
      </c>
      <c r="U281" s="107">
        <f t="shared" ref="U281" si="2526">T281/C281</f>
        <v>0.31662777721416252</v>
      </c>
      <c r="V281" s="157">
        <f t="shared" ref="V281" si="2527">O281-H281</f>
        <v>19</v>
      </c>
      <c r="W281" s="108">
        <f t="shared" ref="W281" si="2528">I281-H281</f>
        <v>4.9500000000000011</v>
      </c>
      <c r="X281" s="197">
        <f>'[1]Weekly capesize'!$AD1062</f>
        <v>16.100000000000001</v>
      </c>
      <c r="AF281" s="86">
        <f t="shared" ref="AF281" si="2529">B281/B280-1</f>
        <v>2.7309427689385046E-2</v>
      </c>
      <c r="AG281" s="97">
        <f t="shared" ref="AG281" si="2530">C281/C280-1</f>
        <v>4.7057573826216226E-2</v>
      </c>
      <c r="AH281" s="102">
        <f t="shared" ref="AH281" si="2531">H281/H280-1</f>
        <v>0.16170212765957448</v>
      </c>
      <c r="AI281" s="103">
        <f t="shared" ref="AI281" si="2532">J281/J280-1</f>
        <v>-8.4033613445377853E-3</v>
      </c>
      <c r="AJ281" s="89">
        <f t="shared" ref="AJ281" si="2533">K281/K280-1</f>
        <v>1.3916500994035852E-2</v>
      </c>
      <c r="AK281" s="96">
        <f t="shared" ref="AK281" si="2534">N281/N280-1</f>
        <v>-1.2738853503184711E-2</v>
      </c>
      <c r="AL281" s="97">
        <f t="shared" ref="AL281" si="2535">O281/O280-1</f>
        <v>3.1595576619273258E-2</v>
      </c>
      <c r="AM281" s="97">
        <f t="shared" ref="AM281" si="2536">R281/R280-1</f>
        <v>-3.5416666666666763E-2</v>
      </c>
      <c r="AQ281" s="109">
        <f>[4]SRM!I226-H281</f>
        <v>115.38</v>
      </c>
      <c r="AR281" s="109">
        <f>[4]SRM!J226-O281</f>
        <v>121.19</v>
      </c>
      <c r="AS281" s="108">
        <f t="shared" ref="AS281" si="2537">AR281-AQ281</f>
        <v>5.8100000000000023</v>
      </c>
      <c r="AT281" s="109">
        <f>AVERAGE($AS$2:AS281)</f>
        <v>7.1207273809523777</v>
      </c>
      <c r="AU281" s="44">
        <f t="shared" ref="AU281" si="2538">AQ281/AQ280-1</f>
        <v>-0.11518404907975466</v>
      </c>
      <c r="AV281" s="44">
        <f t="shared" ref="AV281" si="2539">AR281/AR280-1</f>
        <v>-0.10679540094339623</v>
      </c>
    </row>
    <row r="282" spans="1:48">
      <c r="A282" s="46">
        <f>'[1]Weekly capesize'!$A1063</f>
        <v>44725</v>
      </c>
      <c r="B282" s="1">
        <f>'[1]Weekly capesize'!$B1063</f>
        <v>12434</v>
      </c>
      <c r="C282" s="1">
        <f>'[1]Weekly capesize'!$C1063</f>
        <v>8998</v>
      </c>
      <c r="D282" s="1">
        <f t="shared" ref="D282" si="2540">B282-C282</f>
        <v>3436</v>
      </c>
      <c r="E282" s="124">
        <f>'[1]Baltic Indices'!D731</f>
        <v>2246</v>
      </c>
      <c r="F282" s="124">
        <f>'[1]Baltic Indices'!G731</f>
        <v>1400</v>
      </c>
      <c r="G282" s="124">
        <f>'[1]Baltic Indices'!F731</f>
        <v>2463</v>
      </c>
      <c r="H282" s="3">
        <f>'[1]Weekly capesize'!$I1063</f>
        <v>12.5</v>
      </c>
      <c r="I282" s="3">
        <f>'[1]Weekly capesize'!$L1063</f>
        <v>18.100000000000001</v>
      </c>
      <c r="J282" s="3">
        <f>'[1]Weekly capesize'!$N1063</f>
        <v>28.75</v>
      </c>
      <c r="K282" s="3">
        <f>'[1]Weekly capesize'!$J1063</f>
        <v>23.65</v>
      </c>
      <c r="L282" s="3">
        <f>'[1]Weekly capesize'!$Y1063</f>
        <v>31</v>
      </c>
      <c r="M282" s="3">
        <f>'[1]Weekly capesize'!$V1063</f>
        <v>14.9</v>
      </c>
      <c r="N282" s="5">
        <f>'[1]Weekly capesize'!$S1063</f>
        <v>15</v>
      </c>
      <c r="O282" s="5">
        <f>'[1]Weekly capesize'!$Z1063</f>
        <v>31.4</v>
      </c>
      <c r="P282" s="5">
        <f>'[1]Weekly capesize'!$T1063</f>
        <v>15.15</v>
      </c>
      <c r="Q282" s="5">
        <f>'[1]Weekly capesize'!$U1063</f>
        <v>18.2</v>
      </c>
      <c r="R282" s="119">
        <f>[2]input!$B711</f>
        <v>23.4</v>
      </c>
      <c r="S282" s="123">
        <f t="shared" ref="S282" si="2541">(B282-C282)/C282</f>
        <v>0.38186263614136473</v>
      </c>
      <c r="T282" s="49">
        <f t="shared" ref="T282" si="2542">B282-C282</f>
        <v>3436</v>
      </c>
      <c r="U282" s="107">
        <f t="shared" ref="U282" si="2543">T282/C282</f>
        <v>0.38186263614136473</v>
      </c>
      <c r="V282" s="157">
        <f t="shared" ref="V282" si="2544">O282-H282</f>
        <v>18.899999999999999</v>
      </c>
      <c r="W282" s="108">
        <f t="shared" ref="W282" si="2545">I282-H282</f>
        <v>5.6000000000000014</v>
      </c>
      <c r="X282" s="197">
        <f>'[1]Weekly capesize'!$AD1063</f>
        <v>15.6</v>
      </c>
      <c r="AF282" s="86">
        <f t="shared" ref="AF282" si="2546">B282/B281-1</f>
        <v>-4.1917090460779738E-2</v>
      </c>
      <c r="AG282" s="97">
        <f t="shared" ref="AG282" si="2547">C282/C281-1</f>
        <v>-8.7146190524500344E-2</v>
      </c>
      <c r="AH282" s="102">
        <f t="shared" ref="AH282" si="2548">H282/H281-1</f>
        <v>-8.4249084249084283E-2</v>
      </c>
      <c r="AI282" s="103">
        <f t="shared" ref="AI282" si="2549">J282/J281-1</f>
        <v>-2.5423728813559365E-2</v>
      </c>
      <c r="AJ282" s="89">
        <f t="shared" ref="AJ282" si="2550">K282/K281-1</f>
        <v>-7.2549019607843213E-2</v>
      </c>
      <c r="AK282" s="96">
        <f t="shared" ref="AK282" si="2551">N282/N281-1</f>
        <v>-3.2258064516129004E-2</v>
      </c>
      <c r="AL282" s="97">
        <f t="shared" ref="AL282" si="2552">O282/O281-1</f>
        <v>-3.8284839203675314E-2</v>
      </c>
      <c r="AM282" s="97">
        <f t="shared" ref="AM282" si="2553">R282/R281-1</f>
        <v>1.0799136069114423E-2</v>
      </c>
      <c r="AQ282" s="109">
        <f>[4]SRM!I227-H282</f>
        <v>117.07</v>
      </c>
      <c r="AR282" s="109">
        <f>[4]SRM!J227-O282</f>
        <v>122.79999999999998</v>
      </c>
      <c r="AS282" s="108">
        <f t="shared" ref="AS282" si="2554">AR282-AQ282</f>
        <v>5.7299999999999898</v>
      </c>
      <c r="AT282" s="109">
        <f>AVERAGE($AS$2:AS282)</f>
        <v>7.1157781731909813</v>
      </c>
      <c r="AU282" s="44">
        <f t="shared" ref="AU282" si="2555">AQ282/AQ281-1</f>
        <v>1.4647252556768908E-2</v>
      </c>
      <c r="AV282" s="44">
        <f t="shared" ref="AV282" si="2556">AR282/AR281-1</f>
        <v>1.3284924498720985E-2</v>
      </c>
    </row>
    <row r="283" spans="1:48">
      <c r="A283" s="46">
        <f>'[1]Weekly capesize'!$A1064</f>
        <v>44732</v>
      </c>
      <c r="B283" s="1">
        <f>'[1]Weekly capesize'!$B1064</f>
        <v>13847</v>
      </c>
      <c r="C283" s="1">
        <f>'[1]Weekly capesize'!$C1064</f>
        <v>9492</v>
      </c>
      <c r="D283" s="1">
        <f t="shared" ref="D283:D284" si="2557">B283-C283</f>
        <v>4355</v>
      </c>
      <c r="E283" s="124">
        <f>'[1]Baltic Indices'!D732</f>
        <v>3031</v>
      </c>
      <c r="F283" s="124">
        <f>'[1]Baltic Indices'!G732</f>
        <v>1336</v>
      </c>
      <c r="G283" s="124">
        <f>'[1]Baltic Indices'!F732</f>
        <v>2470</v>
      </c>
      <c r="H283" s="3">
        <f>'[1]Weekly capesize'!$I1064</f>
        <v>13.5</v>
      </c>
      <c r="I283" s="3">
        <f>'[1]Weekly capesize'!$L1064</f>
        <v>19.350000000000001</v>
      </c>
      <c r="J283" s="3">
        <f>'[1]Weekly capesize'!$N1064</f>
        <v>29.95</v>
      </c>
      <c r="K283" s="3">
        <f>'[1]Weekly capesize'!$J1064</f>
        <v>24.45</v>
      </c>
      <c r="L283" s="3">
        <f>'[1]Weekly capesize'!$Y1064</f>
        <v>32.75</v>
      </c>
      <c r="M283" s="3">
        <f>'[1]Weekly capesize'!$V1064</f>
        <v>17.5</v>
      </c>
      <c r="N283" s="5">
        <f>'[1]Weekly capesize'!$S1064</f>
        <v>16.3</v>
      </c>
      <c r="O283" s="5">
        <f>'[1]Weekly capesize'!$Z1064</f>
        <v>33.15</v>
      </c>
      <c r="P283" s="5">
        <f>'[1]Weekly capesize'!$T1064</f>
        <v>16.25</v>
      </c>
      <c r="Q283" s="5">
        <f>'[1]Weekly capesize'!$U1064</f>
        <v>20.8</v>
      </c>
      <c r="R283" s="119">
        <f>[2]input!$B712</f>
        <v>23.15</v>
      </c>
      <c r="S283" s="123">
        <f t="shared" ref="S283:S284" si="2558">(B283-C283)/C283</f>
        <v>0.45880741677201853</v>
      </c>
      <c r="T283" s="49">
        <f t="shared" ref="T283:T284" si="2559">B283-C283</f>
        <v>4355</v>
      </c>
      <c r="U283" s="107">
        <f t="shared" ref="U283:U284" si="2560">T283/C283</f>
        <v>0.45880741677201853</v>
      </c>
      <c r="V283" s="157">
        <f t="shared" ref="V283:V284" si="2561">O283-H283</f>
        <v>19.649999999999999</v>
      </c>
      <c r="W283" s="108">
        <f t="shared" ref="W283:W284" si="2562">I283-H283</f>
        <v>5.8500000000000014</v>
      </c>
      <c r="X283" s="197">
        <f>'[1]Weekly capesize'!$AD1064</f>
        <v>16.100000000000001</v>
      </c>
      <c r="AF283" s="86">
        <f t="shared" ref="AF283:AF284" si="2563">B283/B282-1</f>
        <v>0.11364001930191403</v>
      </c>
      <c r="AG283" s="97">
        <f t="shared" ref="AG283:AG284" si="2564">C283/C282-1</f>
        <v>5.4901089130918068E-2</v>
      </c>
      <c r="AH283" s="102">
        <f t="shared" ref="AH283:AH284" si="2565">H283/H282-1</f>
        <v>8.0000000000000071E-2</v>
      </c>
      <c r="AI283" s="103">
        <f t="shared" ref="AI283:AI284" si="2566">J283/J282-1</f>
        <v>4.1739130434782501E-2</v>
      </c>
      <c r="AJ283" s="89">
        <f t="shared" ref="AJ283:AJ284" si="2567">K283/K282-1</f>
        <v>3.3826638477801207E-2</v>
      </c>
      <c r="AK283" s="96">
        <f t="shared" ref="AK283:AK284" si="2568">N283/N282-1</f>
        <v>8.666666666666667E-2</v>
      </c>
      <c r="AL283" s="97">
        <f t="shared" ref="AL283:AL284" si="2569">O283/O282-1</f>
        <v>5.5732484076433053E-2</v>
      </c>
      <c r="AM283" s="97">
        <f t="shared" ref="AM283:AM284" si="2570">R283/R282-1</f>
        <v>-1.0683760683760646E-2</v>
      </c>
      <c r="AQ283" s="109">
        <f>[4]SRM!I228-H283</f>
        <v>119.47999999999999</v>
      </c>
      <c r="AR283" s="109">
        <f>[4]SRM!J228-O283</f>
        <v>124.93</v>
      </c>
      <c r="AS283" s="108">
        <f t="shared" ref="AS283:AS284" si="2571">AR283-AQ283</f>
        <v>5.4500000000000171</v>
      </c>
      <c r="AT283" s="109">
        <f>AVERAGE($AS$2:AS283)</f>
        <v>7.1098711583924317</v>
      </c>
      <c r="AU283" s="44">
        <f t="shared" ref="AU283:AU284" si="2572">AQ283/AQ282-1</f>
        <v>2.0585974203467972E-2</v>
      </c>
      <c r="AV283" s="44">
        <f t="shared" ref="AV283:AV284" si="2573">AR283/AR282-1</f>
        <v>1.7345276872964277E-2</v>
      </c>
    </row>
    <row r="284" spans="1:48">
      <c r="A284" s="46">
        <f>'[1]Weekly capesize'!$A1065</f>
        <v>44739</v>
      </c>
      <c r="B284" s="1">
        <f>'[1]Weekly capesize'!$B1065</f>
        <v>12674</v>
      </c>
      <c r="C284" s="1">
        <f>'[1]Weekly capesize'!$C1065</f>
        <v>8410</v>
      </c>
      <c r="D284" s="1">
        <f t="shared" si="2557"/>
        <v>4264</v>
      </c>
      <c r="E284" s="124">
        <f>'[1]Baltic Indices'!D733</f>
        <v>2332</v>
      </c>
      <c r="F284" s="124">
        <f>'[1]Baltic Indices'!G733</f>
        <v>1334</v>
      </c>
      <c r="G284" s="124">
        <f>'[1]Baltic Indices'!F733</f>
        <v>2439</v>
      </c>
      <c r="H284" s="3">
        <f>'[1]Weekly capesize'!$I1065</f>
        <v>11.8</v>
      </c>
      <c r="I284" s="3">
        <f>'[1]Weekly capesize'!$L1065</f>
        <v>18.649999999999999</v>
      </c>
      <c r="J284" s="3">
        <f>'[1]Weekly capesize'!$N1065</f>
        <v>29.1</v>
      </c>
      <c r="K284" s="3">
        <f>'[1]Weekly capesize'!$J1065</f>
        <v>21.95</v>
      </c>
      <c r="L284" s="3">
        <f>'[1]Weekly capesize'!$Y1065</f>
        <v>29.5</v>
      </c>
      <c r="M284" s="3">
        <f>'[1]Weekly capesize'!$V1065</f>
        <v>15.95</v>
      </c>
      <c r="N284" s="5">
        <f>'[1]Weekly capesize'!$S1065</f>
        <v>15.6</v>
      </c>
      <c r="O284" s="5">
        <f>'[1]Weekly capesize'!$Z1065</f>
        <v>29.9</v>
      </c>
      <c r="P284" s="5">
        <f>'[1]Weekly capesize'!$T1065</f>
        <v>15.75</v>
      </c>
      <c r="Q284" s="5">
        <f>'[1]Weekly capesize'!$U1065</f>
        <v>19.25</v>
      </c>
      <c r="R284" s="119">
        <f>[2]input!$B713</f>
        <v>23.15</v>
      </c>
      <c r="S284" s="123">
        <f t="shared" si="2558"/>
        <v>0.50701545778834722</v>
      </c>
      <c r="T284" s="49">
        <f t="shared" si="2559"/>
        <v>4264</v>
      </c>
      <c r="U284" s="107">
        <f t="shared" si="2560"/>
        <v>0.50701545778834722</v>
      </c>
      <c r="V284" s="157">
        <f t="shared" si="2561"/>
        <v>18.099999999999998</v>
      </c>
      <c r="W284" s="108">
        <f t="shared" si="2562"/>
        <v>6.8499999999999979</v>
      </c>
      <c r="X284" s="197">
        <f>'[1]Weekly capesize'!$AD1065</f>
        <v>15.4</v>
      </c>
      <c r="AF284" s="86">
        <f t="shared" si="2563"/>
        <v>-8.4711489853397826E-2</v>
      </c>
      <c r="AG284" s="97">
        <f t="shared" si="2564"/>
        <v>-0.11399072903497687</v>
      </c>
      <c r="AH284" s="102">
        <f t="shared" si="2565"/>
        <v>-0.12592592592592589</v>
      </c>
      <c r="AI284" s="103">
        <f t="shared" si="2566"/>
        <v>-2.8380634390650972E-2</v>
      </c>
      <c r="AJ284" s="89">
        <f t="shared" si="2567"/>
        <v>-0.10224948875255624</v>
      </c>
      <c r="AK284" s="96">
        <f t="shared" si="2568"/>
        <v>-4.2944785276073705E-2</v>
      </c>
      <c r="AL284" s="97">
        <f t="shared" si="2569"/>
        <v>-9.8039215686274495E-2</v>
      </c>
      <c r="AM284" s="97">
        <f t="shared" si="2570"/>
        <v>0</v>
      </c>
      <c r="AQ284" s="109">
        <f>[4]SRM!I229-H284</f>
        <v>126.39</v>
      </c>
      <c r="AR284" s="109">
        <f>[4]SRM!J229-O284</f>
        <v>133.32</v>
      </c>
      <c r="AS284" s="108">
        <f t="shared" si="2571"/>
        <v>6.9299999999999926</v>
      </c>
      <c r="AT284" s="109">
        <f>AVERAGE($AS$2:AS284)</f>
        <v>7.1092355712603039</v>
      </c>
      <c r="AU284" s="44">
        <f t="shared" si="2572"/>
        <v>5.7833947104118044E-2</v>
      </c>
      <c r="AV284" s="44">
        <f t="shared" si="2573"/>
        <v>6.7157608260625778E-2</v>
      </c>
    </row>
    <row r="285" spans="1:48">
      <c r="A285" s="46">
        <f>'[1]Weekly capesize'!$A1066</f>
        <v>44746</v>
      </c>
      <c r="B285" s="1">
        <f>'[1]Weekly capesize'!$B1066</f>
        <v>12889</v>
      </c>
      <c r="C285" s="1">
        <f>'[1]Weekly capesize'!$C1066</f>
        <v>8226</v>
      </c>
      <c r="D285" s="1">
        <f t="shared" ref="D285:D286" si="2574">B285-C285</f>
        <v>4663</v>
      </c>
      <c r="E285" s="124">
        <f>'[1]Baltic Indices'!D734</f>
        <v>2200</v>
      </c>
      <c r="F285" s="124">
        <f>'[1]Baltic Indices'!G734</f>
        <v>1297</v>
      </c>
      <c r="G285" s="124">
        <f>'[1]Baltic Indices'!F734</f>
        <v>2359</v>
      </c>
      <c r="H285" s="3">
        <f>'[1]Weekly capesize'!$I1066</f>
        <v>11.55</v>
      </c>
      <c r="I285" s="3">
        <f>'[1]Weekly capesize'!$L1066</f>
        <v>18.55</v>
      </c>
      <c r="J285" s="3">
        <f>'[1]Weekly capesize'!$N1066</f>
        <v>28.9</v>
      </c>
      <c r="K285" s="3">
        <f>'[1]Weekly capesize'!$J1066</f>
        <v>21.7</v>
      </c>
      <c r="L285" s="3">
        <f>'[1]Weekly capesize'!$Y1066</f>
        <v>30</v>
      </c>
      <c r="M285" s="3">
        <f>'[1]Weekly capesize'!$V1066</f>
        <v>16.350000000000001</v>
      </c>
      <c r="N285" s="5">
        <f>'[1]Weekly capesize'!$S1066</f>
        <v>15.5</v>
      </c>
      <c r="O285" s="5">
        <f>'[1]Weekly capesize'!$Z1066</f>
        <v>30.4</v>
      </c>
      <c r="P285" s="5">
        <f>'[1]Weekly capesize'!$T1066</f>
        <v>15.65</v>
      </c>
      <c r="Q285" s="5">
        <f>'[1]Weekly capesize'!$U1066</f>
        <v>19.5</v>
      </c>
      <c r="R285" s="119">
        <f>[2]input!$B714</f>
        <v>21.2</v>
      </c>
      <c r="S285" s="123">
        <f t="shared" ref="S285:S286" si="2575">(B285-C285)/C285</f>
        <v>0.56686117189399465</v>
      </c>
      <c r="T285" s="49">
        <f t="shared" ref="T285:T286" si="2576">B285-C285</f>
        <v>4663</v>
      </c>
      <c r="U285" s="107">
        <f t="shared" ref="U285:U286" si="2577">T285/C285</f>
        <v>0.56686117189399465</v>
      </c>
      <c r="V285" s="157">
        <f t="shared" ref="V285:V286" si="2578">O285-H285</f>
        <v>18.849999999999998</v>
      </c>
      <c r="W285" s="108">
        <f t="shared" ref="W285:W286" si="2579">I285-H285</f>
        <v>7</v>
      </c>
      <c r="X285" s="197">
        <f>'[1]Weekly capesize'!$AD1066</f>
        <v>15.3</v>
      </c>
      <c r="AF285" s="86">
        <f t="shared" ref="AF285:AF286" si="2580">B285/B284-1</f>
        <v>1.6963863026668857E-2</v>
      </c>
      <c r="AG285" s="97">
        <f t="shared" ref="AG285:AG286" si="2581">C285/C284-1</f>
        <v>-2.1878715814506511E-2</v>
      </c>
      <c r="AH285" s="102">
        <f t="shared" ref="AH285:AH286" si="2582">H285/H284-1</f>
        <v>-2.1186440677966045E-2</v>
      </c>
      <c r="AI285" s="103">
        <f t="shared" ref="AI285:AI286" si="2583">J285/J284-1</f>
        <v>-6.8728522336770626E-3</v>
      </c>
      <c r="AJ285" s="89">
        <f t="shared" ref="AJ285:AJ286" si="2584">K285/K284-1</f>
        <v>-1.1389521640091105E-2</v>
      </c>
      <c r="AK285" s="96">
        <f t="shared" ref="AK285:AK286" si="2585">N285/N284-1</f>
        <v>-6.4102564102563875E-3</v>
      </c>
      <c r="AL285" s="97">
        <f t="shared" ref="AL285:AL286" si="2586">O285/O284-1</f>
        <v>1.6722408026755842E-2</v>
      </c>
      <c r="AM285" s="97">
        <f t="shared" ref="AM285:AM286" si="2587">R285/R284-1</f>
        <v>-8.4233261339092813E-2</v>
      </c>
      <c r="AQ285" s="109">
        <f>[4]SRM!I230-H285</f>
        <v>132.82</v>
      </c>
      <c r="AR285" s="109">
        <f>[4]SRM!J230-O285</f>
        <v>136.6</v>
      </c>
      <c r="AS285" s="108">
        <f t="shared" ref="AS285:AS286" si="2588">AR285-AQ285</f>
        <v>3.7800000000000011</v>
      </c>
      <c r="AT285" s="109">
        <f>AVERAGE($AS$2:AS285)</f>
        <v>7.0975129107981196</v>
      </c>
      <c r="AU285" s="44">
        <f t="shared" ref="AU285:AU286" si="2589">AQ285/AQ284-1</f>
        <v>5.0874278028324893E-2</v>
      </c>
      <c r="AV285" s="44">
        <f t="shared" ref="AV285:AV286" si="2590">AR285/AR284-1</f>
        <v>2.4602460246024638E-2</v>
      </c>
    </row>
    <row r="286" spans="1:48">
      <c r="A286" s="46">
        <f>'[1]Weekly capesize'!$A1067</f>
        <v>44753</v>
      </c>
      <c r="B286" s="1">
        <f>'[1]Weekly capesize'!$B1067</f>
        <v>12580</v>
      </c>
      <c r="C286" s="1">
        <f>'[1]Weekly capesize'!$C1067</f>
        <v>7912</v>
      </c>
      <c r="D286" s="1">
        <f t="shared" si="2574"/>
        <v>4668</v>
      </c>
      <c r="E286" s="124">
        <f>'[1]Baltic Indices'!D735</f>
        <v>2249</v>
      </c>
      <c r="F286" s="124">
        <f>'[1]Baltic Indices'!G735</f>
        <v>1176</v>
      </c>
      <c r="G286" s="124">
        <f>'[1]Baltic Indices'!F735</f>
        <v>2123</v>
      </c>
      <c r="H286" s="3">
        <f>'[1]Weekly capesize'!$I1067</f>
        <v>11.4</v>
      </c>
      <c r="I286" s="3">
        <f>'[1]Weekly capesize'!$L1067</f>
        <v>17.899999999999999</v>
      </c>
      <c r="J286" s="3">
        <f>'[1]Weekly capesize'!$N1067</f>
        <v>22.25</v>
      </c>
      <c r="K286" s="3">
        <f>'[1]Weekly capesize'!$J1067</f>
        <v>22.1</v>
      </c>
      <c r="L286" s="3">
        <f>'[1]Weekly capesize'!$Y1067</f>
        <v>29.75</v>
      </c>
      <c r="M286" s="3">
        <f>'[1]Weekly capesize'!$V1067</f>
        <v>15.5</v>
      </c>
      <c r="N286" s="5">
        <f>'[1]Weekly capesize'!$S1067</f>
        <v>15.3</v>
      </c>
      <c r="O286" s="5">
        <f>'[1]Weekly capesize'!$Z1067</f>
        <v>30.15</v>
      </c>
      <c r="P286" s="5">
        <f>'[1]Weekly capesize'!$T1067</f>
        <v>15.45</v>
      </c>
      <c r="Q286" s="5">
        <f>'[1]Weekly capesize'!$U1067</f>
        <v>18.8</v>
      </c>
      <c r="R286" s="119">
        <f>[2]input!$B715</f>
        <v>20.75</v>
      </c>
      <c r="S286" s="123">
        <f t="shared" si="2575"/>
        <v>0.58998988877654202</v>
      </c>
      <c r="T286" s="49">
        <f t="shared" si="2576"/>
        <v>4668</v>
      </c>
      <c r="U286" s="107">
        <f t="shared" si="2577"/>
        <v>0.58998988877654202</v>
      </c>
      <c r="V286" s="157">
        <f t="shared" si="2578"/>
        <v>18.75</v>
      </c>
      <c r="W286" s="108">
        <f t="shared" si="2579"/>
        <v>6.4999999999999982</v>
      </c>
      <c r="X286" s="197">
        <f>'[1]Weekly capesize'!$AD1067</f>
        <v>14.25</v>
      </c>
      <c r="AF286" s="86">
        <f t="shared" si="2580"/>
        <v>-2.3973931259213321E-2</v>
      </c>
      <c r="AG286" s="97">
        <f t="shared" si="2581"/>
        <v>-3.8171650863116913E-2</v>
      </c>
      <c r="AH286" s="102">
        <f t="shared" si="2582"/>
        <v>-1.2987012987012991E-2</v>
      </c>
      <c r="AI286" s="103">
        <f t="shared" si="2583"/>
        <v>-0.23010380622837368</v>
      </c>
      <c r="AJ286" s="89">
        <f t="shared" si="2584"/>
        <v>1.8433179723502446E-2</v>
      </c>
      <c r="AK286" s="96">
        <f t="shared" si="2585"/>
        <v>-1.2903225806451535E-2</v>
      </c>
      <c r="AL286" s="97">
        <f t="shared" si="2586"/>
        <v>-8.2236842105263275E-3</v>
      </c>
      <c r="AM286" s="97">
        <f t="shared" si="2587"/>
        <v>-2.1226415094339535E-2</v>
      </c>
      <c r="AQ286" s="109">
        <f>[4]SRM!I231-H286</f>
        <v>118.88999999999999</v>
      </c>
      <c r="AR286" s="109">
        <f>[4]SRM!J231-O286</f>
        <v>121.22999999999999</v>
      </c>
      <c r="AS286" s="108">
        <f t="shared" si="2588"/>
        <v>2.3400000000000034</v>
      </c>
      <c r="AT286" s="109">
        <f>AVERAGE($AS$2:AS286)</f>
        <v>7.0808198830409328</v>
      </c>
      <c r="AU286" s="44">
        <f t="shared" si="2589"/>
        <v>-0.10487878331576572</v>
      </c>
      <c r="AV286" s="44">
        <f t="shared" si="2590"/>
        <v>-0.11251830161054177</v>
      </c>
    </row>
    <row r="287" spans="1:48">
      <c r="A287" s="46">
        <f>'[1]Weekly capesize'!$A1068</f>
        <v>44760</v>
      </c>
      <c r="B287" s="1">
        <f>'[1]Weekly capesize'!$B1068</f>
        <v>13797</v>
      </c>
      <c r="C287" s="1">
        <f>'[1]Weekly capesize'!$C1068</f>
        <v>8039</v>
      </c>
      <c r="D287" s="1">
        <f t="shared" ref="D287:D290" si="2591">B287-C287</f>
        <v>5758</v>
      </c>
      <c r="E287" s="124">
        <f>'[1]Baltic Indices'!D736</f>
        <v>2653</v>
      </c>
      <c r="F287" s="124">
        <f>'[1]Baltic Indices'!G736</f>
        <v>1206</v>
      </c>
      <c r="G287" s="124">
        <f>'[1]Baltic Indices'!F736</f>
        <v>2057</v>
      </c>
      <c r="H287" s="3">
        <f>'[1]Weekly capesize'!$I1068</f>
        <v>10.9</v>
      </c>
      <c r="I287" s="3">
        <f>'[1]Weekly capesize'!$L1068</f>
        <v>18.7</v>
      </c>
      <c r="J287" s="3">
        <f>'[1]Weekly capesize'!$N1068</f>
        <v>23.15</v>
      </c>
      <c r="K287" s="3">
        <f>'[1]Weekly capesize'!$J1068</f>
        <v>22.7</v>
      </c>
      <c r="L287" s="3">
        <f>'[1]Weekly capesize'!$Y1068</f>
        <v>31.7</v>
      </c>
      <c r="M287" s="3">
        <f>'[1]Weekly capesize'!$V1068</f>
        <v>17.05</v>
      </c>
      <c r="N287" s="5">
        <f>'[1]Weekly capesize'!$S1068</f>
        <v>16.100000000000001</v>
      </c>
      <c r="O287" s="5">
        <f>'[1]Weekly capesize'!$Z1068</f>
        <v>32.1</v>
      </c>
      <c r="P287" s="5">
        <f>'[1]Weekly capesize'!$T1068</f>
        <v>16.25</v>
      </c>
      <c r="Q287" s="5">
        <f>'[1]Weekly capesize'!$U1068</f>
        <v>20.350000000000001</v>
      </c>
      <c r="R287" s="119">
        <f>[2]input!$B716</f>
        <v>21.5</v>
      </c>
      <c r="S287" s="123">
        <f t="shared" ref="S287:S290" si="2592">(B287-C287)/C287</f>
        <v>0.71625824107476055</v>
      </c>
      <c r="T287" s="49">
        <f t="shared" ref="T287:T290" si="2593">B287-C287</f>
        <v>5758</v>
      </c>
      <c r="U287" s="107">
        <f t="shared" ref="U287:U290" si="2594">T287/C287</f>
        <v>0.71625824107476055</v>
      </c>
      <c r="V287" s="157">
        <f t="shared" ref="V287:V290" si="2595">O287-H287</f>
        <v>21.200000000000003</v>
      </c>
      <c r="W287" s="108">
        <f t="shared" ref="W287:W290" si="2596">I287-H287</f>
        <v>7.7999999999999989</v>
      </c>
      <c r="X287" s="197">
        <f>'[1]Weekly capesize'!$AD1068</f>
        <v>15.05</v>
      </c>
      <c r="AF287" s="86">
        <f t="shared" ref="AF287:AF290" si="2597">B287/B286-1</f>
        <v>9.6740858505564464E-2</v>
      </c>
      <c r="AG287" s="97">
        <f t="shared" ref="AG287:AG290" si="2598">C287/C286-1</f>
        <v>1.6051567239635967E-2</v>
      </c>
      <c r="AH287" s="102">
        <f t="shared" ref="AH287:AH290" si="2599">H287/H286-1</f>
        <v>-4.3859649122807043E-2</v>
      </c>
      <c r="AI287" s="103">
        <f t="shared" ref="AI287:AI290" si="2600">J287/J286-1</f>
        <v>4.0449438202247112E-2</v>
      </c>
      <c r="AJ287" s="89">
        <f t="shared" ref="AJ287:AJ290" si="2601">K287/K286-1</f>
        <v>2.7149321266968229E-2</v>
      </c>
      <c r="AK287" s="96">
        <f t="shared" ref="AK287:AK290" si="2602">N287/N286-1</f>
        <v>5.2287581699346442E-2</v>
      </c>
      <c r="AL287" s="97">
        <f t="shared" ref="AL287:AL290" si="2603">O287/O286-1</f>
        <v>6.4676616915422924E-2</v>
      </c>
      <c r="AM287" s="97">
        <f t="shared" ref="AM287:AM290" si="2604">R287/R286-1</f>
        <v>3.6144578313253017E-2</v>
      </c>
      <c r="AQ287" s="109">
        <f>[4]SRM!I232-H287</f>
        <v>102.66</v>
      </c>
      <c r="AR287" s="109">
        <f>[4]SRM!J232-O287</f>
        <v>98.800000000000011</v>
      </c>
      <c r="AS287" s="108">
        <f t="shared" ref="AS287:AS290" si="2605">AR287-AQ287</f>
        <v>-3.8599999999999852</v>
      </c>
      <c r="AT287" s="109">
        <f>AVERAGE($AS$2:AS287)</f>
        <v>7.0425652680652657</v>
      </c>
      <c r="AU287" s="44">
        <f t="shared" ref="AU287:AU290" si="2606">AQ287/AQ286-1</f>
        <v>-0.1365127428715619</v>
      </c>
      <c r="AV287" s="44">
        <f t="shared" ref="AV287:AV290" si="2607">AR287/AR286-1</f>
        <v>-0.18502020951909581</v>
      </c>
    </row>
    <row r="288" spans="1:48">
      <c r="A288" s="46">
        <f>'[1]Weekly capesize'!$A1069</f>
        <v>44767</v>
      </c>
      <c r="B288" s="1">
        <f>'[1]Weekly capesize'!$B1069</f>
        <v>13050</v>
      </c>
      <c r="C288" s="1">
        <f>'[1]Weekly capesize'!$C1069</f>
        <v>7806</v>
      </c>
      <c r="D288" s="1">
        <f t="shared" si="2591"/>
        <v>5244</v>
      </c>
      <c r="E288" s="124">
        <f>'[1]Baltic Indices'!D737</f>
        <v>2455</v>
      </c>
      <c r="F288" s="124">
        <f>'[1]Baltic Indices'!G737</f>
        <v>1211</v>
      </c>
      <c r="G288" s="124">
        <f>'[1]Baltic Indices'!F737</f>
        <v>2071</v>
      </c>
      <c r="H288" s="3">
        <f>'[1]Weekly capesize'!$I1069</f>
        <v>11.15</v>
      </c>
      <c r="I288" s="3">
        <f>'[1]Weekly capesize'!$L1069</f>
        <v>17.899999999999999</v>
      </c>
      <c r="J288" s="3">
        <f>'[1]Weekly capesize'!$N1069</f>
        <v>22.25</v>
      </c>
      <c r="K288" s="3">
        <f>'[1]Weekly capesize'!$J1069</f>
        <v>21.25</v>
      </c>
      <c r="L288" s="3">
        <f>'[1]Weekly capesize'!$Y1069</f>
        <v>30.35</v>
      </c>
      <c r="M288" s="3">
        <f>'[1]Weekly capesize'!$V1069</f>
        <v>16.3</v>
      </c>
      <c r="N288" s="5">
        <f>'[1]Weekly capesize'!$S1069</f>
        <v>15.5</v>
      </c>
      <c r="O288" s="5">
        <f>'[1]Weekly capesize'!$Z1069</f>
        <v>30.75</v>
      </c>
      <c r="P288" s="5">
        <f>'[1]Weekly capesize'!$T1069</f>
        <v>15.65</v>
      </c>
      <c r="Q288" s="5">
        <f>'[1]Weekly capesize'!$U1069</f>
        <v>19.600000000000001</v>
      </c>
      <c r="R288" s="119">
        <f>[2]input!$B717</f>
        <v>18.75</v>
      </c>
      <c r="S288" s="123">
        <f t="shared" si="2592"/>
        <v>0.67179093005380475</v>
      </c>
      <c r="T288" s="49">
        <f t="shared" si="2593"/>
        <v>5244</v>
      </c>
      <c r="U288" s="107">
        <f t="shared" si="2594"/>
        <v>0.67179093005380475</v>
      </c>
      <c r="V288" s="157">
        <f t="shared" si="2595"/>
        <v>19.600000000000001</v>
      </c>
      <c r="W288" s="108">
        <f t="shared" si="2596"/>
        <v>6.7499999999999982</v>
      </c>
      <c r="X288" s="197">
        <f>'[1]Weekly capesize'!$AD1069</f>
        <v>14.45</v>
      </c>
      <c r="AF288" s="86">
        <f t="shared" si="2597"/>
        <v>-5.4142204827136386E-2</v>
      </c>
      <c r="AG288" s="97">
        <f t="shared" si="2598"/>
        <v>-2.8983704440850855E-2</v>
      </c>
      <c r="AH288" s="102">
        <f t="shared" si="2599"/>
        <v>2.2935779816513735E-2</v>
      </c>
      <c r="AI288" s="103">
        <f t="shared" si="2600"/>
        <v>-3.8876889848811991E-2</v>
      </c>
      <c r="AJ288" s="89">
        <f t="shared" si="2601"/>
        <v>-6.3876651982378796E-2</v>
      </c>
      <c r="AK288" s="96">
        <f t="shared" si="2602"/>
        <v>-3.7267080745341685E-2</v>
      </c>
      <c r="AL288" s="97">
        <f t="shared" si="2603"/>
        <v>-4.20560747663552E-2</v>
      </c>
      <c r="AM288" s="97">
        <f t="shared" si="2604"/>
        <v>-0.12790697674418605</v>
      </c>
      <c r="AQ288" s="109">
        <f>[4]SRM!I233-H288</f>
        <v>109.82</v>
      </c>
      <c r="AR288" s="109">
        <f>[4]SRM!J233-O288</f>
        <v>105.94999999999999</v>
      </c>
      <c r="AS288" s="108">
        <f t="shared" si="2605"/>
        <v>-3.8700000000000045</v>
      </c>
      <c r="AT288" s="109">
        <f>AVERAGE($AS$2:AS288)</f>
        <v>7.0045423925667798</v>
      </c>
      <c r="AU288" s="44">
        <f t="shared" si="2606"/>
        <v>6.9744788622637888E-2</v>
      </c>
      <c r="AV288" s="44">
        <f t="shared" si="2607"/>
        <v>7.2368421052631415E-2</v>
      </c>
    </row>
    <row r="289" spans="1:48">
      <c r="A289" s="46">
        <f>'[1]Weekly capesize'!$A1070</f>
        <v>44774</v>
      </c>
      <c r="B289" s="1">
        <f>'[1]Weekly capesize'!$B1070</f>
        <v>11473</v>
      </c>
      <c r="C289" s="1">
        <f>'[1]Weekly capesize'!$C1070</f>
        <v>6356</v>
      </c>
      <c r="D289" s="1">
        <f t="shared" si="2591"/>
        <v>5117</v>
      </c>
      <c r="E289" s="124">
        <f>'[1]Baltic Indices'!D738</f>
        <v>1411</v>
      </c>
      <c r="F289" s="124">
        <f>'[1]Baltic Indices'!G738</f>
        <v>1095</v>
      </c>
      <c r="G289" s="124">
        <f>'[1]Baltic Indices'!F738</f>
        <v>1747</v>
      </c>
      <c r="H289" s="3">
        <f>'[1]Weekly capesize'!$I1070</f>
        <v>9.75</v>
      </c>
      <c r="I289" s="3">
        <f>'[1]Weekly capesize'!$L1070</f>
        <v>15.15</v>
      </c>
      <c r="J289" s="3">
        <f>'[1]Weekly capesize'!$N1070</f>
        <v>18.899999999999999</v>
      </c>
      <c r="K289" s="3">
        <f>'[1]Weekly capesize'!$J1070</f>
        <v>17.25</v>
      </c>
      <c r="L289" s="3">
        <f>'[1]Weekly capesize'!$Y1070</f>
        <v>25.55</v>
      </c>
      <c r="M289" s="3">
        <f>'[1]Weekly capesize'!$V1070</f>
        <v>14.95</v>
      </c>
      <c r="N289" s="5">
        <f>'[1]Weekly capesize'!$S1070</f>
        <v>13.65</v>
      </c>
      <c r="O289" s="5">
        <f>'[1]Weekly capesize'!$Z1070</f>
        <v>25.95</v>
      </c>
      <c r="P289" s="5">
        <f>'[1]Weekly capesize'!$T1070</f>
        <v>12.75</v>
      </c>
      <c r="Q289" s="5">
        <f>'[1]Weekly capesize'!$U1070</f>
        <v>18.25</v>
      </c>
      <c r="R289" s="119">
        <f>[2]input!$B718</f>
        <v>18.55</v>
      </c>
      <c r="S289" s="123">
        <f t="shared" si="2592"/>
        <v>0.80506607929515417</v>
      </c>
      <c r="T289" s="49">
        <f t="shared" si="2593"/>
        <v>5117</v>
      </c>
      <c r="U289" s="107">
        <f t="shared" si="2594"/>
        <v>0.80506607929515417</v>
      </c>
      <c r="V289" s="157">
        <f t="shared" si="2595"/>
        <v>16.2</v>
      </c>
      <c r="W289" s="108">
        <f t="shared" si="2596"/>
        <v>5.4</v>
      </c>
      <c r="X289" s="197">
        <f>'[1]Weekly capesize'!$AD1070</f>
        <v>11.25</v>
      </c>
      <c r="AF289" s="86">
        <f t="shared" si="2597"/>
        <v>-0.1208429118773946</v>
      </c>
      <c r="AG289" s="97">
        <f t="shared" si="2598"/>
        <v>-0.18575454778375611</v>
      </c>
      <c r="AH289" s="102">
        <f t="shared" si="2599"/>
        <v>-0.12556053811659196</v>
      </c>
      <c r="AI289" s="103">
        <f t="shared" si="2600"/>
        <v>-0.15056179775280909</v>
      </c>
      <c r="AJ289" s="89">
        <f t="shared" si="2601"/>
        <v>-0.18823529411764706</v>
      </c>
      <c r="AK289" s="96">
        <f t="shared" si="2602"/>
        <v>-0.11935483870967745</v>
      </c>
      <c r="AL289" s="97">
        <f t="shared" si="2603"/>
        <v>-0.15609756097560978</v>
      </c>
      <c r="AM289" s="97">
        <f t="shared" si="2604"/>
        <v>-1.0666666666666602E-2</v>
      </c>
      <c r="AQ289" s="109">
        <f>[4]SRM!I234-H289</f>
        <v>102.73</v>
      </c>
      <c r="AR289" s="109">
        <f>[4]SRM!J234-O289</f>
        <v>100.42999999999999</v>
      </c>
      <c r="AS289" s="108">
        <f t="shared" si="2605"/>
        <v>-2.3000000000000114</v>
      </c>
      <c r="AT289" s="109">
        <f>AVERAGE($AS$2:AS289)</f>
        <v>6.9722349537037012</v>
      </c>
      <c r="AU289" s="44">
        <f t="shared" si="2606"/>
        <v>-6.4560189400837631E-2</v>
      </c>
      <c r="AV289" s="44">
        <f t="shared" si="2607"/>
        <v>-5.210004719207173E-2</v>
      </c>
    </row>
    <row r="290" spans="1:48">
      <c r="A290" s="46">
        <f>'[1]Weekly capesize'!$A1071</f>
        <v>44781</v>
      </c>
      <c r="B290" s="1">
        <f>'[1]Weekly capesize'!$B1071</f>
        <v>9709</v>
      </c>
      <c r="C290" s="1">
        <f>'[1]Weekly capesize'!$C1071</f>
        <v>5189</v>
      </c>
      <c r="D290" s="1">
        <f t="shared" si="2591"/>
        <v>4520</v>
      </c>
      <c r="E290" s="124">
        <f>'[1]Baltic Indices'!D739</f>
        <v>1510</v>
      </c>
      <c r="F290" s="124">
        <f>'[1]Baltic Indices'!G739</f>
        <v>1027</v>
      </c>
      <c r="G290" s="124">
        <f>'[1]Baltic Indices'!F739</f>
        <v>1636</v>
      </c>
      <c r="H290" s="3">
        <f>'[1]Weekly capesize'!$I1071</f>
        <v>7.85</v>
      </c>
      <c r="I290" s="3">
        <f>'[1]Weekly capesize'!$L1071</f>
        <v>12.5</v>
      </c>
      <c r="J290" s="3">
        <f>'[1]Weekly capesize'!$N1071</f>
        <v>15.55</v>
      </c>
      <c r="K290" s="3">
        <f>'[1]Weekly capesize'!$J1071</f>
        <v>15.25</v>
      </c>
      <c r="L290" s="3">
        <f>'[1]Weekly capesize'!$Y1071</f>
        <v>21.7</v>
      </c>
      <c r="M290" s="3">
        <f>'[1]Weekly capesize'!$V1071</f>
        <v>13.35</v>
      </c>
      <c r="N290" s="5">
        <f>'[1]Weekly capesize'!$S1071</f>
        <v>11</v>
      </c>
      <c r="O290" s="5">
        <f>'[1]Weekly capesize'!$Z1071</f>
        <v>22.1</v>
      </c>
      <c r="P290" s="5">
        <f>'[1]Weekly capesize'!$T1071</f>
        <v>7.1</v>
      </c>
      <c r="Q290" s="5">
        <f>'[1]Weekly capesize'!$U1071</f>
        <v>16.649999999999999</v>
      </c>
      <c r="R290" s="119">
        <f>[2]input!$B719</f>
        <v>16.25</v>
      </c>
      <c r="S290" s="123">
        <f t="shared" si="2592"/>
        <v>0.87107342455193681</v>
      </c>
      <c r="T290" s="49">
        <f t="shared" si="2593"/>
        <v>4520</v>
      </c>
      <c r="U290" s="107">
        <f t="shared" si="2594"/>
        <v>0.87107342455193681</v>
      </c>
      <c r="V290" s="157">
        <f t="shared" si="2595"/>
        <v>14.250000000000002</v>
      </c>
      <c r="W290" s="108">
        <f t="shared" si="2596"/>
        <v>4.6500000000000004</v>
      </c>
      <c r="X290" s="197">
        <f>'[1]Weekly capesize'!$AD1071</f>
        <v>7.95</v>
      </c>
      <c r="AF290" s="86">
        <f t="shared" si="2597"/>
        <v>-0.15375228798047591</v>
      </c>
      <c r="AG290" s="97">
        <f t="shared" si="2598"/>
        <v>-0.18360604153555693</v>
      </c>
      <c r="AH290" s="102">
        <f t="shared" si="2599"/>
        <v>-0.19487179487179496</v>
      </c>
      <c r="AI290" s="103">
        <f t="shared" si="2600"/>
        <v>-0.1772486772486771</v>
      </c>
      <c r="AJ290" s="89">
        <f t="shared" si="2601"/>
        <v>-0.11594202898550721</v>
      </c>
      <c r="AK290" s="96">
        <f t="shared" si="2602"/>
        <v>-0.19413919413919412</v>
      </c>
      <c r="AL290" s="97">
        <f t="shared" si="2603"/>
        <v>-0.14836223506743729</v>
      </c>
      <c r="AM290" s="97">
        <f t="shared" si="2604"/>
        <v>-0.12398921832884102</v>
      </c>
      <c r="AQ290" s="109">
        <f>[4]SRM!I235-H290</f>
        <v>94.710000000000008</v>
      </c>
      <c r="AR290" s="109">
        <f>[4]SRM!J235-O290</f>
        <v>93.300000000000011</v>
      </c>
      <c r="AS290" s="108">
        <f t="shared" si="2605"/>
        <v>-1.4099999999999966</v>
      </c>
      <c r="AT290" s="109">
        <f>AVERAGE($AS$2:AS290)</f>
        <v>6.9432306805074937</v>
      </c>
      <c r="AU290" s="44">
        <f t="shared" si="2606"/>
        <v>-7.8068723839190057E-2</v>
      </c>
      <c r="AV290" s="44">
        <f t="shared" si="2607"/>
        <v>-7.0994722692422352E-2</v>
      </c>
    </row>
    <row r="291" spans="1:48">
      <c r="A291" s="46">
        <f>'[1]Weekly capesize'!$A1072</f>
        <v>44788</v>
      </c>
      <c r="B291" s="1">
        <f>'[1]Weekly capesize'!$B1072</f>
        <v>9183</v>
      </c>
      <c r="C291" s="1">
        <f>'[1]Weekly capesize'!$C1072</f>
        <v>4967</v>
      </c>
      <c r="D291" s="1">
        <f t="shared" ref="D291:D292" si="2608">B291-C291</f>
        <v>4216</v>
      </c>
      <c r="E291" s="124">
        <f>'[1]Baltic Indices'!D740</f>
        <v>1083</v>
      </c>
      <c r="F291" s="124">
        <f>'[1]Baltic Indices'!G740</f>
        <v>973</v>
      </c>
      <c r="G291" s="124">
        <f>'[1]Baltic Indices'!F740</f>
        <v>1659</v>
      </c>
      <c r="H291" s="3">
        <f>'[1]Weekly capesize'!$I1072</f>
        <v>7.75</v>
      </c>
      <c r="I291" s="3">
        <f>'[1]Weekly capesize'!$L1072</f>
        <v>12.2</v>
      </c>
      <c r="J291" s="3">
        <f>'[1]Weekly capesize'!$N1072</f>
        <v>15.4</v>
      </c>
      <c r="K291" s="3">
        <f>'[1]Weekly capesize'!$J1072</f>
        <v>14.95</v>
      </c>
      <c r="L291" s="3">
        <f>'[1]Weekly capesize'!$Y1072</f>
        <v>20.350000000000001</v>
      </c>
      <c r="M291" s="3">
        <f>'[1]Weekly capesize'!$V1072</f>
        <v>12.65</v>
      </c>
      <c r="N291" s="5">
        <f>'[1]Weekly capesize'!$S1072</f>
        <v>10.7</v>
      </c>
      <c r="O291" s="5">
        <f>'[1]Weekly capesize'!$Z1072</f>
        <v>20.75</v>
      </c>
      <c r="P291" s="5">
        <f>'[1]Weekly capesize'!$T1072</f>
        <v>6.9</v>
      </c>
      <c r="Q291" s="5">
        <f>'[1]Weekly capesize'!$U1072</f>
        <v>15.9</v>
      </c>
      <c r="R291" s="119">
        <f>[2]input!$B720</f>
        <v>15.7</v>
      </c>
      <c r="S291" s="123">
        <f t="shared" ref="S291:S292" si="2609">(B291-C291)/C291</f>
        <v>0.84880209381920679</v>
      </c>
      <c r="T291" s="49">
        <f t="shared" ref="T291:T292" si="2610">B291-C291</f>
        <v>4216</v>
      </c>
      <c r="U291" s="107">
        <f t="shared" ref="U291:U292" si="2611">T291/C291</f>
        <v>0.84880209381920679</v>
      </c>
      <c r="V291" s="157">
        <f t="shared" ref="V291:V292" si="2612">O291-H291</f>
        <v>13</v>
      </c>
      <c r="W291" s="108">
        <f t="shared" ref="W291:W292" si="2613">I291-H291</f>
        <v>4.4499999999999993</v>
      </c>
      <c r="X291" s="197">
        <f>'[1]Weekly capesize'!$AD1072</f>
        <v>7.65</v>
      </c>
      <c r="AF291" s="86">
        <f t="shared" ref="AF291:AF292" si="2614">B291/B290-1</f>
        <v>-5.4176537233494693E-2</v>
      </c>
      <c r="AG291" s="97">
        <f t="shared" ref="AG291:AG292" si="2615">C291/C290-1</f>
        <v>-4.2782809789940313E-2</v>
      </c>
      <c r="AH291" s="102">
        <f t="shared" ref="AH291:AH292" si="2616">H291/H290-1</f>
        <v>-1.2738853503184711E-2</v>
      </c>
      <c r="AI291" s="103">
        <f t="shared" ref="AI291:AI292" si="2617">J291/J290-1</f>
        <v>-9.6463022508038732E-3</v>
      </c>
      <c r="AJ291" s="89">
        <f t="shared" ref="AJ291:AJ292" si="2618">K291/K290-1</f>
        <v>-1.9672131147541072E-2</v>
      </c>
      <c r="AK291" s="96">
        <f t="shared" ref="AK291:AK292" si="2619">N291/N290-1</f>
        <v>-2.7272727272727337E-2</v>
      </c>
      <c r="AL291" s="97">
        <f t="shared" ref="AL291:AL292" si="2620">O291/O290-1</f>
        <v>-6.1085972850678738E-2</v>
      </c>
      <c r="AM291" s="97">
        <f t="shared" ref="AM291:AM292" si="2621">R291/R290-1</f>
        <v>-3.3846153846153859E-2</v>
      </c>
      <c r="AQ291" s="109">
        <f>[4]SRM!I236-H291</f>
        <v>91.18</v>
      </c>
      <c r="AR291" s="109">
        <f>[4]SRM!J236-O291</f>
        <v>89.97</v>
      </c>
      <c r="AS291" s="108">
        <f t="shared" ref="AS291:AS292" si="2622">AR291-AQ291</f>
        <v>-1.210000000000008</v>
      </c>
      <c r="AT291" s="109">
        <f>AVERAGE($AS$2:AS291)</f>
        <v>6.9151160919540198</v>
      </c>
      <c r="AU291" s="44">
        <f t="shared" ref="AU291:AU292" si="2623">AQ291/AQ290-1</f>
        <v>-3.7271671418012908E-2</v>
      </c>
      <c r="AV291" s="44">
        <f t="shared" ref="AV291:AV292" si="2624">AR291/AR290-1</f>
        <v>-3.5691318327974453E-2</v>
      </c>
    </row>
    <row r="292" spans="1:48">
      <c r="A292" s="46">
        <f>'[1]Weekly capesize'!$A1073</f>
        <v>44795</v>
      </c>
      <c r="B292" s="1">
        <f>'[1]Weekly capesize'!$B1073</f>
        <v>7613</v>
      </c>
      <c r="C292" s="1">
        <f>'[1]Weekly capesize'!$C1073</f>
        <v>4470</v>
      </c>
      <c r="D292" s="1">
        <f t="shared" si="2608"/>
        <v>3143</v>
      </c>
      <c r="E292" s="124">
        <f>'[1]Baltic Indices'!D741</f>
        <v>797</v>
      </c>
      <c r="F292" s="124">
        <f>'[1]Baltic Indices'!G741</f>
        <v>955</v>
      </c>
      <c r="G292" s="124">
        <f>'[1]Baltic Indices'!F741</f>
        <v>1751</v>
      </c>
      <c r="H292" s="3">
        <f>'[1]Weekly capesize'!$I1073</f>
        <v>7.6</v>
      </c>
      <c r="I292" s="3">
        <f>'[1]Weekly capesize'!$L1073</f>
        <v>11.3</v>
      </c>
      <c r="J292" s="3">
        <f>'[1]Weekly capesize'!$N1073</f>
        <v>14.1</v>
      </c>
      <c r="K292" s="3">
        <f>'[1]Weekly capesize'!$J1073</f>
        <v>13.5</v>
      </c>
      <c r="L292" s="3">
        <f>'[1]Weekly capesize'!$Y1073</f>
        <v>18.399999999999999</v>
      </c>
      <c r="M292" s="3">
        <f>'[1]Weekly capesize'!$V1073</f>
        <v>10.35</v>
      </c>
      <c r="N292" s="5">
        <f>'[1]Weekly capesize'!$S1073</f>
        <v>8.8000000000000007</v>
      </c>
      <c r="O292" s="5">
        <f>'[1]Weekly capesize'!$Z1073</f>
        <v>18.8</v>
      </c>
      <c r="P292" s="5">
        <f>'[1]Weekly capesize'!$T1073</f>
        <v>6</v>
      </c>
      <c r="Q292" s="5">
        <f>'[1]Weekly capesize'!$U1073</f>
        <v>14.1</v>
      </c>
      <c r="R292" s="119">
        <f>[2]input!$B721</f>
        <v>18.7</v>
      </c>
      <c r="S292" s="123">
        <f t="shared" si="2609"/>
        <v>0.70313199105145419</v>
      </c>
      <c r="T292" s="49">
        <f t="shared" si="2610"/>
        <v>3143</v>
      </c>
      <c r="U292" s="107">
        <f t="shared" si="2611"/>
        <v>0.70313199105145419</v>
      </c>
      <c r="V292" s="157">
        <f t="shared" si="2612"/>
        <v>11.200000000000001</v>
      </c>
      <c r="W292" s="108">
        <f t="shared" si="2613"/>
        <v>3.7000000000000011</v>
      </c>
      <c r="X292" s="197">
        <f>'[1]Weekly capesize'!$AD1073</f>
        <v>5.5</v>
      </c>
      <c r="AF292" s="86">
        <f t="shared" si="2614"/>
        <v>-0.1709680932157247</v>
      </c>
      <c r="AG292" s="97">
        <f t="shared" si="2615"/>
        <v>-0.10006039863096439</v>
      </c>
      <c r="AH292" s="102">
        <f t="shared" si="2616"/>
        <v>-1.9354838709677469E-2</v>
      </c>
      <c r="AI292" s="103">
        <f t="shared" si="2617"/>
        <v>-8.4415584415584499E-2</v>
      </c>
      <c r="AJ292" s="89">
        <f t="shared" si="2618"/>
        <v>-9.6989966555183882E-2</v>
      </c>
      <c r="AK292" s="96">
        <f t="shared" si="2619"/>
        <v>-0.17757009345794383</v>
      </c>
      <c r="AL292" s="97">
        <f t="shared" si="2620"/>
        <v>-9.3975903614457845E-2</v>
      </c>
      <c r="AM292" s="97">
        <f t="shared" si="2621"/>
        <v>0.19108280254777066</v>
      </c>
      <c r="AQ292" s="109">
        <f>[4]SRM!I237-H292</f>
        <v>104.80000000000001</v>
      </c>
      <c r="AR292" s="109">
        <f>[4]SRM!J237-O292</f>
        <v>104.16</v>
      </c>
      <c r="AS292" s="108">
        <f t="shared" si="2622"/>
        <v>-0.64000000000001478</v>
      </c>
      <c r="AT292" s="109">
        <f>AVERAGE($AS$2:AS292)</f>
        <v>6.8891534936998822</v>
      </c>
      <c r="AU292" s="44">
        <f t="shared" si="2623"/>
        <v>0.14937486290853252</v>
      </c>
      <c r="AV292" s="44">
        <f t="shared" si="2624"/>
        <v>0.15771923974658209</v>
      </c>
    </row>
    <row r="293" spans="1:48">
      <c r="A293" s="46">
        <f>'[1]Weekly capesize'!$A1074</f>
        <v>44802</v>
      </c>
      <c r="B293" s="1">
        <f>'[1]Weekly capesize'!$B1074</f>
        <v>7022</v>
      </c>
      <c r="C293" s="1">
        <f>'[1]Weekly capesize'!$C1074</f>
        <v>4446</v>
      </c>
      <c r="D293" s="1">
        <f t="shared" ref="D293" si="2625">B293-C293</f>
        <v>2576</v>
      </c>
      <c r="E293" s="124">
        <f>'[1]Baltic Indices'!D742</f>
        <v>302</v>
      </c>
      <c r="F293" s="124">
        <f>'[1]Baltic Indices'!G742</f>
        <v>902</v>
      </c>
      <c r="G293" s="124">
        <f>'[1]Baltic Indices'!F742</f>
        <v>1626</v>
      </c>
      <c r="H293" s="3">
        <f>'[1]Weekly capesize'!$I1074</f>
        <v>7.6</v>
      </c>
      <c r="I293" s="3">
        <f>'[1]Weekly capesize'!$L1074</f>
        <v>11.3</v>
      </c>
      <c r="J293" s="3">
        <f>'[1]Weekly capesize'!$N1074</f>
        <v>13.55</v>
      </c>
      <c r="K293" s="3">
        <f>'[1]Weekly capesize'!$J1074</f>
        <v>13.3</v>
      </c>
      <c r="L293" s="3">
        <f>'[1]Weekly capesize'!$Y1074</f>
        <v>17.350000000000001</v>
      </c>
      <c r="M293" s="3">
        <f>'[1]Weekly capesize'!$V1074</f>
        <v>9.35</v>
      </c>
      <c r="N293" s="5">
        <f>'[1]Weekly capesize'!$S1074</f>
        <v>8.4</v>
      </c>
      <c r="O293" s="5">
        <f>'[1]Weekly capesize'!$Z1074</f>
        <v>17.850000000000001</v>
      </c>
      <c r="P293" s="5">
        <f>'[1]Weekly capesize'!$T1074</f>
        <v>6.75</v>
      </c>
      <c r="Q293" s="5">
        <f>'[1]Weekly capesize'!$U1074</f>
        <v>12.25</v>
      </c>
      <c r="R293" s="119">
        <f>[2]input!$B722</f>
        <v>17.3</v>
      </c>
      <c r="S293" s="123">
        <f t="shared" ref="S293" si="2626">(B293-C293)/C293</f>
        <v>0.57939721097615837</v>
      </c>
      <c r="T293" s="49">
        <f t="shared" ref="T293" si="2627">B293-C293</f>
        <v>2576</v>
      </c>
      <c r="U293" s="107">
        <f t="shared" ref="U293" si="2628">T293/C293</f>
        <v>0.57939721097615837</v>
      </c>
      <c r="V293" s="157">
        <f t="shared" ref="V293" si="2629">O293-H293</f>
        <v>10.250000000000002</v>
      </c>
      <c r="W293" s="108">
        <f t="shared" ref="W293" si="2630">I293-H293</f>
        <v>3.7000000000000011</v>
      </c>
      <c r="X293" s="197">
        <f>'[1]Weekly capesize'!$AD1074</f>
        <v>5.75</v>
      </c>
      <c r="AF293" s="86">
        <f t="shared" ref="AF293" si="2631">B293/B292-1</f>
        <v>-7.7630369105477492E-2</v>
      </c>
      <c r="AG293" s="97">
        <f t="shared" ref="AG293" si="2632">C293/C292-1</f>
        <v>-5.3691275167785379E-3</v>
      </c>
      <c r="AH293" s="102">
        <f t="shared" ref="AH293" si="2633">H293/H292-1</f>
        <v>0</v>
      </c>
      <c r="AI293" s="103">
        <f t="shared" ref="AI293" si="2634">J293/J292-1</f>
        <v>-3.900709219858145E-2</v>
      </c>
      <c r="AJ293" s="89">
        <f t="shared" ref="AJ293" si="2635">K293/K292-1</f>
        <v>-1.4814814814814725E-2</v>
      </c>
      <c r="AK293" s="96">
        <f t="shared" ref="AK293" si="2636">N293/N292-1</f>
        <v>-4.5454545454545525E-2</v>
      </c>
      <c r="AL293" s="97">
        <f t="shared" ref="AL293" si="2637">O293/O292-1</f>
        <v>-5.0531914893616969E-2</v>
      </c>
      <c r="AM293" s="97">
        <f t="shared" ref="AM293" si="2638">R293/R292-1</f>
        <v>-7.4866310160427774E-2</v>
      </c>
      <c r="AQ293" s="109">
        <f>[4]SRM!I238-H293</f>
        <v>102.45</v>
      </c>
      <c r="AR293" s="109">
        <f>[4]SRM!J238-O293</f>
        <v>104.00999999999999</v>
      </c>
      <c r="AS293" s="108">
        <f t="shared" ref="AS293" si="2639">AR293-AQ293</f>
        <v>1.5599999999999881</v>
      </c>
      <c r="AT293" s="109">
        <f>AVERAGE($AS$2:AS293)</f>
        <v>6.8709029680365257</v>
      </c>
      <c r="AU293" s="44">
        <f t="shared" ref="AU293" si="2640">AQ293/AQ292-1</f>
        <v>-2.2423664122137477E-2</v>
      </c>
      <c r="AV293" s="44">
        <f t="shared" ref="AV293" si="2641">AR293/AR292-1</f>
        <v>-1.4400921658986876E-3</v>
      </c>
    </row>
    <row r="294" spans="1:48">
      <c r="A294" s="46">
        <f>'[1]Weekly capesize'!$A1075</f>
        <v>44809</v>
      </c>
      <c r="B294" s="1">
        <f>'[1]Weekly capesize'!$B1075</f>
        <v>7275</v>
      </c>
      <c r="C294" s="1">
        <f>'[1]Weekly capesize'!$C1075</f>
        <v>4998</v>
      </c>
      <c r="D294" s="1">
        <f t="shared" ref="D294" si="2642">B294-C294</f>
        <v>2277</v>
      </c>
      <c r="E294" s="124">
        <f>'[1]Baltic Indices'!D743</f>
        <v>844</v>
      </c>
      <c r="F294" s="124">
        <f>'[1]Baltic Indices'!G743</f>
        <v>863</v>
      </c>
      <c r="G294" s="124">
        <f>'[1]Baltic Indices'!F743</f>
        <v>1498</v>
      </c>
      <c r="H294" s="3">
        <f>'[1]Weekly capesize'!$I1075</f>
        <v>8.9</v>
      </c>
      <c r="I294" s="3">
        <f>'[1]Weekly capesize'!$L1075</f>
        <v>11.5</v>
      </c>
      <c r="J294" s="3">
        <f>'[1]Weekly capesize'!$N1075</f>
        <v>13.9</v>
      </c>
      <c r="K294" s="3">
        <f>'[1]Weekly capesize'!$J1075</f>
        <v>14</v>
      </c>
      <c r="L294" s="3">
        <f>'[1]Weekly capesize'!$Y1075</f>
        <v>19.25</v>
      </c>
      <c r="M294" s="3">
        <f>'[1]Weekly capesize'!$V1075</f>
        <v>8.9</v>
      </c>
      <c r="N294" s="5">
        <f>'[1]Weekly capesize'!$S1075</f>
        <v>8.5500000000000007</v>
      </c>
      <c r="O294" s="5">
        <f>'[1]Weekly capesize'!$Z1075</f>
        <v>19.649999999999999</v>
      </c>
      <c r="P294" s="5">
        <f>'[1]Weekly capesize'!$T1075</f>
        <v>6.9</v>
      </c>
      <c r="Q294" s="5">
        <f>'[1]Weekly capesize'!$U1075</f>
        <v>11.9</v>
      </c>
      <c r="R294" s="119">
        <f>[2]input!$B723</f>
        <v>16.8</v>
      </c>
      <c r="S294" s="123">
        <f t="shared" ref="S294" si="2643">(B294-C294)/C294</f>
        <v>0.45558223289315725</v>
      </c>
      <c r="T294" s="49">
        <f t="shared" ref="T294" si="2644">B294-C294</f>
        <v>2277</v>
      </c>
      <c r="U294" s="107">
        <f t="shared" ref="U294" si="2645">T294/C294</f>
        <v>0.45558223289315725</v>
      </c>
      <c r="V294" s="157">
        <f t="shared" ref="V294" si="2646">O294-H294</f>
        <v>10.749999999999998</v>
      </c>
      <c r="W294" s="108">
        <f t="shared" ref="W294" si="2647">I294-H294</f>
        <v>2.5999999999999996</v>
      </c>
      <c r="X294" s="197">
        <f>'[1]Weekly capesize'!$AD1075</f>
        <v>6.05</v>
      </c>
      <c r="AF294" s="86">
        <f t="shared" ref="AF294" si="2648">B294/B293-1</f>
        <v>3.6029621190543981E-2</v>
      </c>
      <c r="AG294" s="97">
        <f t="shared" ref="AG294" si="2649">C294/C293-1</f>
        <v>0.12415654520917685</v>
      </c>
      <c r="AH294" s="102">
        <f t="shared" ref="AH294" si="2650">H294/H293-1</f>
        <v>0.17105263157894757</v>
      </c>
      <c r="AI294" s="103">
        <f t="shared" ref="AI294" si="2651">J294/J293-1</f>
        <v>2.5830258302582898E-2</v>
      </c>
      <c r="AJ294" s="89">
        <f t="shared" ref="AJ294" si="2652">K294/K293-1</f>
        <v>5.2631578947368363E-2</v>
      </c>
      <c r="AK294" s="96">
        <f t="shared" ref="AK294" si="2653">N294/N293-1</f>
        <v>1.7857142857142794E-2</v>
      </c>
      <c r="AL294" s="97">
        <f t="shared" ref="AL294" si="2654">O294/O293-1</f>
        <v>0.10084033613445365</v>
      </c>
      <c r="AM294" s="97">
        <f t="shared" ref="AM294" si="2655">R294/R293-1</f>
        <v>-2.8901734104046284E-2</v>
      </c>
      <c r="AQ294" s="109">
        <f>[4]SRM!I239-H294</f>
        <v>101</v>
      </c>
      <c r="AR294" s="109">
        <f>[4]SRM!J239-O294</f>
        <v>102.15</v>
      </c>
      <c r="AS294" s="108">
        <f t="shared" ref="AS294" si="2656">AR294-AQ294</f>
        <v>1.1500000000000057</v>
      </c>
      <c r="AT294" s="109">
        <f>AVERAGE($AS$2:AS294)</f>
        <v>6.8513777019340125</v>
      </c>
      <c r="AU294" s="44">
        <f t="shared" ref="AU294" si="2657">AQ294/AQ293-1</f>
        <v>-1.4153245485602706E-2</v>
      </c>
      <c r="AV294" s="44">
        <f t="shared" ref="AV294" si="2658">AR294/AR293-1</f>
        <v>-1.7882895875396487E-2</v>
      </c>
    </row>
    <row r="295" spans="1:48">
      <c r="A295" s="46">
        <f>'[1]Weekly capesize'!$A1076</f>
        <v>44816</v>
      </c>
      <c r="B295" s="1">
        <f>'[1]Weekly capesize'!$B1076</f>
        <v>7220</v>
      </c>
      <c r="C295" s="1">
        <f>'[1]Weekly capesize'!$C1076</f>
        <v>4742</v>
      </c>
      <c r="D295" s="1">
        <f t="shared" ref="D295" si="2659">B295-C295</f>
        <v>2478</v>
      </c>
      <c r="E295" s="124">
        <f>'[1]Baltic Indices'!D744</f>
        <v>756</v>
      </c>
      <c r="F295" s="124">
        <f>'[1]Baltic Indices'!G744</f>
        <v>874</v>
      </c>
      <c r="G295" s="124">
        <f>'[1]Baltic Indices'!F744</f>
        <v>1473</v>
      </c>
      <c r="H295" s="3">
        <f>'[1]Weekly capesize'!$I1076</f>
        <v>7.75</v>
      </c>
      <c r="I295" s="3">
        <f>'[1]Weekly capesize'!$L1076</f>
        <v>11.4</v>
      </c>
      <c r="J295" s="3">
        <f>'[1]Weekly capesize'!$N1076</f>
        <v>13.5</v>
      </c>
      <c r="K295" s="3">
        <f>'[1]Weekly capesize'!$J1076</f>
        <v>13.95</v>
      </c>
      <c r="L295" s="3">
        <f>'[1]Weekly capesize'!$Y1076</f>
        <v>18.399999999999999</v>
      </c>
      <c r="M295" s="3">
        <f>'[1]Weekly capesize'!$V1076</f>
        <v>8.8000000000000007</v>
      </c>
      <c r="N295" s="5">
        <f>'[1]Weekly capesize'!$S1076</f>
        <v>8.4499999999999993</v>
      </c>
      <c r="O295" s="5">
        <f>'[1]Weekly capesize'!$Z1076</f>
        <v>18.8</v>
      </c>
      <c r="P295" s="5">
        <f>'[1]Weekly capesize'!$T1076</f>
        <v>8.0500000000000007</v>
      </c>
      <c r="Q295" s="5">
        <f>'[1]Weekly capesize'!$U1076</f>
        <v>11.8</v>
      </c>
      <c r="R295" s="119">
        <f>[2]input!$B724</f>
        <v>16.399999999999999</v>
      </c>
      <c r="S295" s="123">
        <f t="shared" ref="S295" si="2660">(B295-C295)/C295</f>
        <v>0.52256431885280474</v>
      </c>
      <c r="T295" s="49">
        <f t="shared" ref="T295" si="2661">B295-C295</f>
        <v>2478</v>
      </c>
      <c r="U295" s="107">
        <f t="shared" ref="U295" si="2662">T295/C295</f>
        <v>0.52256431885280474</v>
      </c>
      <c r="V295" s="157">
        <f t="shared" ref="V295" si="2663">O295-H295</f>
        <v>11.05</v>
      </c>
      <c r="W295" s="108">
        <f t="shared" ref="W295" si="2664">I295-H295</f>
        <v>3.6500000000000004</v>
      </c>
      <c r="X295" s="197">
        <f>'[1]Weekly capesize'!$AD1076</f>
        <v>5.95</v>
      </c>
      <c r="AF295" s="86">
        <f t="shared" ref="AF295" si="2665">B295/B294-1</f>
        <v>-7.5601374570446467E-3</v>
      </c>
      <c r="AG295" s="97">
        <f t="shared" ref="AG295" si="2666">C295/C294-1</f>
        <v>-5.1220488195278135E-2</v>
      </c>
      <c r="AH295" s="102">
        <f t="shared" ref="AH295" si="2667">H295/H294-1</f>
        <v>-0.1292134831460674</v>
      </c>
      <c r="AI295" s="103">
        <f t="shared" ref="AI295" si="2668">J295/J294-1</f>
        <v>-2.877697841726623E-2</v>
      </c>
      <c r="AJ295" s="89">
        <f t="shared" ref="AJ295" si="2669">K295/K294-1</f>
        <v>-3.5714285714286698E-3</v>
      </c>
      <c r="AK295" s="96">
        <f t="shared" ref="AK295" si="2670">N295/N294-1</f>
        <v>-1.1695906432748648E-2</v>
      </c>
      <c r="AL295" s="97">
        <f t="shared" ref="AL295" si="2671">O295/O294-1</f>
        <v>-4.3256997455470625E-2</v>
      </c>
      <c r="AM295" s="97">
        <f t="shared" ref="AM295" si="2672">R295/R294-1</f>
        <v>-2.3809523809523947E-2</v>
      </c>
      <c r="AQ295" s="109">
        <f>[4]SRM!I240-H295</f>
        <v>94.28</v>
      </c>
      <c r="AR295" s="109">
        <f>[4]SRM!J240-O295</f>
        <v>96</v>
      </c>
      <c r="AS295" s="108">
        <f t="shared" ref="AS295" si="2673">AR295-AQ295</f>
        <v>1.7199999999999989</v>
      </c>
      <c r="AT295" s="109">
        <f>AVERAGE($AS$2:AS295)</f>
        <v>6.833924036281176</v>
      </c>
      <c r="AU295" s="44">
        <f t="shared" ref="AU295" si="2674">AQ295/AQ294-1</f>
        <v>-6.6534653465346483E-2</v>
      </c>
      <c r="AV295" s="44">
        <f t="shared" ref="AV295" si="2675">AR295/AR294-1</f>
        <v>-6.0205580029368599E-2</v>
      </c>
    </row>
    <row r="296" spans="1:48">
      <c r="A296" s="46">
        <f>'[1]Weekly capesize'!$A1077</f>
        <v>44823</v>
      </c>
      <c r="B296" s="1">
        <f>'[1]Weekly capesize'!$B1077</f>
        <v>8976</v>
      </c>
      <c r="C296" s="1">
        <f>'[1]Weekly capesize'!$C1077</f>
        <v>5910</v>
      </c>
      <c r="D296" s="1">
        <f t="shared" ref="D296" si="2676">B296-C296</f>
        <v>3066</v>
      </c>
      <c r="E296" s="124">
        <f>'[1]Baltic Indices'!D745</f>
        <v>2023</v>
      </c>
      <c r="F296" s="124">
        <f>'[1]Baltic Indices'!G745</f>
        <v>1256</v>
      </c>
      <c r="G296" s="124">
        <f>'[1]Baltic Indices'!F745</f>
        <v>921</v>
      </c>
      <c r="H296" s="3">
        <f>'[1]Weekly capesize'!$I1077</f>
        <v>8.85</v>
      </c>
      <c r="I296" s="3">
        <f>'[1]Weekly capesize'!$L1077</f>
        <v>13.4</v>
      </c>
      <c r="J296" s="3">
        <f>'[1]Weekly capesize'!$N1077</f>
        <v>16.75</v>
      </c>
      <c r="K296" s="3">
        <f>'[1]Weekly capesize'!$J1077</f>
        <v>16.5</v>
      </c>
      <c r="L296" s="3">
        <f>'[1]Weekly capesize'!$Y1077</f>
        <v>21.5</v>
      </c>
      <c r="M296" s="3">
        <f>'[1]Weekly capesize'!$V1077</f>
        <v>10.95</v>
      </c>
      <c r="N296" s="5">
        <f>'[1]Weekly capesize'!$S1077</f>
        <v>10.45</v>
      </c>
      <c r="O296" s="5">
        <f>'[1]Weekly capesize'!$Z1077</f>
        <v>21.9</v>
      </c>
      <c r="P296" s="5">
        <f>'[1]Weekly capesize'!$T1077</f>
        <v>10.050000000000001</v>
      </c>
      <c r="Q296" s="5">
        <f>'[1]Weekly capesize'!$U1077</f>
        <v>13.95</v>
      </c>
      <c r="R296" s="119">
        <f>[2]input!$B725</f>
        <v>16.100000000000001</v>
      </c>
      <c r="S296" s="123">
        <f t="shared" ref="S296" si="2677">(B296-C296)/C296</f>
        <v>0.51878172588832483</v>
      </c>
      <c r="T296" s="49">
        <f t="shared" ref="T296" si="2678">B296-C296</f>
        <v>3066</v>
      </c>
      <c r="U296" s="107">
        <f t="shared" ref="U296" si="2679">T296/C296</f>
        <v>0.51878172588832483</v>
      </c>
      <c r="V296" s="157">
        <f t="shared" ref="V296" si="2680">O296-H296</f>
        <v>13.049999999999999</v>
      </c>
      <c r="W296" s="108">
        <f t="shared" ref="W296" si="2681">I296-H296</f>
        <v>4.5500000000000007</v>
      </c>
      <c r="X296" s="197">
        <f>'[1]Weekly capesize'!$AD1077</f>
        <v>7.95</v>
      </c>
      <c r="AF296" s="86">
        <f t="shared" ref="AF296" si="2682">B296/B295-1</f>
        <v>0.243213296398892</v>
      </c>
      <c r="AG296" s="97">
        <f t="shared" ref="AG296" si="2683">C296/C295-1</f>
        <v>0.24630957401940101</v>
      </c>
      <c r="AH296" s="102">
        <f t="shared" ref="AH296" si="2684">H296/H295-1</f>
        <v>0.14193548387096766</v>
      </c>
      <c r="AI296" s="103">
        <f t="shared" ref="AI296" si="2685">J296/J295-1</f>
        <v>0.2407407407407407</v>
      </c>
      <c r="AJ296" s="89">
        <f t="shared" ref="AJ296" si="2686">K296/K295-1</f>
        <v>0.18279569892473124</v>
      </c>
      <c r="AK296" s="96">
        <f t="shared" ref="AK296" si="2687">N296/N295-1</f>
        <v>0.23668639053254448</v>
      </c>
      <c r="AL296" s="97">
        <f t="shared" ref="AL296" si="2688">O296/O295-1</f>
        <v>0.16489361702127647</v>
      </c>
      <c r="AM296" s="97">
        <f t="shared" ref="AM296" si="2689">R296/R295-1</f>
        <v>-1.8292682926829062E-2</v>
      </c>
      <c r="AQ296" s="109">
        <f>[4]SRM!I241-H296</f>
        <v>94</v>
      </c>
      <c r="AR296" s="109">
        <f>[4]SRM!J241-O296</f>
        <v>93.860000000000014</v>
      </c>
      <c r="AS296" s="108">
        <f t="shared" ref="AS296" si="2690">AR296-AQ296</f>
        <v>-0.13999999999998636</v>
      </c>
      <c r="AT296" s="109">
        <f>AVERAGE($AS$2:AS296)</f>
        <v>6.8102836158192064</v>
      </c>
      <c r="AU296" s="44">
        <f t="shared" ref="AU296" si="2691">AQ296/AQ295-1</f>
        <v>-2.9698769622401588E-3</v>
      </c>
      <c r="AV296" s="44">
        <f t="shared" ref="AV296" si="2692">AR296/AR295-1</f>
        <v>-2.2291666666666488E-2</v>
      </c>
    </row>
    <row r="297" spans="1:48">
      <c r="A297" s="46">
        <f>'[1]Weekly capesize'!$A1078</f>
        <v>44830</v>
      </c>
      <c r="B297" s="1">
        <f>'[1]Weekly capesize'!$B1078</f>
        <v>10084</v>
      </c>
      <c r="C297" s="1">
        <f>'[1]Weekly capesize'!$C1078</f>
        <v>6750</v>
      </c>
      <c r="D297" s="1">
        <f t="shared" ref="D297" si="2693">B297-C297</f>
        <v>3334</v>
      </c>
      <c r="E297" s="124">
        <f>'[1]Baltic Indices'!D746</f>
        <v>2195</v>
      </c>
      <c r="F297" s="124">
        <f>'[1]Baltic Indices'!G746</f>
        <v>974</v>
      </c>
      <c r="G297" s="124">
        <f>'[1]Baltic Indices'!F746</f>
        <v>1657</v>
      </c>
      <c r="H297" s="3">
        <f>'[1]Weekly capesize'!$I1078</f>
        <v>10.25</v>
      </c>
      <c r="I297" s="3">
        <f>'[1]Weekly capesize'!$L1078</f>
        <v>14.4</v>
      </c>
      <c r="J297" s="3">
        <f>'[1]Weekly capesize'!$N1078</f>
        <v>18.2</v>
      </c>
      <c r="K297" s="3">
        <f>'[1]Weekly capesize'!$J1078</f>
        <v>17.600000000000001</v>
      </c>
      <c r="L297" s="3">
        <f>'[1]Weekly capesize'!$Y1078</f>
        <v>23.35</v>
      </c>
      <c r="M297" s="3">
        <f>'[1]Weekly capesize'!$V1078</f>
        <v>12.35</v>
      </c>
      <c r="N297" s="5">
        <f>'[1]Weekly capesize'!$S1078</f>
        <v>11.45</v>
      </c>
      <c r="O297" s="5">
        <f>'[1]Weekly capesize'!$Z1078</f>
        <v>23.75</v>
      </c>
      <c r="P297" s="5">
        <f>'[1]Weekly capesize'!$T1078</f>
        <v>11.15</v>
      </c>
      <c r="Q297" s="5">
        <f>'[1]Weekly capesize'!$U1078</f>
        <v>15.35</v>
      </c>
      <c r="R297" s="119">
        <f>[2]input!$B726</f>
        <v>15.8</v>
      </c>
      <c r="S297" s="123">
        <f t="shared" ref="S297" si="2694">(B297-C297)/C297</f>
        <v>0.49392592592592593</v>
      </c>
      <c r="T297" s="49">
        <f t="shared" ref="T297" si="2695">B297-C297</f>
        <v>3334</v>
      </c>
      <c r="U297" s="107">
        <f t="shared" ref="U297" si="2696">T297/C297</f>
        <v>0.49392592592592593</v>
      </c>
      <c r="V297" s="157">
        <f t="shared" ref="V297" si="2697">O297-H297</f>
        <v>13.5</v>
      </c>
      <c r="W297" s="108">
        <f t="shared" ref="W297" si="2698">I297-H297</f>
        <v>4.1500000000000004</v>
      </c>
      <c r="X297" s="197">
        <f>'[1]Weekly capesize'!$AD1078</f>
        <v>8.9499999999999993</v>
      </c>
      <c r="AF297" s="86">
        <f t="shared" ref="AF297" si="2699">B297/B296-1</f>
        <v>0.12344028520499117</v>
      </c>
      <c r="AG297" s="97">
        <f t="shared" ref="AG297" si="2700">C297/C296-1</f>
        <v>0.14213197969543145</v>
      </c>
      <c r="AH297" s="102">
        <f t="shared" ref="AH297" si="2701">H297/H296-1</f>
        <v>0.15819209039548032</v>
      </c>
      <c r="AI297" s="103">
        <f t="shared" ref="AI297" si="2702">J297/J296-1</f>
        <v>8.6567164179104372E-2</v>
      </c>
      <c r="AJ297" s="89">
        <f t="shared" ref="AJ297" si="2703">K297/K296-1</f>
        <v>6.6666666666666652E-2</v>
      </c>
      <c r="AK297" s="96">
        <f t="shared" ref="AK297" si="2704">N297/N296-1</f>
        <v>9.5693779904306275E-2</v>
      </c>
      <c r="AL297" s="97">
        <f t="shared" ref="AL297" si="2705">O297/O296-1</f>
        <v>8.4474885844748826E-2</v>
      </c>
      <c r="AM297" s="97">
        <f t="shared" ref="AM297" si="2706">R297/R296-1</f>
        <v>-1.8633540372670843E-2</v>
      </c>
      <c r="AQ297" s="109">
        <f>[4]SRM!I242-H297</f>
        <v>87.95</v>
      </c>
      <c r="AR297" s="109">
        <f>[4]SRM!J242-O297</f>
        <v>86.69</v>
      </c>
      <c r="AS297" s="108">
        <f t="shared" ref="AS297" si="2707">AR297-AQ297</f>
        <v>-1.2600000000000051</v>
      </c>
      <c r="AT297" s="109">
        <f>AVERAGE($AS$2:AS297)</f>
        <v>6.7830191441441414</v>
      </c>
      <c r="AU297" s="44">
        <f t="shared" ref="AU297" si="2708">AQ297/AQ296-1</f>
        <v>-6.436170212765957E-2</v>
      </c>
      <c r="AV297" s="44">
        <f t="shared" ref="AV297" si="2709">AR297/AR296-1</f>
        <v>-7.6390368634136063E-2</v>
      </c>
    </row>
    <row r="298" spans="1:48">
      <c r="A298" s="46">
        <f>'[1]Weekly capesize'!$A1079</f>
        <v>44837</v>
      </c>
      <c r="B298" s="1">
        <f>'[1]Weekly capesize'!$B1079</f>
        <v>10075</v>
      </c>
      <c r="C298" s="1">
        <f>'[1]Weekly capesize'!$C1079</f>
        <v>5998</v>
      </c>
      <c r="D298" s="1">
        <f t="shared" ref="D298" si="2710">B298-C298</f>
        <v>4077</v>
      </c>
      <c r="E298" s="124">
        <f>'[1]Baltic Indices'!D747</f>
        <v>2553</v>
      </c>
      <c r="F298" s="124">
        <f>'[1]Baltic Indices'!G747</f>
        <v>1024</v>
      </c>
      <c r="G298" s="124">
        <f>'[1]Baltic Indices'!F747</f>
        <v>1676</v>
      </c>
      <c r="H298" s="3">
        <f>'[1]Weekly capesize'!$I1079</f>
        <v>8.0500000000000007</v>
      </c>
      <c r="I298" s="3">
        <f>'[1]Weekly capesize'!$L1079</f>
        <v>14.4</v>
      </c>
      <c r="J298" s="3">
        <f>'[1]Weekly capesize'!$N1079</f>
        <v>18.2</v>
      </c>
      <c r="K298" s="3">
        <f>'[1]Weekly capesize'!$J1079</f>
        <v>17.05</v>
      </c>
      <c r="L298" s="3">
        <f>'[1]Weekly capesize'!$Y1079</f>
        <v>22.4</v>
      </c>
      <c r="M298" s="3">
        <f>'[1]Weekly capesize'!$V1079</f>
        <v>12.7</v>
      </c>
      <c r="N298" s="5">
        <f>'[1]Weekly capesize'!$S1079</f>
        <v>11.45</v>
      </c>
      <c r="O298" s="5">
        <f>'[1]Weekly capesize'!$Z1079</f>
        <v>22.8</v>
      </c>
      <c r="P298" s="5">
        <f>'[1]Weekly capesize'!$T1079</f>
        <v>11.15</v>
      </c>
      <c r="Q298" s="5">
        <f>'[1]Weekly capesize'!$U1079</f>
        <v>15.7</v>
      </c>
      <c r="R298" s="119">
        <f>[2]input!$B727</f>
        <v>15.4</v>
      </c>
      <c r="S298" s="123">
        <f t="shared" ref="S298" si="2711">(B298-C298)/C298</f>
        <v>0.67972657552517501</v>
      </c>
      <c r="T298" s="49">
        <f t="shared" ref="T298" si="2712">B298-C298</f>
        <v>4077</v>
      </c>
      <c r="U298" s="107">
        <f t="shared" ref="U298" si="2713">T298/C298</f>
        <v>0.67972657552517501</v>
      </c>
      <c r="V298" s="157">
        <f t="shared" ref="V298" si="2714">O298-H298</f>
        <v>14.75</v>
      </c>
      <c r="W298" s="108">
        <f t="shared" ref="W298" si="2715">I298-H298</f>
        <v>6.35</v>
      </c>
      <c r="X298" s="197">
        <f>'[1]Weekly capesize'!$AD1079</f>
        <v>8.9499999999999993</v>
      </c>
      <c r="AF298" s="86">
        <f t="shared" ref="AF298:AF299" si="2716">B298/B297-1</f>
        <v>-8.9250297500986786E-4</v>
      </c>
      <c r="AG298" s="97">
        <f t="shared" ref="AG298:AG299" si="2717">C298/C297-1</f>
        <v>-0.1114074074074074</v>
      </c>
      <c r="AH298" s="102">
        <f t="shared" ref="AH298:AH299" si="2718">H298/H297-1</f>
        <v>-0.21463414634146338</v>
      </c>
      <c r="AI298" s="103">
        <f t="shared" ref="AI298:AI299" si="2719">J298/J297-1</f>
        <v>0</v>
      </c>
      <c r="AJ298" s="89">
        <f t="shared" ref="AJ298:AJ299" si="2720">K298/K297-1</f>
        <v>-3.125E-2</v>
      </c>
      <c r="AK298" s="96">
        <f t="shared" ref="AK298:AK299" si="2721">N298/N297-1</f>
        <v>0</v>
      </c>
      <c r="AL298" s="97">
        <f t="shared" ref="AL298:AL299" si="2722">O298/O297-1</f>
        <v>-3.9999999999999925E-2</v>
      </c>
      <c r="AM298" s="97">
        <f t="shared" ref="AM298:AM299" si="2723">R298/R297-1</f>
        <v>-2.5316455696202556E-2</v>
      </c>
      <c r="AQ298" s="109">
        <f>[4]SRM!I243-H298</f>
        <v>90.990000000000009</v>
      </c>
      <c r="AR298" s="109">
        <f>[4]SRM!J243-O298</f>
        <v>87.98</v>
      </c>
      <c r="AS298" s="108">
        <f t="shared" ref="AS298:AS299" si="2724">AR298-AQ298</f>
        <v>-3.0100000000000051</v>
      </c>
      <c r="AT298" s="109">
        <f>AVERAGE($AS$2:AS298)</f>
        <v>6.7500460157126794</v>
      </c>
      <c r="AU298" s="44">
        <f t="shared" ref="AU298:AU299" si="2725">AQ298/AQ297-1</f>
        <v>3.4565093803297309E-2</v>
      </c>
      <c r="AV298" s="44">
        <f t="shared" ref="AV298:AV299" si="2726">AR298/AR297-1</f>
        <v>1.4880609066789674E-2</v>
      </c>
    </row>
    <row r="299" spans="1:48">
      <c r="A299" s="46">
        <f>'[1]Weekly capesize'!$A1080</f>
        <v>44844</v>
      </c>
      <c r="B299" s="1">
        <f>'[1]Weekly capesize'!$B1080</f>
        <v>11149</v>
      </c>
      <c r="C299" s="1">
        <f>'[1]Weekly capesize'!$C1080</f>
        <v>6601</v>
      </c>
      <c r="D299" s="1">
        <f t="shared" ref="D299" si="2727">B299-C299</f>
        <v>4548</v>
      </c>
      <c r="E299" s="124">
        <f>'[1]Baltic Indices'!D748</f>
        <v>2246</v>
      </c>
      <c r="F299" s="124">
        <f>'[1]Baltic Indices'!G748</f>
        <v>1032</v>
      </c>
      <c r="G299" s="124">
        <f>'[1]Baltic Indices'!F748</f>
        <v>1714</v>
      </c>
      <c r="H299" s="3">
        <f>'[1]Weekly capesize'!$I1080</f>
        <v>9.0500000000000007</v>
      </c>
      <c r="I299" s="3">
        <f>'[1]Weekly capesize'!$L1080</f>
        <v>15.75</v>
      </c>
      <c r="J299" s="3">
        <f>'[1]Weekly capesize'!$N1080</f>
        <v>19.8</v>
      </c>
      <c r="K299" s="3">
        <f>'[1]Weekly capesize'!$J1080</f>
        <v>17.75</v>
      </c>
      <c r="L299" s="3">
        <f>'[1]Weekly capesize'!$Y1080</f>
        <v>24.25</v>
      </c>
      <c r="M299" s="3">
        <f>'[1]Weekly capesize'!$V1080</f>
        <v>14.5</v>
      </c>
      <c r="N299" s="5">
        <f>'[1]Weekly capesize'!$S1080</f>
        <v>12.8</v>
      </c>
      <c r="O299" s="5">
        <f>'[1]Weekly capesize'!$Z1080</f>
        <v>24.65</v>
      </c>
      <c r="P299" s="5">
        <f>'[1]Weekly capesize'!$T1080</f>
        <v>12.55</v>
      </c>
      <c r="Q299" s="5">
        <f>'[1]Weekly capesize'!$U1080</f>
        <v>17.5</v>
      </c>
      <c r="R299" s="119">
        <f>[2]input!$B728</f>
        <v>16</v>
      </c>
      <c r="S299" s="123">
        <f t="shared" ref="S299" si="2728">(B299-C299)/C299</f>
        <v>0.68898651719436454</v>
      </c>
      <c r="T299" s="49">
        <f t="shared" ref="T299" si="2729">B299-C299</f>
        <v>4548</v>
      </c>
      <c r="U299" s="107">
        <f t="shared" ref="U299" si="2730">T299/C299</f>
        <v>0.68898651719436454</v>
      </c>
      <c r="V299" s="157">
        <f t="shared" ref="V299" si="2731">O299-H299</f>
        <v>15.599999999999998</v>
      </c>
      <c r="W299" s="108">
        <f t="shared" ref="W299" si="2732">I299-H299</f>
        <v>6.6999999999999993</v>
      </c>
      <c r="X299" s="197">
        <f>'[1]Weekly capesize'!$AD1080</f>
        <v>10.3</v>
      </c>
      <c r="AF299" s="86">
        <f t="shared" si="2716"/>
        <v>0.10660049627791568</v>
      </c>
      <c r="AG299" s="97">
        <f t="shared" si="2717"/>
        <v>0.10053351117039022</v>
      </c>
      <c r="AH299" s="102">
        <f t="shared" si="2718"/>
        <v>0.12422360248447206</v>
      </c>
      <c r="AI299" s="103">
        <f t="shared" si="2719"/>
        <v>8.7912087912088044E-2</v>
      </c>
      <c r="AJ299" s="89">
        <f t="shared" si="2720"/>
        <v>4.1055718475073277E-2</v>
      </c>
      <c r="AK299" s="96">
        <f t="shared" si="2721"/>
        <v>0.11790393013100453</v>
      </c>
      <c r="AL299" s="97">
        <f t="shared" si="2722"/>
        <v>8.1140350877192846E-2</v>
      </c>
      <c r="AM299" s="97">
        <f t="shared" si="2723"/>
        <v>3.8961038961038863E-2</v>
      </c>
      <c r="AQ299" s="109">
        <f>[4]SRM!I244-H299</f>
        <v>92.44</v>
      </c>
      <c r="AR299" s="109">
        <f>[4]SRM!J244-O299</f>
        <v>88.789999999999992</v>
      </c>
      <c r="AS299" s="108">
        <f t="shared" si="2724"/>
        <v>-3.6500000000000057</v>
      </c>
      <c r="AT299" s="109">
        <f>AVERAGE($AS$2:AS299)</f>
        <v>6.7151465324384754</v>
      </c>
      <c r="AU299" s="44">
        <f t="shared" si="2725"/>
        <v>1.5935817122760598E-2</v>
      </c>
      <c r="AV299" s="44">
        <f t="shared" si="2726"/>
        <v>9.2066378722435172E-3</v>
      </c>
    </row>
    <row r="300" spans="1:48">
      <c r="A300" s="46">
        <f>'[1]Weekly capesize'!$A1081</f>
        <v>44851</v>
      </c>
      <c r="B300" s="1">
        <f>'[1]Weekly capesize'!$B1081</f>
        <v>10625</v>
      </c>
      <c r="C300" s="1">
        <f>'[1]Weekly capesize'!$C1081</f>
        <v>6354</v>
      </c>
      <c r="D300" s="1">
        <f t="shared" ref="D300" si="2733">B300-C300</f>
        <v>4271</v>
      </c>
      <c r="E300" s="124">
        <f>'[1]Baltic Indices'!D749</f>
        <v>2186</v>
      </c>
      <c r="F300" s="124">
        <f>'[1]Baltic Indices'!G749</f>
        <v>996</v>
      </c>
      <c r="G300" s="124">
        <f>'[1]Baltic Indices'!F749</f>
        <v>1678</v>
      </c>
      <c r="H300" s="3">
        <f>'[1]Weekly capesize'!$I1081</f>
        <v>9.25</v>
      </c>
      <c r="I300" s="3">
        <f>'[1]Weekly capesize'!$L1081</f>
        <v>15.2</v>
      </c>
      <c r="J300" s="3">
        <f>'[1]Weekly capesize'!$N1081</f>
        <v>19.25</v>
      </c>
      <c r="K300" s="3">
        <f>'[1]Weekly capesize'!$J1081</f>
        <v>16.7</v>
      </c>
      <c r="L300" s="3">
        <f>'[1]Weekly capesize'!$Y1081</f>
        <v>22.85</v>
      </c>
      <c r="M300" s="3">
        <f>'[1]Weekly capesize'!$V1081</f>
        <v>14.5</v>
      </c>
      <c r="N300" s="5">
        <f>'[1]Weekly capesize'!$S1081</f>
        <v>12.25</v>
      </c>
      <c r="O300" s="5">
        <f>'[1]Weekly capesize'!$Z1081</f>
        <v>23.25</v>
      </c>
      <c r="P300" s="5">
        <f>'[1]Weekly capesize'!$T1081</f>
        <v>12</v>
      </c>
      <c r="Q300" s="5">
        <f>'[1]Weekly capesize'!$U1081</f>
        <v>17.05</v>
      </c>
      <c r="R300" s="119">
        <f>[2]input!$B729</f>
        <v>15.8</v>
      </c>
      <c r="S300" s="123">
        <f t="shared" ref="S300" si="2734">(B300-C300)/C300</f>
        <v>0.67217500786905882</v>
      </c>
      <c r="T300" s="49">
        <f t="shared" ref="T300" si="2735">B300-C300</f>
        <v>4271</v>
      </c>
      <c r="U300" s="107">
        <f t="shared" ref="U300" si="2736">T300/C300</f>
        <v>0.67217500786905882</v>
      </c>
      <c r="V300" s="157">
        <f t="shared" ref="V300" si="2737">O300-H300</f>
        <v>14</v>
      </c>
      <c r="W300" s="108">
        <f t="shared" ref="W300" si="2738">I300-H300</f>
        <v>5.9499999999999993</v>
      </c>
      <c r="X300" s="197">
        <f>'[1]Weekly capesize'!$AD1081</f>
        <v>9.75</v>
      </c>
      <c r="AF300" s="86">
        <f t="shared" ref="AF300:AF301" si="2739">B300/B299-1</f>
        <v>-4.6999730917571036E-2</v>
      </c>
      <c r="AG300" s="97">
        <f t="shared" ref="AG300:AG301" si="2740">C300/C299-1</f>
        <v>-3.7418572943493378E-2</v>
      </c>
      <c r="AH300" s="102">
        <f t="shared" ref="AH300:AH301" si="2741">H300/H299-1</f>
        <v>2.2099447513812098E-2</v>
      </c>
      <c r="AI300" s="103">
        <f t="shared" ref="AI300:AI301" si="2742">J300/J299-1</f>
        <v>-2.777777777777779E-2</v>
      </c>
      <c r="AJ300" s="89">
        <f t="shared" ref="AJ300:AJ301" si="2743">K300/K299-1</f>
        <v>-5.9154929577464821E-2</v>
      </c>
      <c r="AK300" s="96">
        <f t="shared" ref="AK300:AK301" si="2744">N300/N299-1</f>
        <v>-4.296875E-2</v>
      </c>
      <c r="AL300" s="97">
        <f t="shared" ref="AL300:AL301" si="2745">O300/O299-1</f>
        <v>-5.6795131845841729E-2</v>
      </c>
      <c r="AM300" s="97">
        <f t="shared" ref="AM300:AM301" si="2746">R300/R299-1</f>
        <v>-1.2499999999999956E-2</v>
      </c>
      <c r="AQ300" s="109">
        <f>[4]SRM!I245-H300</f>
        <v>88.43</v>
      </c>
      <c r="AR300" s="109">
        <f>[4]SRM!J245-O300</f>
        <v>86.51</v>
      </c>
      <c r="AS300" s="108">
        <f t="shared" ref="AS300" si="2747">AR300-AQ300</f>
        <v>-1.9200000000000017</v>
      </c>
      <c r="AT300" s="109">
        <f>AVERAGE($AS$2:AS300)</f>
        <v>6.6862664437012231</v>
      </c>
      <c r="AU300" s="44">
        <f t="shared" ref="AU300" si="2748">AQ300/AQ299-1</f>
        <v>-4.3379489398528648E-2</v>
      </c>
      <c r="AV300" s="44">
        <f t="shared" ref="AV300" si="2749">AR300/AR299-1</f>
        <v>-2.5678567406239305E-2</v>
      </c>
    </row>
    <row r="301" spans="1:48">
      <c r="A301" s="46">
        <f>'[1]Weekly capesize'!$A1082</f>
        <v>44858</v>
      </c>
      <c r="B301" s="1">
        <f>'[1]Weekly capesize'!$B1082</f>
        <v>10183</v>
      </c>
      <c r="C301" s="1">
        <f>'[1]Weekly capesize'!$C1082</f>
        <v>6335</v>
      </c>
      <c r="D301" s="1">
        <f t="shared" ref="D301" si="2750">B301-C301</f>
        <v>3848</v>
      </c>
      <c r="E301" s="124">
        <f>'[1]Baltic Indices'!D750</f>
        <v>2036</v>
      </c>
      <c r="F301" s="124">
        <f>'[1]Baltic Indices'!G750</f>
        <v>959</v>
      </c>
      <c r="G301" s="124">
        <f>'[1]Baltic Indices'!F750</f>
        <v>1670</v>
      </c>
      <c r="H301" s="3">
        <f>'[1]Weekly capesize'!$I1082</f>
        <v>9.4499999999999993</v>
      </c>
      <c r="I301" s="3">
        <f>'[1]Weekly capesize'!$L1082</f>
        <v>15.3</v>
      </c>
      <c r="J301" s="3">
        <f>'[1]Weekly capesize'!$N1082</f>
        <v>19.350000000000001</v>
      </c>
      <c r="K301" s="3">
        <f>'[1]Weekly capesize'!$J1082</f>
        <v>16.25</v>
      </c>
      <c r="L301" s="3">
        <f>'[1]Weekly capesize'!$Y1082</f>
        <v>20.75</v>
      </c>
      <c r="M301" s="3">
        <f>'[1]Weekly capesize'!$V1082</f>
        <v>13.9</v>
      </c>
      <c r="N301" s="5">
        <f>'[1]Weekly capesize'!$S1082</f>
        <v>12.35</v>
      </c>
      <c r="O301" s="5">
        <f>'[1]Weekly capesize'!$Z1082</f>
        <v>21.15</v>
      </c>
      <c r="P301" s="5">
        <f>'[1]Weekly capesize'!$T1082</f>
        <v>12.1</v>
      </c>
      <c r="Q301" s="5">
        <f>'[1]Weekly capesize'!$U1082</f>
        <v>16.899999999999999</v>
      </c>
      <c r="R301" s="119">
        <f>[2]input!$B730</f>
        <v>15.85</v>
      </c>
      <c r="S301" s="123">
        <f t="shared" ref="S301" si="2751">(B301-C301)/C301</f>
        <v>0.60741910023677981</v>
      </c>
      <c r="T301" s="49">
        <f t="shared" ref="T301" si="2752">B301-C301</f>
        <v>3848</v>
      </c>
      <c r="U301" s="107">
        <f t="shared" ref="U301" si="2753">T301/C301</f>
        <v>0.60741910023677981</v>
      </c>
      <c r="V301" s="157">
        <f t="shared" ref="V301" si="2754">O301-H301</f>
        <v>11.7</v>
      </c>
      <c r="W301" s="108">
        <f t="shared" ref="W301" si="2755">I301-H301</f>
        <v>5.8500000000000014</v>
      </c>
      <c r="X301" s="197">
        <f>'[1]Weekly capesize'!$AD1082</f>
        <v>9.85</v>
      </c>
      <c r="AF301" s="86">
        <f t="shared" si="2739"/>
        <v>-4.159999999999997E-2</v>
      </c>
      <c r="AG301" s="97">
        <f t="shared" si="2740"/>
        <v>-2.9902423670129519E-3</v>
      </c>
      <c r="AH301" s="102">
        <f t="shared" si="2741"/>
        <v>2.1621621621621623E-2</v>
      </c>
      <c r="AI301" s="103">
        <f t="shared" si="2742"/>
        <v>5.1948051948051965E-3</v>
      </c>
      <c r="AJ301" s="89">
        <f t="shared" si="2743"/>
        <v>-2.6946107784431073E-2</v>
      </c>
      <c r="AK301" s="96">
        <f t="shared" si="2744"/>
        <v>8.1632653061223248E-3</v>
      </c>
      <c r="AL301" s="97">
        <f t="shared" si="2745"/>
        <v>-9.0322580645161299E-2</v>
      </c>
      <c r="AM301" s="97">
        <f t="shared" si="2746"/>
        <v>3.1645569620253333E-3</v>
      </c>
      <c r="AQ301" s="109">
        <f>[4]SRM!I246-H301</f>
        <v>86.81</v>
      </c>
      <c r="AR301" s="109">
        <f>[4]SRM!J246-O301</f>
        <v>88.81</v>
      </c>
      <c r="AS301" s="108">
        <f t="shared" ref="AS301" si="2756">AR301-AQ301</f>
        <v>2</v>
      </c>
      <c r="AT301" s="109">
        <f>AVERAGE($AS$2:AS301)</f>
        <v>6.6706455555555522</v>
      </c>
      <c r="AU301" s="44">
        <f t="shared" ref="AU301" si="2757">AQ301/AQ300-1</f>
        <v>-1.8319574804930516E-2</v>
      </c>
      <c r="AV301" s="44">
        <f t="shared" ref="AV301" si="2758">AR301/AR300-1</f>
        <v>2.6586521789388584E-2</v>
      </c>
    </row>
    <row r="302" spans="1:48">
      <c r="A302" s="46">
        <f>'[1]Weekly capesize'!$A1083</f>
        <v>44865</v>
      </c>
      <c r="B302" s="1">
        <f>'[1]Weekly capesize'!$B1083</f>
        <v>9114</v>
      </c>
      <c r="C302" s="1">
        <f>'[1]Weekly capesize'!$C1083</f>
        <v>5663</v>
      </c>
      <c r="D302" s="1">
        <f t="shared" ref="D302" si="2759">B302-C302</f>
        <v>3451</v>
      </c>
      <c r="E302" s="124">
        <f>'[1]Baltic Indices'!D751</f>
        <v>1388</v>
      </c>
      <c r="F302" s="124">
        <f>'[1]Baltic Indices'!G751</f>
        <v>867</v>
      </c>
      <c r="G302" s="124">
        <f>'[1]Baltic Indices'!F751</f>
        <v>1389</v>
      </c>
      <c r="H302" s="3">
        <f>'[1]Weekly capesize'!$I1083</f>
        <v>8.5</v>
      </c>
      <c r="I302" s="3">
        <f>'[1]Weekly capesize'!$L1083</f>
        <v>14.25</v>
      </c>
      <c r="J302" s="3">
        <f>'[1]Weekly capesize'!$N1083</f>
        <v>16.649999999999999</v>
      </c>
      <c r="K302" s="3">
        <f>'[1]Weekly capesize'!$J1083</f>
        <v>14.7</v>
      </c>
      <c r="L302" s="3">
        <f>'[1]Weekly capesize'!$Y1083</f>
        <v>19.5</v>
      </c>
      <c r="M302" s="3">
        <f>'[1]Weekly capesize'!$V1083</f>
        <v>12.55</v>
      </c>
      <c r="N302" s="5">
        <f>'[1]Weekly capesize'!$S1083</f>
        <v>11.25</v>
      </c>
      <c r="O302" s="5">
        <f>'[1]Weekly capesize'!$Z1083</f>
        <v>19.899999999999999</v>
      </c>
      <c r="P302" s="5">
        <f>'[1]Weekly capesize'!$T1083</f>
        <v>11.85</v>
      </c>
      <c r="Q302" s="5">
        <f>'[1]Weekly capesize'!$U1083</f>
        <v>15.25</v>
      </c>
      <c r="R302" s="119">
        <f>[2]input!$B731</f>
        <v>14.2</v>
      </c>
      <c r="S302" s="123">
        <f t="shared" ref="S302" si="2760">(B302-C302)/C302</f>
        <v>0.60939431396786159</v>
      </c>
      <c r="T302" s="49">
        <f t="shared" ref="T302" si="2761">B302-C302</f>
        <v>3451</v>
      </c>
      <c r="U302" s="107">
        <f t="shared" ref="U302" si="2762">T302/C302</f>
        <v>0.60939431396786159</v>
      </c>
      <c r="V302" s="157">
        <f t="shared" ref="V302" si="2763">O302-H302</f>
        <v>11.399999999999999</v>
      </c>
      <c r="W302" s="108">
        <f t="shared" ref="W302" si="2764">I302-H302</f>
        <v>5.75</v>
      </c>
      <c r="X302" s="197">
        <f>'[1]Weekly capesize'!$AD1083</f>
        <v>9.6999999999999993</v>
      </c>
      <c r="AF302" s="86">
        <f t="shared" ref="AF302" si="2765">B302/B301-1</f>
        <v>-0.10497888637925956</v>
      </c>
      <c r="AG302" s="97">
        <f t="shared" ref="AG302" si="2766">C302/C301-1</f>
        <v>-0.10607734806629832</v>
      </c>
      <c r="AH302" s="102">
        <f t="shared" ref="AH302" si="2767">H302/H301-1</f>
        <v>-0.10052910052910047</v>
      </c>
      <c r="AI302" s="103">
        <f t="shared" ref="AI302" si="2768">J302/J301-1</f>
        <v>-0.13953488372093037</v>
      </c>
      <c r="AJ302" s="89">
        <f t="shared" ref="AJ302" si="2769">K302/K301-1</f>
        <v>-9.5384615384615401E-2</v>
      </c>
      <c r="AK302" s="96">
        <f t="shared" ref="AK302" si="2770">N302/N301-1</f>
        <v>-8.9068825910931126E-2</v>
      </c>
      <c r="AL302" s="97">
        <f t="shared" ref="AL302" si="2771">O302/O301-1</f>
        <v>-5.9101654846335672E-2</v>
      </c>
      <c r="AM302" s="97">
        <f t="shared" ref="AM302" si="2772">R302/R301-1</f>
        <v>-0.10410094637223977</v>
      </c>
      <c r="AQ302" s="109">
        <f>[4]SRM!I247-H302</f>
        <v>85.87</v>
      </c>
      <c r="AR302" s="109">
        <f>[4]SRM!J247-O302</f>
        <v>88.4</v>
      </c>
      <c r="AS302" s="108">
        <f t="shared" ref="AS302" si="2773">AR302-AQ302</f>
        <v>2.5300000000000011</v>
      </c>
      <c r="AT302" s="109">
        <f>AVERAGE($AS$2:AS302)</f>
        <v>6.6568892580287891</v>
      </c>
      <c r="AU302" s="44">
        <f t="shared" ref="AU302" si="2774">AQ302/AQ301-1</f>
        <v>-1.0828245593825558E-2</v>
      </c>
      <c r="AV302" s="44">
        <f t="shared" ref="AV302" si="2775">AR302/AR301-1</f>
        <v>-4.6165972300415969E-3</v>
      </c>
    </row>
    <row r="303" spans="1:48">
      <c r="A303" s="46">
        <f>'[1]Weekly capesize'!$A1084</f>
        <v>44872</v>
      </c>
      <c r="B303" s="1">
        <f>'[1]Weekly capesize'!$B1084</f>
        <v>8657</v>
      </c>
      <c r="C303" s="1">
        <f>'[1]Weekly capesize'!$C1084</f>
        <v>5021</v>
      </c>
      <c r="D303" s="1">
        <f t="shared" ref="D303" si="2776">B303-C303</f>
        <v>3636</v>
      </c>
      <c r="E303" s="124">
        <f>'[1]Baltic Indices'!D752</f>
        <v>1493</v>
      </c>
      <c r="F303" s="124">
        <f>'[1]Baltic Indices'!G752</f>
        <v>818</v>
      </c>
      <c r="G303" s="124">
        <f>'[1]Baltic Indices'!F752</f>
        <v>1241</v>
      </c>
      <c r="H303" s="3">
        <f>'[1]Weekly capesize'!$I1084</f>
        <v>8.0500000000000007</v>
      </c>
      <c r="I303" s="3">
        <f>'[1]Weekly capesize'!$L1084</f>
        <v>13.5</v>
      </c>
      <c r="J303" s="3">
        <f>'[1]Weekly capesize'!$N1084</f>
        <v>13.95</v>
      </c>
      <c r="K303" s="3">
        <f>'[1]Weekly capesize'!$J1084</f>
        <v>14.3</v>
      </c>
      <c r="L303" s="3">
        <f>'[1]Weekly capesize'!$Y1084</f>
        <v>19.2</v>
      </c>
      <c r="M303" s="3">
        <f>'[1]Weekly capesize'!$V1084</f>
        <v>12.1</v>
      </c>
      <c r="N303" s="5">
        <f>'[1]Weekly capesize'!$S1084</f>
        <v>10.55</v>
      </c>
      <c r="O303" s="5">
        <f>'[1]Weekly capesize'!$Z1084</f>
        <v>19.600000000000001</v>
      </c>
      <c r="P303" s="5">
        <f>'[1]Weekly capesize'!$T1084</f>
        <v>11.15</v>
      </c>
      <c r="Q303" s="5">
        <f>'[1]Weekly capesize'!$U1084</f>
        <v>13.1</v>
      </c>
      <c r="R303" s="119">
        <f>[2]input!$B732</f>
        <v>12.35</v>
      </c>
      <c r="S303" s="123">
        <f t="shared" ref="S303" si="2777">(B303-C303)/C303</f>
        <v>0.72415853415654252</v>
      </c>
      <c r="T303" s="49">
        <f t="shared" ref="T303" si="2778">B303-C303</f>
        <v>3636</v>
      </c>
      <c r="U303" s="107">
        <f t="shared" ref="U303" si="2779">T303/C303</f>
        <v>0.72415853415654252</v>
      </c>
      <c r="V303" s="157">
        <f t="shared" ref="V303" si="2780">O303-H303</f>
        <v>11.55</v>
      </c>
      <c r="W303" s="108">
        <f t="shared" ref="W303" si="2781">I303-H303</f>
        <v>5.4499999999999993</v>
      </c>
      <c r="X303" s="197">
        <f>'[1]Weekly capesize'!$AD1084</f>
        <v>7.1</v>
      </c>
      <c r="AF303" s="86">
        <f t="shared" ref="AF303" si="2782">B303/B302-1</f>
        <v>-5.014263770024141E-2</v>
      </c>
      <c r="AG303" s="97">
        <f t="shared" ref="AG303" si="2783">C303/C302-1</f>
        <v>-0.11336747307081052</v>
      </c>
      <c r="AH303" s="102">
        <f t="shared" ref="AH303" si="2784">H303/H302-1</f>
        <v>-5.2941176470588158E-2</v>
      </c>
      <c r="AI303" s="103">
        <f t="shared" ref="AI303" si="2785">J303/J302-1</f>
        <v>-0.16216216216216217</v>
      </c>
      <c r="AJ303" s="89">
        <f t="shared" ref="AJ303" si="2786">K303/K302-1</f>
        <v>-2.7210884353741416E-2</v>
      </c>
      <c r="AK303" s="96">
        <f t="shared" ref="AK303" si="2787">N303/N302-1</f>
        <v>-6.2222222222222179E-2</v>
      </c>
      <c r="AL303" s="97">
        <f t="shared" ref="AL303" si="2788">O303/O302-1</f>
        <v>-1.5075376884421954E-2</v>
      </c>
      <c r="AM303" s="97">
        <f t="shared" ref="AM303" si="2789">R303/R302-1</f>
        <v>-0.13028169014084501</v>
      </c>
      <c r="AQ303" s="109">
        <f>[4]SRM!I248-H303</f>
        <v>88.25</v>
      </c>
      <c r="AR303" s="109">
        <f>[4]SRM!J248-O303</f>
        <v>90.52000000000001</v>
      </c>
      <c r="AS303" s="108">
        <f t="shared" ref="AS303" si="2790">AR303-AQ303</f>
        <v>2.2700000000000102</v>
      </c>
      <c r="AT303" s="109">
        <f>AVERAGE($AS$2:AS303)</f>
        <v>6.6423631346578329</v>
      </c>
      <c r="AU303" s="44">
        <f t="shared" ref="AU303" si="2791">AQ303/AQ302-1</f>
        <v>2.7716315360428512E-2</v>
      </c>
      <c r="AV303" s="44">
        <f t="shared" ref="AV303" si="2792">AR303/AR302-1</f>
        <v>2.3981900452488825E-2</v>
      </c>
    </row>
    <row r="304" spans="1:48">
      <c r="A304" s="46">
        <f>'[1]Weekly capesize'!$A1085</f>
        <v>44879</v>
      </c>
      <c r="B304" s="1">
        <f>'[1]Weekly capesize'!$B1085</f>
        <v>8671</v>
      </c>
      <c r="C304" s="1">
        <f>'[1]Weekly capesize'!$C1085</f>
        <v>5385</v>
      </c>
      <c r="D304" s="1">
        <f t="shared" ref="D304" si="2793">B304-C304</f>
        <v>3286</v>
      </c>
      <c r="E304" s="124">
        <f>'[1]Baltic Indices'!D753</f>
        <v>1446</v>
      </c>
      <c r="F304" s="124">
        <f>'[1]Baltic Indices'!G753</f>
        <v>787</v>
      </c>
      <c r="G304" s="124">
        <f>'[1]Baltic Indices'!F753</f>
        <v>1213</v>
      </c>
      <c r="H304" s="3">
        <f>'[1]Weekly capesize'!$I1085</f>
        <v>8.85</v>
      </c>
      <c r="I304" s="3">
        <f>'[1]Weekly capesize'!$L1085</f>
        <v>13.7</v>
      </c>
      <c r="J304" s="3">
        <f>'[1]Weekly capesize'!$N1085</f>
        <v>14.4</v>
      </c>
      <c r="K304" s="3">
        <f>'[1]Weekly capesize'!$J1085</f>
        <v>14.55</v>
      </c>
      <c r="L304" s="3">
        <f>'[1]Weekly capesize'!$Y1085</f>
        <v>19.350000000000001</v>
      </c>
      <c r="M304" s="3">
        <f>'[1]Weekly capesize'!$V1085</f>
        <v>12.05</v>
      </c>
      <c r="N304" s="5">
        <f>'[1]Weekly capesize'!$S1085</f>
        <v>10.75</v>
      </c>
      <c r="O304" s="5">
        <f>'[1]Weekly capesize'!$Z1085</f>
        <v>19.75</v>
      </c>
      <c r="P304" s="5">
        <f>'[1]Weekly capesize'!$T1085</f>
        <v>11.35</v>
      </c>
      <c r="Q304" s="5">
        <f>'[1]Weekly capesize'!$U1085</f>
        <v>13.05</v>
      </c>
      <c r="R304" s="119">
        <f>[2]input!$B733</f>
        <v>12.4</v>
      </c>
      <c r="S304" s="123">
        <f t="shared" ref="S304" si="2794">(B304-C304)/C304</f>
        <v>0.61021355617455897</v>
      </c>
      <c r="T304" s="49">
        <f t="shared" ref="T304" si="2795">B304-C304</f>
        <v>3286</v>
      </c>
      <c r="U304" s="107">
        <f t="shared" ref="U304" si="2796">T304/C304</f>
        <v>0.61021355617455897</v>
      </c>
      <c r="V304" s="157">
        <f t="shared" ref="V304" si="2797">O304-H304</f>
        <v>10.9</v>
      </c>
      <c r="W304" s="108">
        <f t="shared" ref="W304" si="2798">I304-H304</f>
        <v>4.8499999999999996</v>
      </c>
      <c r="X304" s="197">
        <f>'[1]Weekly capesize'!$AD1085</f>
        <v>7.3</v>
      </c>
      <c r="AF304" s="86">
        <f t="shared" ref="AF304" si="2799">B304/B303-1</f>
        <v>1.6171884024489547E-3</v>
      </c>
      <c r="AG304" s="97">
        <f t="shared" ref="AG304" si="2800">C304/C303-1</f>
        <v>7.2495518820951954E-2</v>
      </c>
      <c r="AH304" s="102">
        <f t="shared" ref="AH304" si="2801">H304/H303-1</f>
        <v>9.9378881987577605E-2</v>
      </c>
      <c r="AI304" s="103">
        <f t="shared" ref="AI304" si="2802">J304/J303-1</f>
        <v>3.2258064516129004E-2</v>
      </c>
      <c r="AJ304" s="89">
        <f t="shared" ref="AJ304" si="2803">K304/K303-1</f>
        <v>1.7482517482517501E-2</v>
      </c>
      <c r="AK304" s="96">
        <f t="shared" ref="AK304" si="2804">N304/N303-1</f>
        <v>1.8957345971563955E-2</v>
      </c>
      <c r="AL304" s="97">
        <f t="shared" ref="AL304" si="2805">O304/O303-1</f>
        <v>7.6530612244898322E-3</v>
      </c>
      <c r="AM304" s="97">
        <f t="shared" ref="AM304" si="2806">R304/R303-1</f>
        <v>4.0485829959515662E-3</v>
      </c>
      <c r="AQ304" s="109">
        <f>[4]SRM!I249-H304</f>
        <v>83.68</v>
      </c>
      <c r="AR304" s="109">
        <f>[4]SRM!J249-O304</f>
        <v>85.43</v>
      </c>
      <c r="AS304" s="108">
        <f t="shared" ref="AS304" si="2807">AR304-AQ304</f>
        <v>1.75</v>
      </c>
      <c r="AT304" s="109">
        <f>AVERAGE($AS$2:AS304)</f>
        <v>6.6262167216721641</v>
      </c>
      <c r="AU304" s="44">
        <f t="shared" ref="AU304" si="2808">AQ304/AQ303-1</f>
        <v>-5.1784702549575012E-2</v>
      </c>
      <c r="AV304" s="44">
        <f t="shared" ref="AV304" si="2809">AR304/AR303-1</f>
        <v>-5.6230667255855127E-2</v>
      </c>
    </row>
    <row r="305" spans="1:48">
      <c r="A305" s="46">
        <f>'[1]Weekly capesize'!$A1086</f>
        <v>44886</v>
      </c>
      <c r="B305" s="1">
        <f>'[1]Weekly capesize'!$B1086</f>
        <v>7825</v>
      </c>
      <c r="C305" s="1">
        <f>'[1]Weekly capesize'!$C1086</f>
        <v>4845</v>
      </c>
      <c r="D305" s="1">
        <f t="shared" ref="D305" si="2810">B305-C305</f>
        <v>2980</v>
      </c>
      <c r="E305" s="124">
        <f>'[1]Baltic Indices'!D754</f>
        <v>1092</v>
      </c>
      <c r="F305" s="124">
        <f>'[1]Baltic Indices'!G754</f>
        <v>753</v>
      </c>
      <c r="G305" s="124">
        <f>'[1]Baltic Indices'!F754</f>
        <v>1160</v>
      </c>
      <c r="H305" s="3">
        <f>'[1]Weekly capesize'!$I1086</f>
        <v>7.85</v>
      </c>
      <c r="I305" s="3">
        <f>'[1]Weekly capesize'!$L1086</f>
        <v>13.15</v>
      </c>
      <c r="J305" s="3">
        <f>'[1]Weekly capesize'!$N1086</f>
        <v>13.75</v>
      </c>
      <c r="K305" s="3">
        <f>'[1]Weekly capesize'!$J1086</f>
        <v>13.6</v>
      </c>
      <c r="L305" s="3">
        <f>'[1]Weekly capesize'!$Y1086</f>
        <v>17.399999999999999</v>
      </c>
      <c r="M305" s="3">
        <f>'[1]Weekly capesize'!$V1086</f>
        <v>10.75</v>
      </c>
      <c r="N305" s="5">
        <f>'[1]Weekly capesize'!$S1086</f>
        <v>10.199999999999999</v>
      </c>
      <c r="O305" s="5">
        <f>'[1]Weekly capesize'!$Z1086</f>
        <v>17.8</v>
      </c>
      <c r="P305" s="5">
        <f>'[1]Weekly capesize'!$T1086</f>
        <v>10.8</v>
      </c>
      <c r="Q305" s="5">
        <f>'[1]Weekly capesize'!$U1086</f>
        <v>11.75</v>
      </c>
      <c r="R305" s="119">
        <f>[2]input!$B734</f>
        <v>11.85</v>
      </c>
      <c r="S305" s="123">
        <f t="shared" ref="S305" si="2811">(B305-C305)/C305</f>
        <v>0.61506707946336425</v>
      </c>
      <c r="T305" s="49">
        <f t="shared" ref="T305" si="2812">B305-C305</f>
        <v>2980</v>
      </c>
      <c r="U305" s="107">
        <f t="shared" ref="U305" si="2813">T305/C305</f>
        <v>0.61506707946336425</v>
      </c>
      <c r="V305" s="157">
        <f t="shared" ref="V305" si="2814">O305-H305</f>
        <v>9.9500000000000011</v>
      </c>
      <c r="W305" s="108">
        <f t="shared" ref="W305" si="2815">I305-H305</f>
        <v>5.3000000000000007</v>
      </c>
      <c r="X305" s="197">
        <f>'[1]Weekly capesize'!$AD1086</f>
        <v>6.75</v>
      </c>
      <c r="AF305" s="86">
        <f t="shared" ref="AF305" si="2816">B305/B304-1</f>
        <v>-9.7566601314727275E-2</v>
      </c>
      <c r="AG305" s="97">
        <f t="shared" ref="AG305" si="2817">C305/C304-1</f>
        <v>-0.10027855153203347</v>
      </c>
      <c r="AH305" s="102">
        <f t="shared" ref="AH305" si="2818">H305/H304-1</f>
        <v>-0.11299435028248583</v>
      </c>
      <c r="AI305" s="103">
        <f t="shared" ref="AI305" si="2819">J305/J304-1</f>
        <v>-4.5138888888888951E-2</v>
      </c>
      <c r="AJ305" s="89">
        <f t="shared" ref="AJ305" si="2820">K305/K304-1</f>
        <v>-6.5292096219931373E-2</v>
      </c>
      <c r="AK305" s="96">
        <f t="shared" ref="AK305" si="2821">N305/N304-1</f>
        <v>-5.1162790697674487E-2</v>
      </c>
      <c r="AL305" s="97">
        <f t="shared" ref="AL305" si="2822">O305/O304-1</f>
        <v>-9.8734177215189844E-2</v>
      </c>
      <c r="AM305" s="97">
        <f t="shared" ref="AM305" si="2823">R305/R304-1</f>
        <v>-4.4354838709677491E-2</v>
      </c>
      <c r="AQ305" s="109">
        <f>[4]SRM!I250-H305</f>
        <v>77.38000000000001</v>
      </c>
      <c r="AR305" s="109">
        <f>[4]SRM!J250-O305</f>
        <v>79.75</v>
      </c>
      <c r="AS305" s="108">
        <f t="shared" ref="AS305" si="2824">AR305-AQ305</f>
        <v>2.3699999999999903</v>
      </c>
      <c r="AT305" s="109">
        <f>AVERAGE($AS$2:AS305)</f>
        <v>6.6122160087719264</v>
      </c>
      <c r="AU305" s="44">
        <f t="shared" ref="AU305" si="2825">AQ305/AQ304-1</f>
        <v>-7.5286806883365198E-2</v>
      </c>
      <c r="AV305" s="44">
        <f t="shared" ref="AV305" si="2826">AR305/AR304-1</f>
        <v>-6.6487182488587204E-2</v>
      </c>
    </row>
    <row r="306" spans="1:48">
      <c r="A306" s="46">
        <f>'[1]Weekly capesize'!$A1087</f>
        <v>44893</v>
      </c>
      <c r="B306" s="1">
        <f>'[1]Weekly capesize'!$B1087</f>
        <v>8493</v>
      </c>
      <c r="C306" s="1">
        <f>'[1]Weekly capesize'!$C1087</f>
        <v>5316</v>
      </c>
      <c r="D306" s="1">
        <f t="shared" ref="D306:D307" si="2827">B306-C306</f>
        <v>3177</v>
      </c>
      <c r="E306" s="124">
        <f>'[1]Baltic Indices'!D755</f>
        <v>1643</v>
      </c>
      <c r="F306" s="124">
        <f>'[1]Baltic Indices'!G755</f>
        <v>744</v>
      </c>
      <c r="G306" s="124">
        <f>'[1]Baltic Indices'!F755</f>
        <v>1172</v>
      </c>
      <c r="H306" s="3">
        <f>'[1]Weekly capesize'!$I1087</f>
        <v>9</v>
      </c>
      <c r="I306" s="3">
        <f>'[1]Weekly capesize'!$L1087</f>
        <v>13.45</v>
      </c>
      <c r="J306" s="3">
        <f>'[1]Weekly capesize'!$N1087</f>
        <v>14</v>
      </c>
      <c r="K306" s="3">
        <f>'[1]Weekly capesize'!$J1087</f>
        <v>14.1</v>
      </c>
      <c r="L306" s="3">
        <f>'[1]Weekly capesize'!$Y1087</f>
        <v>18.600000000000001</v>
      </c>
      <c r="M306" s="3">
        <f>'[1]Weekly capesize'!$V1087</f>
        <v>11.8</v>
      </c>
      <c r="N306" s="5">
        <f>'[1]Weekly capesize'!$S1087</f>
        <v>10.45</v>
      </c>
      <c r="O306" s="5">
        <f>'[1]Weekly capesize'!$Z1087</f>
        <v>19</v>
      </c>
      <c r="P306" s="5">
        <f>'[1]Weekly capesize'!$T1087</f>
        <v>10.9</v>
      </c>
      <c r="Q306" s="5">
        <f>'[1]Weekly capesize'!$U1087</f>
        <v>12.8</v>
      </c>
      <c r="R306" s="119">
        <f>[2]input!$B735</f>
        <v>12.1</v>
      </c>
      <c r="S306" s="123">
        <f t="shared" ref="S306:S307" si="2828">(B306-C306)/C306</f>
        <v>0.59762979683972917</v>
      </c>
      <c r="T306" s="49">
        <f t="shared" ref="T306:T307" si="2829">B306-C306</f>
        <v>3177</v>
      </c>
      <c r="U306" s="107">
        <f t="shared" ref="U306:U307" si="2830">T306/C306</f>
        <v>0.59762979683972917</v>
      </c>
      <c r="V306" s="157">
        <f t="shared" ref="V306:V307" si="2831">O306-H306</f>
        <v>10</v>
      </c>
      <c r="W306" s="108">
        <f t="shared" ref="W306:W307" si="2832">I306-H306</f>
        <v>4.4499999999999993</v>
      </c>
      <c r="X306" s="197">
        <f>'[1]Weekly capesize'!$AD1087</f>
        <v>7</v>
      </c>
      <c r="AF306" s="86">
        <f t="shared" ref="AF306:AF307" si="2833">B306/B305-1</f>
        <v>8.5367412140574972E-2</v>
      </c>
      <c r="AG306" s="97">
        <f t="shared" ref="AG306:AG307" si="2834">C306/C305-1</f>
        <v>9.7213622291021595E-2</v>
      </c>
      <c r="AH306" s="102">
        <f t="shared" ref="AH306:AH307" si="2835">H306/H305-1</f>
        <v>0.14649681528662417</v>
      </c>
      <c r="AI306" s="103">
        <f t="shared" ref="AI306:AI307" si="2836">J306/J305-1</f>
        <v>1.8181818181818077E-2</v>
      </c>
      <c r="AJ306" s="89">
        <f t="shared" ref="AJ306:AJ307" si="2837">K306/K305-1</f>
        <v>3.6764705882353033E-2</v>
      </c>
      <c r="AK306" s="96">
        <f t="shared" ref="AK306:AK307" si="2838">N306/N305-1</f>
        <v>2.450980392156854E-2</v>
      </c>
      <c r="AL306" s="97">
        <f t="shared" ref="AL306:AL307" si="2839">O306/O305-1</f>
        <v>6.7415730337078594E-2</v>
      </c>
      <c r="AM306" s="97">
        <f t="shared" ref="AM306:AM307" si="2840">R306/R305-1</f>
        <v>2.1097046413502074E-2</v>
      </c>
      <c r="AQ306" s="109">
        <f>[4]SRM!I251-H306</f>
        <v>73.42</v>
      </c>
      <c r="AR306" s="109">
        <f>[4]SRM!J251-O306</f>
        <v>74.52</v>
      </c>
      <c r="AS306" s="108">
        <f t="shared" ref="AS306:AS307" si="2841">AR306-AQ306</f>
        <v>1.0999999999999943</v>
      </c>
      <c r="AT306" s="109">
        <f>AVERAGE($AS$2:AS306)</f>
        <v>6.5941431693989028</v>
      </c>
      <c r="AU306" s="44">
        <f t="shared" ref="AU306:AU307" si="2842">AQ306/AQ305-1</f>
        <v>-5.1176014474024423E-2</v>
      </c>
      <c r="AV306" s="44">
        <f t="shared" ref="AV306:AV307" si="2843">AR306/AR305-1</f>
        <v>-6.5579937304075298E-2</v>
      </c>
    </row>
    <row r="307" spans="1:48">
      <c r="A307" s="46">
        <f>'[1]Weekly capesize'!$A1088</f>
        <v>44900</v>
      </c>
      <c r="B307" s="1">
        <f>'[1]Weekly capesize'!$B1088</f>
        <v>8534</v>
      </c>
      <c r="C307" s="1">
        <f>'[1]Weekly capesize'!$C1088</f>
        <v>5118</v>
      </c>
      <c r="D307" s="1">
        <f t="shared" si="2827"/>
        <v>3416</v>
      </c>
      <c r="E307" s="124">
        <f>'[1]Baltic Indices'!D756</f>
        <v>1519</v>
      </c>
      <c r="F307" s="124">
        <f>'[1]Baltic Indices'!G756</f>
        <v>741</v>
      </c>
      <c r="G307" s="124">
        <f>'[1]Baltic Indices'!F756</f>
        <v>1162</v>
      </c>
      <c r="H307" s="3">
        <f>'[1]Weekly capesize'!$I1088</f>
        <v>8.15</v>
      </c>
      <c r="I307" s="3">
        <f>'[1]Weekly capesize'!$L1088</f>
        <v>13.4</v>
      </c>
      <c r="J307" s="3">
        <f>'[1]Weekly capesize'!$N1088</f>
        <v>13.8</v>
      </c>
      <c r="K307" s="3">
        <f>'[1]Weekly capesize'!$J1088</f>
        <v>14.35</v>
      </c>
      <c r="L307" s="3">
        <f>'[1]Weekly capesize'!$Y1088</f>
        <v>19.149999999999999</v>
      </c>
      <c r="M307" s="3">
        <f>'[1]Weekly capesize'!$V1088</f>
        <v>11.7</v>
      </c>
      <c r="N307" s="5">
        <f>'[1]Weekly capesize'!$S1088</f>
        <v>10.4</v>
      </c>
      <c r="O307" s="5">
        <f>'[1]Weekly capesize'!$Z1088</f>
        <v>19.55</v>
      </c>
      <c r="P307" s="5">
        <f>'[1]Weekly capesize'!$T1088</f>
        <v>10.45</v>
      </c>
      <c r="Q307" s="5">
        <f>'[1]Weekly capesize'!$U1088</f>
        <v>12.7</v>
      </c>
      <c r="R307" s="119">
        <f>[2]input!$B736</f>
        <v>12.65</v>
      </c>
      <c r="S307" s="123">
        <f t="shared" si="2828"/>
        <v>0.66744822196170384</v>
      </c>
      <c r="T307" s="49">
        <f t="shared" si="2829"/>
        <v>3416</v>
      </c>
      <c r="U307" s="107">
        <f t="shared" si="2830"/>
        <v>0.66744822196170384</v>
      </c>
      <c r="V307" s="157">
        <f t="shared" si="2831"/>
        <v>11.4</v>
      </c>
      <c r="W307" s="108">
        <f t="shared" si="2832"/>
        <v>5.25</v>
      </c>
      <c r="X307" s="197">
        <f>'[1]Weekly capesize'!$AD1088</f>
        <v>6.95</v>
      </c>
      <c r="AF307" s="86">
        <f t="shared" si="2833"/>
        <v>4.8275050041211021E-3</v>
      </c>
      <c r="AG307" s="97">
        <f t="shared" si="2834"/>
        <v>-3.724604966139955E-2</v>
      </c>
      <c r="AH307" s="102">
        <f t="shared" si="2835"/>
        <v>-9.4444444444444442E-2</v>
      </c>
      <c r="AI307" s="103">
        <f t="shared" si="2836"/>
        <v>-1.4285714285714235E-2</v>
      </c>
      <c r="AJ307" s="89">
        <f t="shared" si="2837"/>
        <v>1.7730496453900679E-2</v>
      </c>
      <c r="AK307" s="96">
        <f t="shared" si="2838"/>
        <v>-4.7846889952152249E-3</v>
      </c>
      <c r="AL307" s="97">
        <f t="shared" si="2839"/>
        <v>2.8947368421052611E-2</v>
      </c>
      <c r="AM307" s="97">
        <f t="shared" si="2840"/>
        <v>4.5454545454545414E-2</v>
      </c>
      <c r="AQ307" s="109">
        <f>[4]SRM!I252-H307</f>
        <v>80.88</v>
      </c>
      <c r="AR307" s="109">
        <f>[4]SRM!J252-O307</f>
        <v>80.53</v>
      </c>
      <c r="AS307" s="108">
        <f t="shared" si="2841"/>
        <v>-0.34999999999999432</v>
      </c>
      <c r="AT307" s="109">
        <f>AVERAGE($AS$2:AS307)</f>
        <v>6.5714498910675339</v>
      </c>
      <c r="AU307" s="44">
        <f t="shared" si="2842"/>
        <v>0.10160719150095332</v>
      </c>
      <c r="AV307" s="44">
        <f t="shared" si="2843"/>
        <v>8.0649490069780061E-2</v>
      </c>
    </row>
    <row r="308" spans="1:48">
      <c r="A308" s="46">
        <f>'[1]Weekly capesize'!$A1089</f>
        <v>44907</v>
      </c>
      <c r="B308" s="1">
        <f>'[1]Weekly capesize'!$B1089</f>
        <v>8436</v>
      </c>
      <c r="C308" s="1">
        <f>'[1]Weekly capesize'!$C1089</f>
        <v>5392</v>
      </c>
      <c r="D308" s="1">
        <f t="shared" ref="D308" si="2844">B308-C308</f>
        <v>3044</v>
      </c>
      <c r="E308" s="124">
        <f>'[1]Baltic Indices'!D757</f>
        <v>1619</v>
      </c>
      <c r="F308" s="124">
        <f>'[1]Baltic Indices'!G757</f>
        <v>729</v>
      </c>
      <c r="G308" s="124">
        <f>'[1]Baltic Indices'!F757</f>
        <v>1153</v>
      </c>
      <c r="H308" s="3">
        <f>'[1]Weekly capesize'!$I1089</f>
        <v>8.85</v>
      </c>
      <c r="I308" s="3">
        <f>'[1]Weekly capesize'!$L1089</f>
        <v>13.4</v>
      </c>
      <c r="J308" s="3">
        <f>'[1]Weekly capesize'!$N1089</f>
        <v>13.75</v>
      </c>
      <c r="K308" s="3">
        <f>'[1]Weekly capesize'!$J1089</f>
        <v>14.55</v>
      </c>
      <c r="L308" s="3">
        <f>'[1]Weekly capesize'!$Y1089</f>
        <v>18.8</v>
      </c>
      <c r="M308" s="3">
        <f>'[1]Weekly capesize'!$V1089</f>
        <v>11.55</v>
      </c>
      <c r="N308" s="5">
        <f>'[1]Weekly capesize'!$S1089</f>
        <v>10.4</v>
      </c>
      <c r="O308" s="5">
        <f>'[1]Weekly capesize'!$Z1089</f>
        <v>19.100000000000001</v>
      </c>
      <c r="P308" s="5">
        <f>'[1]Weekly capesize'!$T1089</f>
        <v>10.35</v>
      </c>
      <c r="Q308" s="5">
        <f>'[1]Weekly capesize'!$U1089</f>
        <v>12.55</v>
      </c>
      <c r="R308" s="119">
        <f>[2]input!$B737</f>
        <v>11.9</v>
      </c>
      <c r="S308" s="123">
        <f t="shared" ref="S308" si="2845">(B308-C308)/C308</f>
        <v>0.56454005934718099</v>
      </c>
      <c r="T308" s="49">
        <f t="shared" ref="T308" si="2846">B308-C308</f>
        <v>3044</v>
      </c>
      <c r="U308" s="107">
        <f t="shared" ref="U308" si="2847">T308/C308</f>
        <v>0.56454005934718099</v>
      </c>
      <c r="V308" s="157">
        <f t="shared" ref="V308" si="2848">O308-H308</f>
        <v>10.250000000000002</v>
      </c>
      <c r="W308" s="108">
        <f t="shared" ref="W308" si="2849">I308-H308</f>
        <v>4.5500000000000007</v>
      </c>
      <c r="X308" s="197">
        <f>'[1]Weekly capesize'!$AD1089</f>
        <v>6.95</v>
      </c>
      <c r="AF308" s="86">
        <f t="shared" ref="AF308:AF312" si="2850">B308/B307-1</f>
        <v>-1.1483477853292734E-2</v>
      </c>
      <c r="AG308" s="97">
        <f t="shared" ref="AG308:AG312" si="2851">C308/C307-1</f>
        <v>5.3536537710042964E-2</v>
      </c>
      <c r="AH308" s="102">
        <f t="shared" ref="AH308:AH312" si="2852">H308/H307-1</f>
        <v>8.5889570552147187E-2</v>
      </c>
      <c r="AI308" s="103">
        <f t="shared" ref="AI308:AI312" si="2853">J308/J307-1</f>
        <v>-3.6231884057971175E-3</v>
      </c>
      <c r="AJ308" s="89">
        <f t="shared" ref="AJ308:AJ312" si="2854">K308/K307-1</f>
        <v>1.3937282229965264E-2</v>
      </c>
      <c r="AK308" s="96">
        <f t="shared" ref="AK308:AK312" si="2855">N308/N307-1</f>
        <v>0</v>
      </c>
      <c r="AL308" s="97">
        <f t="shared" ref="AL308:AL312" si="2856">O308/O307-1</f>
        <v>-2.3017902813299185E-2</v>
      </c>
      <c r="AM308" s="97">
        <f t="shared" ref="AM308:AM312" si="2857">R308/R307-1</f>
        <v>-5.9288537549407105E-2</v>
      </c>
      <c r="AQ308" s="109">
        <f>[4]SRM!I253-H308</f>
        <v>87.97</v>
      </c>
      <c r="AR308" s="109">
        <f>[4]SRM!J253-O308</f>
        <v>89.16</v>
      </c>
      <c r="AS308" s="108">
        <f t="shared" ref="AS308:AS312" si="2858">AR308-AQ308</f>
        <v>1.1899999999999977</v>
      </c>
      <c r="AT308" s="109">
        <f>AVERAGE($AS$2:AS308)</f>
        <v>6.5539207383279008</v>
      </c>
      <c r="AU308" s="44">
        <f t="shared" ref="AU308:AU312" si="2859">AQ308/AQ307-1</f>
        <v>8.7660731948565829E-2</v>
      </c>
      <c r="AV308" s="44">
        <f t="shared" ref="AV308:AV312" si="2860">AR308/AR307-1</f>
        <v>0.10716503166521796</v>
      </c>
    </row>
    <row r="309" spans="1:48">
      <c r="A309" s="46">
        <f>'[1]Weekly capesize'!$A1090</f>
        <v>44914</v>
      </c>
      <c r="B309" s="1">
        <f>'[1]Weekly capesize'!$B1090</f>
        <v>10411</v>
      </c>
      <c r="C309" s="1">
        <f>'[1]Weekly capesize'!$C1090</f>
        <v>5748</v>
      </c>
      <c r="D309" s="1">
        <f t="shared" ref="D309" si="2861">B309-C309</f>
        <v>4663</v>
      </c>
      <c r="E309" s="124">
        <f>'[1]Baltic Indices'!D758</f>
        <v>2186</v>
      </c>
      <c r="F309" s="124">
        <f>'[1]Baltic Indices'!G758</f>
        <v>701</v>
      </c>
      <c r="G309" s="124">
        <f>'[1]Baltic Indices'!F758</f>
        <v>1146</v>
      </c>
      <c r="H309" s="3">
        <f>'[1]Weekly capesize'!$I1090</f>
        <v>8.4</v>
      </c>
      <c r="I309" s="3">
        <f>'[1]Weekly capesize'!$L1090</f>
        <v>14</v>
      </c>
      <c r="J309" s="3">
        <f>'[1]Weekly capesize'!$N1090</f>
        <v>13.75</v>
      </c>
      <c r="K309" s="3">
        <f>'[1]Weekly capesize'!$J1090</f>
        <v>15.25</v>
      </c>
      <c r="L309" s="3">
        <f>'[1]Weekly capesize'!$Y1090</f>
        <v>21.7</v>
      </c>
      <c r="M309" s="3">
        <f>'[1]Weekly capesize'!$V1090</f>
        <v>13.6</v>
      </c>
      <c r="N309" s="5">
        <f>'[1]Weekly capesize'!$S1090</f>
        <v>11.45</v>
      </c>
      <c r="O309" s="5">
        <f>'[1]Weekly capesize'!$Z1090</f>
        <v>22</v>
      </c>
      <c r="P309" s="5">
        <f>'[1]Weekly capesize'!$T1090</f>
        <v>10.9</v>
      </c>
      <c r="Q309" s="5">
        <f>'[1]Weekly capesize'!$U1090</f>
        <v>17.55</v>
      </c>
      <c r="R309" s="119">
        <f>[2]input!$B738</f>
        <v>11.65</v>
      </c>
      <c r="S309" s="123">
        <f t="shared" ref="S309" si="2862">(B309-C309)/C309</f>
        <v>0.81123869171885876</v>
      </c>
      <c r="T309" s="49">
        <f t="shared" ref="T309" si="2863">B309-C309</f>
        <v>4663</v>
      </c>
      <c r="U309" s="107">
        <f t="shared" ref="U309" si="2864">T309/C309</f>
        <v>0.81123869171885876</v>
      </c>
      <c r="V309" s="157">
        <f t="shared" ref="V309" si="2865">O309-H309</f>
        <v>13.6</v>
      </c>
      <c r="W309" s="108">
        <f t="shared" ref="W309" si="2866">I309-H309</f>
        <v>5.6</v>
      </c>
      <c r="X309" s="197">
        <f>'[1]Weekly capesize'!$AD1090</f>
        <v>9.0500000000000007</v>
      </c>
      <c r="AF309" s="86">
        <f t="shared" si="2850"/>
        <v>0.23411569464201043</v>
      </c>
      <c r="AG309" s="97">
        <f t="shared" si="2851"/>
        <v>6.6023738872403648E-2</v>
      </c>
      <c r="AH309" s="102">
        <f t="shared" si="2852"/>
        <v>-5.084745762711862E-2</v>
      </c>
      <c r="AI309" s="103">
        <f t="shared" si="2853"/>
        <v>0</v>
      </c>
      <c r="AJ309" s="89">
        <f t="shared" si="2854"/>
        <v>4.8109965635738883E-2</v>
      </c>
      <c r="AK309" s="96">
        <f t="shared" si="2855"/>
        <v>0.10096153846153832</v>
      </c>
      <c r="AL309" s="97">
        <f t="shared" si="2856"/>
        <v>0.15183246073298418</v>
      </c>
      <c r="AM309" s="97">
        <f t="shared" si="2857"/>
        <v>-2.1008403361344574E-2</v>
      </c>
      <c r="AQ309" s="109">
        <f>[4]SRM!I254-H309</f>
        <v>87.89</v>
      </c>
      <c r="AR309" s="109">
        <f>[4]SRM!J254-O309</f>
        <v>86.14</v>
      </c>
      <c r="AS309" s="108">
        <f t="shared" si="2858"/>
        <v>-1.75</v>
      </c>
      <c r="AT309" s="109">
        <f>AVERAGE($AS$2:AS309)</f>
        <v>6.5269599567099528</v>
      </c>
      <c r="AU309" s="44">
        <f t="shared" si="2859"/>
        <v>-9.0940093213598416E-4</v>
      </c>
      <c r="AV309" s="44">
        <f t="shared" si="2860"/>
        <v>-3.3871691341408661E-2</v>
      </c>
    </row>
    <row r="310" spans="1:48">
      <c r="A310" s="46">
        <f>'[1]Weekly capesize'!$A1091</f>
        <v>44935</v>
      </c>
      <c r="B310" s="1">
        <f>'[1]Weekly capesize'!$B1091</f>
        <v>8644</v>
      </c>
      <c r="C310" s="1">
        <f>'[1]Weekly capesize'!$C1091</f>
        <v>4814</v>
      </c>
      <c r="D310" s="1">
        <f t="shared" ref="D310" si="2867">B310-C310</f>
        <v>3830</v>
      </c>
      <c r="E310" s="124">
        <f>'[1]Baltic Indices'!D759</f>
        <v>2261</v>
      </c>
      <c r="F310" s="124">
        <f>'[1]Baltic Indices'!G759</f>
        <v>663</v>
      </c>
      <c r="G310" s="124">
        <f>'[1]Baltic Indices'!F759</f>
        <v>1062</v>
      </c>
      <c r="H310" s="3">
        <f>'[1]Weekly capesize'!$I1091</f>
        <v>7.15</v>
      </c>
      <c r="I310" s="3">
        <f>'[1]Weekly capesize'!$L1091</f>
        <v>11.5</v>
      </c>
      <c r="J310" s="3">
        <f>'[1]Weekly capesize'!$N1091</f>
        <v>11.8</v>
      </c>
      <c r="K310" s="3">
        <f>'[1]Weekly capesize'!$J1091</f>
        <v>13.8</v>
      </c>
      <c r="L310" s="3">
        <f>'[1]Weekly capesize'!$Y1091</f>
        <v>18.05</v>
      </c>
      <c r="M310" s="3">
        <f>'[1]Weekly capesize'!$V1091</f>
        <v>11.5</v>
      </c>
      <c r="N310" s="5">
        <f>'[1]Weekly capesize'!$S1091</f>
        <v>10.050000000000001</v>
      </c>
      <c r="O310" s="5">
        <f>'[1]Weekly capesize'!$Z1091</f>
        <v>18.350000000000001</v>
      </c>
      <c r="P310" s="5">
        <f>'[1]Weekly capesize'!$T1091</f>
        <v>9.15</v>
      </c>
      <c r="Q310" s="5">
        <f>'[1]Weekly capesize'!$U1091</f>
        <v>14.75</v>
      </c>
      <c r="R310" s="119">
        <f>[2]input!$B739</f>
        <v>10.65</v>
      </c>
      <c r="S310" s="123">
        <f t="shared" ref="S310" si="2868">(B310-C310)/C310</f>
        <v>0.79559617781470715</v>
      </c>
      <c r="T310" s="49">
        <f t="shared" ref="T310" si="2869">B310-C310</f>
        <v>3830</v>
      </c>
      <c r="U310" s="107">
        <f t="shared" ref="U310" si="2870">T310/C310</f>
        <v>0.79559617781470715</v>
      </c>
      <c r="V310" s="157">
        <f t="shared" ref="V310" si="2871">O310-H310</f>
        <v>11.200000000000001</v>
      </c>
      <c r="W310" s="108">
        <f t="shared" ref="W310" si="2872">I310-H310</f>
        <v>4.3499999999999996</v>
      </c>
      <c r="X310" s="197">
        <f>'[1]Weekly capesize'!$AD1091</f>
        <v>7.8</v>
      </c>
      <c r="AF310" s="86">
        <f t="shared" si="2850"/>
        <v>-0.16972433003553933</v>
      </c>
      <c r="AG310" s="97">
        <f t="shared" si="2851"/>
        <v>-0.16249130132219902</v>
      </c>
      <c r="AH310" s="102">
        <f t="shared" si="2852"/>
        <v>-0.14880952380952384</v>
      </c>
      <c r="AI310" s="103">
        <f t="shared" si="2853"/>
        <v>-0.14181818181818173</v>
      </c>
      <c r="AJ310" s="89">
        <f t="shared" si="2854"/>
        <v>-9.5081967213114682E-2</v>
      </c>
      <c r="AK310" s="96">
        <f t="shared" si="2855"/>
        <v>-0.12227074235807844</v>
      </c>
      <c r="AL310" s="97">
        <f t="shared" si="2856"/>
        <v>-0.16590909090909089</v>
      </c>
      <c r="AM310" s="97">
        <f t="shared" si="2857"/>
        <v>-8.5836909871244593E-2</v>
      </c>
      <c r="AQ310" s="109">
        <f>[4]SRM!I255-H310</f>
        <v>95.24</v>
      </c>
      <c r="AR310" s="109">
        <f>[4]SRM!J255-O310</f>
        <v>96.289999999999992</v>
      </c>
      <c r="AS310" s="108">
        <f t="shared" si="2858"/>
        <v>1.0499999999999972</v>
      </c>
      <c r="AT310" s="109">
        <f>AVERAGE($AS$2:AS310)</f>
        <v>6.5092351672060369</v>
      </c>
      <c r="AU310" s="44">
        <f t="shared" si="2859"/>
        <v>8.3627261349414006E-2</v>
      </c>
      <c r="AV310" s="44">
        <f t="shared" si="2860"/>
        <v>0.11783143719526334</v>
      </c>
    </row>
    <row r="311" spans="1:48">
      <c r="A311" s="46">
        <f>'[1]Weekly capesize'!$A1092</f>
        <v>44942</v>
      </c>
      <c r="B311" s="1">
        <f>'[1]Weekly capesize'!$B1092</f>
        <v>8036</v>
      </c>
      <c r="C311" s="1">
        <f>'[1]Weekly capesize'!$C1092</f>
        <v>4409</v>
      </c>
      <c r="D311" s="1">
        <f t="shared" ref="D311:D312" si="2873">B311-C311</f>
        <v>3627</v>
      </c>
      <c r="E311" s="124">
        <f>'[1]Baltic Indices'!D760</f>
        <v>1139</v>
      </c>
      <c r="F311" s="124">
        <f>'[1]Baltic Indices'!G760</f>
        <v>542</v>
      </c>
      <c r="G311" s="124">
        <f>'[1]Baltic Indices'!F760</f>
        <v>825</v>
      </c>
      <c r="H311" s="3">
        <f>'[1]Weekly capesize'!$I1092</f>
        <v>7.95</v>
      </c>
      <c r="I311" s="3">
        <f>'[1]Weekly capesize'!$L1092</f>
        <v>10.4</v>
      </c>
      <c r="J311" s="3">
        <f>'[1]Weekly capesize'!$N1092</f>
        <v>10.9</v>
      </c>
      <c r="K311" s="3">
        <f>'[1]Weekly capesize'!$J1092</f>
        <v>12.65</v>
      </c>
      <c r="L311" s="3">
        <f>'[1]Weekly capesize'!$Y1092</f>
        <v>17.399999999999999</v>
      </c>
      <c r="M311" s="3">
        <f>'[1]Weekly capesize'!$V1092</f>
        <v>10.75</v>
      </c>
      <c r="N311" s="5">
        <f>'[1]Weekly capesize'!$S1092</f>
        <v>8.9499999999999993</v>
      </c>
      <c r="O311" s="5">
        <f>'[1]Weekly capesize'!$Z1092</f>
        <v>17.7</v>
      </c>
      <c r="P311" s="5">
        <f>'[1]Weekly capesize'!$T1092</f>
        <v>8.1</v>
      </c>
      <c r="Q311" s="5">
        <f>'[1]Weekly capesize'!$U1092</f>
        <v>14.05</v>
      </c>
      <c r="R311" s="119">
        <f>[2]input!$B740</f>
        <v>11.05</v>
      </c>
      <c r="S311" s="123">
        <f t="shared" ref="S311:S312" si="2874">(B311-C311)/C311</f>
        <v>0.82263551825810843</v>
      </c>
      <c r="T311" s="49">
        <f t="shared" ref="T311:T312" si="2875">B311-C311</f>
        <v>3627</v>
      </c>
      <c r="U311" s="107">
        <f t="shared" ref="U311:U312" si="2876">T311/C311</f>
        <v>0.82263551825810843</v>
      </c>
      <c r="V311" s="157">
        <f t="shared" ref="V311:V312" si="2877">O311-H311</f>
        <v>9.75</v>
      </c>
      <c r="W311" s="108">
        <f t="shared" ref="W311:W312" si="2878">I311-H311</f>
        <v>2.4500000000000002</v>
      </c>
      <c r="X311" s="197">
        <f>'[1]Weekly capesize'!$AD1092</f>
        <v>6.6</v>
      </c>
      <c r="AF311" s="86">
        <f t="shared" si="2850"/>
        <v>-7.0337806571031947E-2</v>
      </c>
      <c r="AG311" s="97">
        <f t="shared" si="2851"/>
        <v>-8.4129621936019916E-2</v>
      </c>
      <c r="AH311" s="102">
        <f t="shared" si="2852"/>
        <v>0.11188811188811187</v>
      </c>
      <c r="AI311" s="103">
        <f t="shared" si="2853"/>
        <v>-7.6271186440677985E-2</v>
      </c>
      <c r="AJ311" s="89">
        <f t="shared" si="2854"/>
        <v>-8.333333333333337E-2</v>
      </c>
      <c r="AK311" s="96">
        <f t="shared" si="2855"/>
        <v>-0.10945273631840813</v>
      </c>
      <c r="AL311" s="97">
        <f t="shared" si="2856"/>
        <v>-3.542234332425076E-2</v>
      </c>
      <c r="AM311" s="97">
        <f t="shared" si="2857"/>
        <v>3.7558685446009488E-2</v>
      </c>
      <c r="AQ311" s="109">
        <f>[4]SRM!I256-H311</f>
        <v>102.19</v>
      </c>
      <c r="AR311" s="109">
        <f>[4]SRM!J256-O311</f>
        <v>104.6</v>
      </c>
      <c r="AS311" s="108">
        <f t="shared" si="2858"/>
        <v>2.4099999999999966</v>
      </c>
      <c r="AT311" s="109">
        <f>AVERAGE($AS$2:AS311)</f>
        <v>6.4960118279569858</v>
      </c>
      <c r="AU311" s="44">
        <f t="shared" si="2859"/>
        <v>7.2973540529189362E-2</v>
      </c>
      <c r="AV311" s="44">
        <f t="shared" si="2860"/>
        <v>8.6301796655935181E-2</v>
      </c>
    </row>
    <row r="312" spans="1:48">
      <c r="A312" s="46">
        <f>'[1]Weekly capesize'!$A1093</f>
        <v>44949</v>
      </c>
      <c r="B312" s="1">
        <f>'[1]Weekly capesize'!$B1093</f>
        <v>7127</v>
      </c>
      <c r="C312" s="1">
        <f>'[1]Weekly capesize'!$C1093</f>
        <v>4028</v>
      </c>
      <c r="D312" s="1">
        <f t="shared" si="2873"/>
        <v>3099</v>
      </c>
      <c r="E312" s="124">
        <f>'[1]Baltic Indices'!D761</f>
        <v>946</v>
      </c>
      <c r="F312" s="124">
        <f>'[1]Baltic Indices'!G761</f>
        <v>488</v>
      </c>
      <c r="G312" s="124">
        <f>'[1]Baltic Indices'!F761</f>
        <v>673</v>
      </c>
      <c r="H312" s="3">
        <f>'[1]Weekly capesize'!$I1093</f>
        <v>6.65</v>
      </c>
      <c r="I312" s="3">
        <f>'[1]Weekly capesize'!$L1093</f>
        <v>9.65</v>
      </c>
      <c r="J312" s="3">
        <f>'[1]Weekly capesize'!$N1093</f>
        <v>10.15</v>
      </c>
      <c r="K312" s="3">
        <f>'[1]Weekly capesize'!$J1093</f>
        <v>12.25</v>
      </c>
      <c r="L312" s="3">
        <f>'[1]Weekly capesize'!$Y1093</f>
        <v>16.7</v>
      </c>
      <c r="M312" s="3">
        <f>'[1]Weekly capesize'!$V1093</f>
        <v>9.5500000000000007</v>
      </c>
      <c r="N312" s="5">
        <f>'[1]Weekly capesize'!$S1093</f>
        <v>8.1999999999999993</v>
      </c>
      <c r="O312" s="5">
        <f>'[1]Weekly capesize'!$Z1093</f>
        <v>17</v>
      </c>
      <c r="P312" s="5">
        <f>'[1]Weekly capesize'!$T1093</f>
        <v>7.35</v>
      </c>
      <c r="Q312" s="5">
        <f>'[1]Weekly capesize'!$U1093</f>
        <v>12.85</v>
      </c>
      <c r="R312" s="119">
        <f>[2]input!$B741</f>
        <v>13.2</v>
      </c>
      <c r="S312" s="123">
        <f t="shared" si="2874"/>
        <v>0.76936444885799404</v>
      </c>
      <c r="T312" s="49">
        <f t="shared" si="2875"/>
        <v>3099</v>
      </c>
      <c r="U312" s="107">
        <f t="shared" si="2876"/>
        <v>0.76936444885799404</v>
      </c>
      <c r="V312" s="157">
        <f t="shared" si="2877"/>
        <v>10.35</v>
      </c>
      <c r="W312" s="108">
        <f t="shared" si="2878"/>
        <v>3</v>
      </c>
      <c r="X312" s="197">
        <f>'[1]Weekly capesize'!$AD1093</f>
        <v>5.95</v>
      </c>
      <c r="AF312" s="86">
        <f t="shared" si="2850"/>
        <v>-0.11311597809855645</v>
      </c>
      <c r="AG312" s="97">
        <f t="shared" si="2851"/>
        <v>-8.6414152869131344E-2</v>
      </c>
      <c r="AH312" s="102">
        <f t="shared" si="2852"/>
        <v>-0.16352201257861632</v>
      </c>
      <c r="AI312" s="103">
        <f t="shared" si="2853"/>
        <v>-6.8807339449541316E-2</v>
      </c>
      <c r="AJ312" s="89">
        <f t="shared" si="2854"/>
        <v>-3.1620553359683834E-2</v>
      </c>
      <c r="AK312" s="96">
        <f t="shared" si="2855"/>
        <v>-8.3798882681564213E-2</v>
      </c>
      <c r="AL312" s="97">
        <f t="shared" si="2856"/>
        <v>-3.9548022598870025E-2</v>
      </c>
      <c r="AM312" s="97">
        <f t="shared" si="2857"/>
        <v>0.19457013574660609</v>
      </c>
      <c r="AQ312" s="109">
        <f>[4]SRM!I257-H312</f>
        <v>104.39999999999999</v>
      </c>
      <c r="AR312" s="109">
        <f>[4]SRM!J257-O312</f>
        <v>107.9</v>
      </c>
      <c r="AS312" s="108">
        <f t="shared" si="2858"/>
        <v>3.5000000000000142</v>
      </c>
      <c r="AT312" s="109">
        <f>AVERAGE($AS$2:AS312)</f>
        <v>6.4863783494104998</v>
      </c>
      <c r="AU312" s="44">
        <f t="shared" si="2859"/>
        <v>2.1626382229180896E-2</v>
      </c>
      <c r="AV312" s="44">
        <f t="shared" si="2860"/>
        <v>3.1548757170172248E-2</v>
      </c>
    </row>
    <row r="313" spans="1:48">
      <c r="A313" s="46">
        <f>'[1]Weekly capesize'!$A1094</f>
        <v>44956</v>
      </c>
      <c r="B313" s="1">
        <f>'[1]Weekly capesize'!$B1094</f>
        <v>6739</v>
      </c>
      <c r="C313" s="1">
        <f>'[1]Weekly capesize'!$C1094</f>
        <v>3818</v>
      </c>
      <c r="D313" s="1">
        <f t="shared" ref="D313" si="2879">B313-C313</f>
        <v>2921</v>
      </c>
      <c r="E313" s="124">
        <f>'[1]Baltic Indices'!D762</f>
        <v>549</v>
      </c>
      <c r="F313" s="124">
        <f>'[1]Baltic Indices'!G762</f>
        <v>432</v>
      </c>
      <c r="G313" s="124">
        <f>'[1]Baltic Indices'!F762</f>
        <v>645</v>
      </c>
      <c r="H313" s="3">
        <f>'[1]Weekly capesize'!$I1094</f>
        <v>6.3</v>
      </c>
      <c r="I313" s="3">
        <f>'[1]Weekly capesize'!$L1094</f>
        <v>9.3000000000000007</v>
      </c>
      <c r="J313" s="3">
        <f>'[1]Weekly capesize'!$N1094</f>
        <v>9.85</v>
      </c>
      <c r="K313" s="3">
        <f>'[1]Weekly capesize'!$J1094</f>
        <v>11.95</v>
      </c>
      <c r="L313" s="3">
        <f>'[1]Weekly capesize'!$Y1094</f>
        <v>16.600000000000001</v>
      </c>
      <c r="M313" s="3">
        <f>'[1]Weekly capesize'!$V1094</f>
        <v>8.5500000000000007</v>
      </c>
      <c r="N313" s="5">
        <f>'[1]Weekly capesize'!$S1094</f>
        <v>7.85</v>
      </c>
      <c r="O313" s="5">
        <f>'[1]Weekly capesize'!$Z1094</f>
        <v>16.899999999999999</v>
      </c>
      <c r="P313" s="5">
        <f>'[1]Weekly capesize'!$T1094</f>
        <v>7</v>
      </c>
      <c r="Q313" s="5">
        <f>'[1]Weekly capesize'!$U1094</f>
        <v>11.85</v>
      </c>
      <c r="R313" s="119">
        <f>[2]input!$B742</f>
        <v>11.9</v>
      </c>
      <c r="S313" s="123">
        <f t="shared" ref="S313" si="2880">(B313-C313)/C313</f>
        <v>0.76506024096385539</v>
      </c>
      <c r="T313" s="49">
        <f t="shared" ref="T313" si="2881">B313-C313</f>
        <v>2921</v>
      </c>
      <c r="U313" s="107">
        <f t="shared" ref="U313" si="2882">T313/C313</f>
        <v>0.76506024096385539</v>
      </c>
      <c r="V313" s="157">
        <f t="shared" ref="V313" si="2883">O313-H313</f>
        <v>10.599999999999998</v>
      </c>
      <c r="W313" s="108">
        <f t="shared" ref="W313" si="2884">I313-H313</f>
        <v>3.0000000000000009</v>
      </c>
      <c r="X313" s="197">
        <f>'[1]Weekly capesize'!$AD1094</f>
        <v>5.6</v>
      </c>
      <c r="AF313" s="86">
        <f t="shared" ref="AF313" si="2885">B313/B312-1</f>
        <v>-5.4440858706328088E-2</v>
      </c>
      <c r="AG313" s="97">
        <f t="shared" ref="AG313" si="2886">C313/C312-1</f>
        <v>-5.2135054617676313E-2</v>
      </c>
      <c r="AH313" s="102">
        <f t="shared" ref="AH313" si="2887">H313/H312-1</f>
        <v>-5.2631578947368474E-2</v>
      </c>
      <c r="AI313" s="103">
        <f t="shared" ref="AI313" si="2888">J313/J312-1</f>
        <v>-2.9556650246305494E-2</v>
      </c>
      <c r="AJ313" s="89">
        <f t="shared" ref="AJ313" si="2889">K313/K312-1</f>
        <v>-2.4489795918367419E-2</v>
      </c>
      <c r="AK313" s="96">
        <f t="shared" ref="AK313" si="2890">N313/N312-1</f>
        <v>-4.268292682926822E-2</v>
      </c>
      <c r="AL313" s="97">
        <f t="shared" ref="AL313" si="2891">O313/O312-1</f>
        <v>-5.8823529411765607E-3</v>
      </c>
      <c r="AM313" s="97">
        <f t="shared" ref="AM313" si="2892">R313/R312-1</f>
        <v>-9.8484848484848397E-2</v>
      </c>
      <c r="AQ313" s="109">
        <f>[4]SRM!I258-H313</f>
        <v>104.85000000000001</v>
      </c>
      <c r="AR313" s="109">
        <f>[4]SRM!J258-O313</f>
        <v>109.16</v>
      </c>
      <c r="AS313" s="108">
        <f t="shared" ref="AS313" si="2893">AR313-AQ313</f>
        <v>4.3099999999999881</v>
      </c>
      <c r="AT313" s="109">
        <f>AVERAGE($AS$2:AS313)</f>
        <v>6.4794027777777741</v>
      </c>
      <c r="AU313" s="44">
        <f t="shared" ref="AU313" si="2894">AQ313/AQ312-1</f>
        <v>4.3103448275862988E-3</v>
      </c>
      <c r="AV313" s="44">
        <f t="shared" ref="AV313" si="2895">AR313/AR312-1</f>
        <v>1.1677479147358616E-2</v>
      </c>
    </row>
    <row r="314" spans="1:48">
      <c r="A314" s="46">
        <f>'[1]Weekly capesize'!$A1095</f>
        <v>44963</v>
      </c>
      <c r="B314" s="1">
        <f>'[1]Weekly capesize'!$B1095</f>
        <v>6361</v>
      </c>
      <c r="C314" s="1">
        <f>'[1]Weekly capesize'!$C1095</f>
        <v>3649</v>
      </c>
      <c r="D314" s="1">
        <f t="shared" ref="D314:D315" si="2896">B314-C314</f>
        <v>2712</v>
      </c>
      <c r="E314" s="124">
        <f>'[1]Baltic Indices'!D763</f>
        <v>680</v>
      </c>
      <c r="F314" s="124">
        <f>'[1]Baltic Indices'!G763</f>
        <v>432</v>
      </c>
      <c r="G314" s="124">
        <f>'[1]Baltic Indices'!F763</f>
        <v>658</v>
      </c>
      <c r="H314" s="3">
        <f>'[1]Weekly capesize'!$I1095</f>
        <v>6.4</v>
      </c>
      <c r="I314" s="3">
        <f>'[1]Weekly capesize'!$L1095</f>
        <v>8.4</v>
      </c>
      <c r="J314" s="3">
        <f>'[1]Weekly capesize'!$N1095</f>
        <v>9.65</v>
      </c>
      <c r="K314" s="3">
        <f>'[1]Weekly capesize'!$J1095</f>
        <v>11.6</v>
      </c>
      <c r="L314" s="3">
        <f>'[1]Weekly capesize'!$Y1095</f>
        <v>15.75</v>
      </c>
      <c r="M314" s="3">
        <f>'[1]Weekly capesize'!$V1095</f>
        <v>8.3000000000000007</v>
      </c>
      <c r="N314" s="5">
        <f>'[1]Weekly capesize'!$S1095</f>
        <v>6.95</v>
      </c>
      <c r="O314" s="5">
        <f>'[1]Weekly capesize'!$Z1095</f>
        <v>16.05</v>
      </c>
      <c r="P314" s="5">
        <f>'[1]Weekly capesize'!$T1095</f>
        <v>6.1</v>
      </c>
      <c r="Q314" s="5">
        <f>'[1]Weekly capesize'!$U1095</f>
        <v>11.55</v>
      </c>
      <c r="R314" s="119">
        <f>[2]input!$B743</f>
        <v>11.3</v>
      </c>
      <c r="S314" s="123">
        <f t="shared" ref="S314:S315" si="2897">(B314-C314)/C314</f>
        <v>0.74321731981364758</v>
      </c>
      <c r="T314" s="49">
        <f t="shared" ref="T314:T315" si="2898">B314-C314</f>
        <v>2712</v>
      </c>
      <c r="U314" s="107">
        <f t="shared" ref="U314:U315" si="2899">T314/C314</f>
        <v>0.74321731981364758</v>
      </c>
      <c r="V314" s="157">
        <f t="shared" ref="V314:V315" si="2900">O314-H314</f>
        <v>9.65</v>
      </c>
      <c r="W314" s="108">
        <f t="shared" ref="W314:W315" si="2901">I314-H314</f>
        <v>2</v>
      </c>
      <c r="X314" s="197">
        <f>'[1]Weekly capesize'!$AD1095</f>
        <v>4.7</v>
      </c>
      <c r="AF314" s="86">
        <f t="shared" ref="AF314:AF315" si="2902">B314/B313-1</f>
        <v>-5.6091408220804273E-2</v>
      </c>
      <c r="AG314" s="97">
        <f t="shared" ref="AG314:AG315" si="2903">C314/C313-1</f>
        <v>-4.4264012572027278E-2</v>
      </c>
      <c r="AH314" s="102">
        <f t="shared" ref="AH314:AH315" si="2904">H314/H313-1</f>
        <v>1.5873015873016039E-2</v>
      </c>
      <c r="AI314" s="103">
        <f t="shared" ref="AI314:AI315" si="2905">J314/J313-1</f>
        <v>-2.0304568527918732E-2</v>
      </c>
      <c r="AJ314" s="89">
        <f t="shared" ref="AJ314:AJ315" si="2906">K314/K313-1</f>
        <v>-2.9288702928870314E-2</v>
      </c>
      <c r="AK314" s="96">
        <f t="shared" ref="AK314:AK315" si="2907">N314/N313-1</f>
        <v>-0.11464968152866239</v>
      </c>
      <c r="AL314" s="97">
        <f t="shared" ref="AL314:AL315" si="2908">O314/O313-1</f>
        <v>-5.0295857988165604E-2</v>
      </c>
      <c r="AM314" s="97">
        <f t="shared" ref="AM314:AM315" si="2909">R314/R313-1</f>
        <v>-5.0420168067226823E-2</v>
      </c>
      <c r="AQ314" s="109">
        <f>[4]SRM!I259-H314</f>
        <v>109.00999999999999</v>
      </c>
      <c r="AR314" s="109">
        <f>[4]SRM!J259-O314</f>
        <v>113.85000000000001</v>
      </c>
      <c r="AS314" s="108">
        <f t="shared" ref="AS314:AS315" si="2910">AR314-AQ314</f>
        <v>4.8400000000000176</v>
      </c>
      <c r="AT314" s="109">
        <f>AVERAGE($AS$2:AS314)</f>
        <v>6.4741650692225736</v>
      </c>
      <c r="AU314" s="44">
        <f t="shared" ref="AU314:AU315" si="2911">AQ314/AQ313-1</f>
        <v>3.9675727229375068E-2</v>
      </c>
      <c r="AV314" s="44">
        <f t="shared" ref="AV314:AV315" si="2912">AR314/AR313-1</f>
        <v>4.2964455844631821E-2</v>
      </c>
    </row>
    <row r="315" spans="1:48">
      <c r="A315" s="46">
        <f>'[1]Weekly capesize'!$A1096</f>
        <v>44970</v>
      </c>
      <c r="B315" s="1">
        <f>'[1]Weekly capesize'!$B1096</f>
        <v>6481</v>
      </c>
      <c r="C315" s="1">
        <f>'[1]Weekly capesize'!$C1096</f>
        <v>3663</v>
      </c>
      <c r="D315" s="1">
        <f t="shared" si="2896"/>
        <v>2818</v>
      </c>
      <c r="E315" s="124">
        <f>'[1]Baltic Indices'!D764</f>
        <v>474</v>
      </c>
      <c r="F315" s="124">
        <f>'[1]Baltic Indices'!G764</f>
        <v>437</v>
      </c>
      <c r="G315" s="124">
        <f>'[1]Baltic Indices'!F764</f>
        <v>651</v>
      </c>
      <c r="H315" s="3">
        <f>'[1]Weekly capesize'!$I1096</f>
        <v>6.2</v>
      </c>
      <c r="I315" s="3">
        <f>'[1]Weekly capesize'!$L1096</f>
        <v>8.25</v>
      </c>
      <c r="J315" s="3">
        <f>'[1]Weekly capesize'!$N1096</f>
        <v>9.5</v>
      </c>
      <c r="K315" s="3">
        <f>'[1]Weekly capesize'!$J1096</f>
        <v>11.9</v>
      </c>
      <c r="L315" s="3">
        <f>'[1]Weekly capesize'!$Y1096</f>
        <v>16.399999999999999</v>
      </c>
      <c r="M315" s="3">
        <f>'[1]Weekly capesize'!$V1096</f>
        <v>8.3000000000000007</v>
      </c>
      <c r="N315" s="5">
        <f>'[1]Weekly capesize'!$S1096</f>
        <v>6.8</v>
      </c>
      <c r="O315" s="5">
        <f>'[1]Weekly capesize'!$Z1096</f>
        <v>16.7</v>
      </c>
      <c r="P315" s="5">
        <f>'[1]Weekly capesize'!$T1096</f>
        <v>5.95</v>
      </c>
      <c r="Q315" s="5">
        <f>'[1]Weekly capesize'!$U1096</f>
        <v>11.55</v>
      </c>
      <c r="R315" s="119">
        <f>[2]input!$B744</f>
        <v>11.7</v>
      </c>
      <c r="S315" s="123">
        <f t="shared" si="2897"/>
        <v>0.76931476931476928</v>
      </c>
      <c r="T315" s="49">
        <f t="shared" si="2898"/>
        <v>2818</v>
      </c>
      <c r="U315" s="107">
        <f t="shared" si="2899"/>
        <v>0.76931476931476928</v>
      </c>
      <c r="V315" s="157">
        <f t="shared" si="2900"/>
        <v>10.5</v>
      </c>
      <c r="W315" s="108">
        <f t="shared" si="2901"/>
        <v>2.0499999999999998</v>
      </c>
      <c r="X315" s="197">
        <f>'[1]Weekly capesize'!$AD1096</f>
        <v>4.55</v>
      </c>
      <c r="AF315" s="86">
        <f t="shared" si="2902"/>
        <v>1.8864958339883664E-2</v>
      </c>
      <c r="AG315" s="97">
        <f t="shared" si="2903"/>
        <v>3.8366675801588812E-3</v>
      </c>
      <c r="AH315" s="102">
        <f t="shared" si="2904"/>
        <v>-3.125E-2</v>
      </c>
      <c r="AI315" s="103">
        <f t="shared" si="2905"/>
        <v>-1.5544041450777257E-2</v>
      </c>
      <c r="AJ315" s="89">
        <f t="shared" si="2906"/>
        <v>2.5862068965517349E-2</v>
      </c>
      <c r="AK315" s="96">
        <f t="shared" si="2907"/>
        <v>-2.1582733812949728E-2</v>
      </c>
      <c r="AL315" s="97">
        <f t="shared" si="2908"/>
        <v>4.049844236760114E-2</v>
      </c>
      <c r="AM315" s="97">
        <f t="shared" si="2909"/>
        <v>3.5398230088495408E-2</v>
      </c>
      <c r="AQ315" s="109">
        <f>[4]SRM!I260-H315</f>
        <v>111.53</v>
      </c>
      <c r="AR315" s="109">
        <f>[4]SRM!J260-O315</f>
        <v>115.24999999999999</v>
      </c>
      <c r="AS315" s="108">
        <f t="shared" si="2910"/>
        <v>3.7199999999999847</v>
      </c>
      <c r="AT315" s="109">
        <f>AVERAGE($AS$2:AS315)</f>
        <v>6.4653938428874698</v>
      </c>
      <c r="AU315" s="44">
        <f t="shared" si="2911"/>
        <v>2.3117145216035251E-2</v>
      </c>
      <c r="AV315" s="44">
        <f t="shared" si="2912"/>
        <v>1.2296881862098985E-2</v>
      </c>
    </row>
    <row r="316" spans="1:48">
      <c r="A316" s="46">
        <f>'[1]Weekly capesize'!$A1097</f>
        <v>44977</v>
      </c>
      <c r="B316" s="1">
        <f>'[1]Weekly capesize'!$B1097</f>
        <v>5938</v>
      </c>
      <c r="C316" s="1">
        <f>'[1]Weekly capesize'!$C1097</f>
        <v>3636</v>
      </c>
      <c r="D316" s="1">
        <f t="shared" ref="D316" si="2913">B316-C316</f>
        <v>2302</v>
      </c>
      <c r="E316" s="124">
        <f>'[1]Baltic Indices'!D765</f>
        <v>382</v>
      </c>
      <c r="F316" s="124">
        <f>'[1]Baltic Indices'!G765</f>
        <v>431</v>
      </c>
      <c r="G316" s="124">
        <f>'[1]Baltic Indices'!F765</f>
        <v>627</v>
      </c>
      <c r="H316" s="3">
        <f>'[1]Weekly capesize'!$I1097</f>
        <v>6.05</v>
      </c>
      <c r="I316" s="3">
        <f>'[1]Weekly capesize'!$L1097</f>
        <v>7.95</v>
      </c>
      <c r="J316" s="3">
        <f>'[1]Weekly capesize'!$N1097</f>
        <v>11.35</v>
      </c>
      <c r="K316" s="3">
        <f>'[1]Weekly capesize'!$J1097</f>
        <v>11.65</v>
      </c>
      <c r="L316" s="3">
        <f>'[1]Weekly capesize'!$Y1097</f>
        <v>15.8</v>
      </c>
      <c r="M316" s="3">
        <f>'[1]Weekly capesize'!$V1097</f>
        <v>7.35</v>
      </c>
      <c r="N316" s="5">
        <f>'[1]Weekly capesize'!$S1097</f>
        <v>6.5</v>
      </c>
      <c r="O316" s="5">
        <f>'[1]Weekly capesize'!$Z1097</f>
        <v>16.100000000000001</v>
      </c>
      <c r="P316" s="5">
        <f>'[1]Weekly capesize'!$T1097</f>
        <v>5.65</v>
      </c>
      <c r="Q316" s="5">
        <f>'[1]Weekly capesize'!$U1097</f>
        <v>10.6</v>
      </c>
      <c r="R316" s="119">
        <f>[2]input!$B745</f>
        <v>12.2</v>
      </c>
      <c r="S316" s="123">
        <f t="shared" ref="S316" si="2914">(B316-C316)/C316</f>
        <v>0.63311331133113313</v>
      </c>
      <c r="T316" s="49">
        <f t="shared" ref="T316" si="2915">B316-C316</f>
        <v>2302</v>
      </c>
      <c r="U316" s="107">
        <f t="shared" ref="U316" si="2916">T316/C316</f>
        <v>0.63311331133113313</v>
      </c>
      <c r="V316" s="157">
        <f t="shared" ref="V316" si="2917">O316-H316</f>
        <v>10.050000000000001</v>
      </c>
      <c r="W316" s="108">
        <f t="shared" ref="W316" si="2918">I316-H316</f>
        <v>1.9000000000000004</v>
      </c>
      <c r="X316" s="197">
        <f>'[1]Weekly capesize'!$AD1097</f>
        <v>4.25</v>
      </c>
      <c r="AF316" s="86">
        <f t="shared" ref="AF316" si="2919">B316/B315-1</f>
        <v>-8.3783366764388245E-2</v>
      </c>
      <c r="AG316" s="97">
        <f t="shared" ref="AG316" si="2920">C316/C315-1</f>
        <v>-7.3710073710073765E-3</v>
      </c>
      <c r="AH316" s="102">
        <f t="shared" ref="AH316" si="2921">H316/H315-1</f>
        <v>-2.4193548387096864E-2</v>
      </c>
      <c r="AI316" s="103">
        <f t="shared" ref="AI316" si="2922">J316/J315-1</f>
        <v>0.1947368421052631</v>
      </c>
      <c r="AJ316" s="89">
        <f t="shared" ref="AJ316" si="2923">K316/K315-1</f>
        <v>-2.1008403361344574E-2</v>
      </c>
      <c r="AK316" s="96">
        <f t="shared" ref="AK316" si="2924">N316/N315-1</f>
        <v>-4.4117647058823484E-2</v>
      </c>
      <c r="AL316" s="97">
        <f t="shared" ref="AL316" si="2925">O316/O315-1</f>
        <v>-3.5928143712574689E-2</v>
      </c>
      <c r="AM316" s="97">
        <f t="shared" ref="AM316" si="2926">R316/R315-1</f>
        <v>4.2735042735042805E-2</v>
      </c>
      <c r="AQ316" s="109">
        <f>[4]SRM!I261-H316</f>
        <v>116.60000000000001</v>
      </c>
      <c r="AR316" s="109">
        <f>[4]SRM!J261-O316</f>
        <v>121.16</v>
      </c>
      <c r="AS316" s="108">
        <f t="shared" ref="AS316" si="2927">AR316-AQ316</f>
        <v>4.5599999999999881</v>
      </c>
      <c r="AT316" s="109">
        <f>AVERAGE($AS$2:AS316)</f>
        <v>6.4593449735449697</v>
      </c>
      <c r="AU316" s="44">
        <f t="shared" ref="AU316" si="2928">AQ316/AQ315-1</f>
        <v>4.5458620998834354E-2</v>
      </c>
      <c r="AV316" s="44">
        <f t="shared" ref="AV316" si="2929">AR316/AR315-1</f>
        <v>5.1279826464208256E-2</v>
      </c>
    </row>
    <row r="317" spans="1:48">
      <c r="A317" s="46">
        <f>'[1]Weekly capesize'!$A1098</f>
        <v>44984</v>
      </c>
      <c r="B317" s="1">
        <f>'[1]Weekly capesize'!$B1098</f>
        <v>6424</v>
      </c>
      <c r="C317" s="1">
        <f>'[1]Weekly capesize'!$C1098</f>
        <v>4031</v>
      </c>
      <c r="D317" s="1">
        <f t="shared" ref="D317" si="2930">B317-C317</f>
        <v>2393</v>
      </c>
      <c r="E317" s="124">
        <f>'[1]Baltic Indices'!D766</f>
        <v>284</v>
      </c>
      <c r="F317" s="124">
        <f>'[1]Baltic Indices'!G766</f>
        <v>448</v>
      </c>
      <c r="G317" s="124">
        <f>'[1]Baltic Indices'!F766</f>
        <v>727</v>
      </c>
      <c r="H317" s="3">
        <f>'[1]Weekly capesize'!$I1098</f>
        <v>6.85</v>
      </c>
      <c r="I317" s="3">
        <f>'[1]Weekly capesize'!$L1098</f>
        <v>8.25</v>
      </c>
      <c r="J317" s="3">
        <f>'[1]Weekly capesize'!$N1098</f>
        <v>11.8</v>
      </c>
      <c r="K317" s="3">
        <f>'[1]Weekly capesize'!$J1098</f>
        <v>12.05</v>
      </c>
      <c r="L317" s="3">
        <f>'[1]Weekly capesize'!$Y1098</f>
        <v>16.75</v>
      </c>
      <c r="M317" s="3">
        <f>'[1]Weekly capesize'!$V1098</f>
        <v>8.15</v>
      </c>
      <c r="N317" s="5">
        <f>'[1]Weekly capesize'!$S1098</f>
        <v>6.8</v>
      </c>
      <c r="O317" s="5">
        <f>'[1]Weekly capesize'!$Z1098</f>
        <v>17.05</v>
      </c>
      <c r="P317" s="5">
        <f>'[1]Weekly capesize'!$T1098</f>
        <v>5.95</v>
      </c>
      <c r="Q317" s="5">
        <f>'[1]Weekly capesize'!$U1098</f>
        <v>11.4</v>
      </c>
      <c r="R317" s="119">
        <f>[2]input!$B746</f>
        <v>13.75</v>
      </c>
      <c r="S317" s="123">
        <f t="shared" ref="S317" si="2931">(B317-C317)/C317</f>
        <v>0.59364921855618957</v>
      </c>
      <c r="T317" s="49">
        <f t="shared" ref="T317" si="2932">B317-C317</f>
        <v>2393</v>
      </c>
      <c r="U317" s="107">
        <f t="shared" ref="U317" si="2933">T317/C317</f>
        <v>0.59364921855618957</v>
      </c>
      <c r="V317" s="157">
        <f t="shared" ref="V317" si="2934">O317-H317</f>
        <v>10.200000000000001</v>
      </c>
      <c r="W317" s="108">
        <f t="shared" ref="W317" si="2935">I317-H317</f>
        <v>1.4000000000000004</v>
      </c>
      <c r="X317" s="197">
        <f>'[1]Weekly capesize'!$AD1098</f>
        <v>4.55</v>
      </c>
      <c r="AF317" s="86">
        <f t="shared" ref="AF317" si="2936">B317/B316-1</f>
        <v>8.1845739306163789E-2</v>
      </c>
      <c r="AG317" s="97">
        <f t="shared" ref="AG317" si="2937">C317/C316-1</f>
        <v>0.10863586358635868</v>
      </c>
      <c r="AH317" s="102">
        <f t="shared" ref="AH317" si="2938">H317/H316-1</f>
        <v>0.13223140495867769</v>
      </c>
      <c r="AI317" s="103">
        <f t="shared" ref="AI317" si="2939">J317/J316-1</f>
        <v>3.9647577092511099E-2</v>
      </c>
      <c r="AJ317" s="89">
        <f t="shared" ref="AJ317" si="2940">K317/K316-1</f>
        <v>3.4334763948497882E-2</v>
      </c>
      <c r="AK317" s="96">
        <f t="shared" ref="AK317" si="2941">N317/N316-1</f>
        <v>4.6153846153846212E-2</v>
      </c>
      <c r="AL317" s="97">
        <f t="shared" ref="AL317" si="2942">O317/O316-1</f>
        <v>5.9006211180124168E-2</v>
      </c>
      <c r="AM317" s="97">
        <f t="shared" ref="AM317" si="2943">R317/R316-1</f>
        <v>0.12704918032786883</v>
      </c>
      <c r="AQ317" s="109">
        <f>[4]SRM!I262-H317</f>
        <v>116.33000000000001</v>
      </c>
      <c r="AR317" s="109">
        <f>[4]SRM!J262-O317</f>
        <v>120.14999999999999</v>
      </c>
      <c r="AS317" s="108">
        <f t="shared" ref="AS317" si="2944">AR317-AQ317</f>
        <v>3.819999999999979</v>
      </c>
      <c r="AT317" s="109">
        <f>AVERAGE($AS$2:AS317)</f>
        <v>6.4509926160337514</v>
      </c>
      <c r="AU317" s="44">
        <f t="shared" ref="AU317" si="2945">AQ317/AQ316-1</f>
        <v>-2.3156089193824281E-3</v>
      </c>
      <c r="AV317" s="44">
        <f t="shared" ref="AV317" si="2946">AR317/AR316-1</f>
        <v>-8.3360845163420461E-3</v>
      </c>
    </row>
    <row r="318" spans="1:48">
      <c r="A318" s="46">
        <f>'[1]Weekly capesize'!$A1099</f>
        <v>44991</v>
      </c>
      <c r="B318" s="1">
        <f>'[1]Weekly capesize'!$B1099</f>
        <v>7469</v>
      </c>
      <c r="C318" s="1">
        <f>'[1]Weekly capesize'!$C1099</f>
        <v>4792</v>
      </c>
      <c r="D318" s="1">
        <f t="shared" ref="D318" si="2947">B318-C318</f>
        <v>2677</v>
      </c>
      <c r="E318" s="124">
        <f>'[1]Baltic Indices'!D767</f>
        <v>935</v>
      </c>
      <c r="F318" s="124">
        <f>'[1]Baltic Indices'!G767</f>
        <v>517</v>
      </c>
      <c r="G318" s="124">
        <f>'[1]Baltic Indices'!F767</f>
        <v>1050</v>
      </c>
      <c r="H318" s="3">
        <f>'[1]Weekly capesize'!$I1099</f>
        <v>7.75</v>
      </c>
      <c r="I318" s="3">
        <f>'[1]Weekly capesize'!$L1099</f>
        <v>9.9499999999999993</v>
      </c>
      <c r="J318" s="3">
        <f>'[1]Weekly capesize'!$N1099</f>
        <v>13.5</v>
      </c>
      <c r="K318" s="3">
        <f>'[1]Weekly capesize'!$J1099</f>
        <v>13.15</v>
      </c>
      <c r="L318" s="3">
        <f>'[1]Weekly capesize'!$Y1099</f>
        <v>18.45</v>
      </c>
      <c r="M318" s="3">
        <f>'[1]Weekly capesize'!$V1099</f>
        <v>9.4</v>
      </c>
      <c r="N318" s="5">
        <f>'[1]Weekly capesize'!$S1099</f>
        <v>8.5</v>
      </c>
      <c r="O318" s="5">
        <f>'[1]Weekly capesize'!$Z1099</f>
        <v>18.75</v>
      </c>
      <c r="P318" s="5">
        <f>'[1]Weekly capesize'!$T1099</f>
        <v>7.65</v>
      </c>
      <c r="Q318" s="5">
        <f>'[1]Weekly capesize'!$U1099</f>
        <v>12.65</v>
      </c>
      <c r="R318" s="119">
        <f>[2]input!$B747</f>
        <v>14.75</v>
      </c>
      <c r="S318" s="123">
        <f t="shared" ref="S318" si="2948">(B318-C318)/C318</f>
        <v>0.55863939899833059</v>
      </c>
      <c r="T318" s="49">
        <f t="shared" ref="T318" si="2949">B318-C318</f>
        <v>2677</v>
      </c>
      <c r="U318" s="107">
        <f t="shared" ref="U318" si="2950">T318/C318</f>
        <v>0.55863939899833059</v>
      </c>
      <c r="V318" s="157">
        <f t="shared" ref="V318" si="2951">O318-H318</f>
        <v>11</v>
      </c>
      <c r="W318" s="108">
        <f t="shared" ref="W318" si="2952">I318-H318</f>
        <v>2.1999999999999993</v>
      </c>
      <c r="X318" s="197">
        <f>'[1]Weekly capesize'!$AD1099</f>
        <v>6.25</v>
      </c>
      <c r="AF318" s="86">
        <f t="shared" ref="AF318" si="2953">B318/B317-1</f>
        <v>0.16267123287671237</v>
      </c>
      <c r="AG318" s="97">
        <f t="shared" ref="AG318" si="2954">C318/C317-1</f>
        <v>0.18878690151327215</v>
      </c>
      <c r="AH318" s="102">
        <f t="shared" ref="AH318" si="2955">H318/H317-1</f>
        <v>0.13138686131386867</v>
      </c>
      <c r="AI318" s="103">
        <f t="shared" ref="AI318" si="2956">J318/J317-1</f>
        <v>0.14406779661016933</v>
      </c>
      <c r="AJ318" s="89">
        <f t="shared" ref="AJ318" si="2957">K318/K317-1</f>
        <v>9.1286307053941806E-2</v>
      </c>
      <c r="AK318" s="96">
        <f t="shared" ref="AK318" si="2958">N318/N317-1</f>
        <v>0.25</v>
      </c>
      <c r="AL318" s="97">
        <f t="shared" ref="AL318" si="2959">O318/O317-1</f>
        <v>9.9706744868035102E-2</v>
      </c>
      <c r="AM318" s="97">
        <f t="shared" ref="AM318" si="2960">R318/R317-1</f>
        <v>7.2727272727272751E-2</v>
      </c>
      <c r="AQ318" s="109">
        <f>[4]SRM!I263-H318</f>
        <v>118.98</v>
      </c>
      <c r="AR318" s="109">
        <f>[4]SRM!J263-O318</f>
        <v>122.62</v>
      </c>
      <c r="AS318" s="108">
        <f t="shared" ref="AS318" si="2961">AR318-AQ318</f>
        <v>3.6400000000000006</v>
      </c>
      <c r="AT318" s="109">
        <f>AVERAGE($AS$2:AS318)</f>
        <v>6.4421251314405854</v>
      </c>
      <c r="AU318" s="44">
        <f t="shared" ref="AU318" si="2962">AQ318/AQ317-1</f>
        <v>2.2780022350210594E-2</v>
      </c>
      <c r="AV318" s="44">
        <f t="shared" ref="AV318" si="2963">AR318/AR317-1</f>
        <v>2.055763628797358E-2</v>
      </c>
    </row>
    <row r="319" spans="1:48">
      <c r="A319" s="46">
        <f>'[1]Weekly capesize'!$A1100</f>
        <v>44998</v>
      </c>
      <c r="B319" s="1">
        <f>'[1]Weekly capesize'!$B1100</f>
        <v>8552</v>
      </c>
      <c r="C319" s="1">
        <f>'[1]Weekly capesize'!$C1100</f>
        <v>5450</v>
      </c>
      <c r="D319" s="1">
        <f t="shared" ref="D319" si="2964">B319-C319</f>
        <v>3102</v>
      </c>
      <c r="E319" s="124">
        <f>'[1]Baltic Indices'!D768</f>
        <v>1471</v>
      </c>
      <c r="F319" s="124">
        <f>'[1]Baltic Indices'!G768</f>
        <v>594</v>
      </c>
      <c r="G319" s="124">
        <f>'[1]Baltic Indices'!F768</f>
        <v>1180</v>
      </c>
      <c r="H319" s="3">
        <f>'[1]Weekly capesize'!$I1100</f>
        <v>8.4</v>
      </c>
      <c r="I319" s="3">
        <f>'[1]Weekly capesize'!$L1100</f>
        <v>10.95</v>
      </c>
      <c r="J319" s="3">
        <f>'[1]Weekly capesize'!$N1100</f>
        <v>14.75</v>
      </c>
      <c r="K319" s="3">
        <f>'[1]Weekly capesize'!$J1100</f>
        <v>14.65</v>
      </c>
      <c r="L319" s="3">
        <f>'[1]Weekly capesize'!$Y1100</f>
        <v>19.600000000000001</v>
      </c>
      <c r="M319" s="3">
        <f>'[1]Weekly capesize'!$V1100</f>
        <v>11.3</v>
      </c>
      <c r="N319" s="5">
        <f>'[1]Weekly capesize'!$S1100</f>
        <v>9.5</v>
      </c>
      <c r="O319" s="5">
        <f>'[1]Weekly capesize'!$Z1100</f>
        <v>19.899999999999999</v>
      </c>
      <c r="P319" s="5">
        <f>'[1]Weekly capesize'!$T1100</f>
        <v>8.75</v>
      </c>
      <c r="Q319" s="5">
        <f>'[1]Weekly capesize'!$U1100</f>
        <v>14.55</v>
      </c>
      <c r="R319" s="119">
        <f>[2]input!$B748</f>
        <v>14.65</v>
      </c>
      <c r="S319" s="123">
        <f t="shared" ref="S319" si="2965">(B319-C319)/C319</f>
        <v>0.5691743119266055</v>
      </c>
      <c r="T319" s="49">
        <f t="shared" ref="T319" si="2966">B319-C319</f>
        <v>3102</v>
      </c>
      <c r="U319" s="107">
        <f t="shared" ref="U319" si="2967">T319/C319</f>
        <v>0.5691743119266055</v>
      </c>
      <c r="V319" s="157">
        <f t="shared" ref="V319" si="2968">O319-H319</f>
        <v>11.499999999999998</v>
      </c>
      <c r="W319" s="108">
        <f t="shared" ref="W319" si="2969">I319-H319</f>
        <v>2.5499999999999989</v>
      </c>
      <c r="X319" s="197">
        <f>'[1]Weekly capesize'!$AD1100</f>
        <v>7.25</v>
      </c>
      <c r="AF319" s="86">
        <f t="shared" ref="AF319" si="2970">B319/B318-1</f>
        <v>0.14499933056634084</v>
      </c>
      <c r="AG319" s="97">
        <f t="shared" ref="AG319" si="2971">C319/C318-1</f>
        <v>0.13731218697829717</v>
      </c>
      <c r="AH319" s="102">
        <f t="shared" ref="AH319" si="2972">H319/H318-1</f>
        <v>8.3870967741935587E-2</v>
      </c>
      <c r="AI319" s="103">
        <f t="shared" ref="AI319" si="2973">J319/J318-1</f>
        <v>9.259259259259256E-2</v>
      </c>
      <c r="AJ319" s="89">
        <f t="shared" ref="AJ319" si="2974">K319/K318-1</f>
        <v>0.11406844106463887</v>
      </c>
      <c r="AK319" s="96">
        <f t="shared" ref="AK319" si="2975">N319/N318-1</f>
        <v>0.11764705882352944</v>
      </c>
      <c r="AL319" s="97">
        <f t="shared" ref="AL319" si="2976">O319/O318-1</f>
        <v>6.133333333333324E-2</v>
      </c>
      <c r="AM319" s="97">
        <f t="shared" ref="AM319" si="2977">R319/R318-1</f>
        <v>-6.7796610169491567E-3</v>
      </c>
      <c r="AQ319" s="109">
        <f>[4]SRM!I264-H319</f>
        <v>119</v>
      </c>
      <c r="AR319" s="109">
        <f>[4]SRM!J264-O319</f>
        <v>122.57999999999998</v>
      </c>
      <c r="AS319" s="108">
        <f t="shared" ref="AS319" si="2978">AR319-AQ319</f>
        <v>3.5799999999999841</v>
      </c>
      <c r="AT319" s="109">
        <f>AVERAGE($AS$2:AS319)</f>
        <v>6.433124737945489</v>
      </c>
      <c r="AU319" s="44">
        <f t="shared" ref="AU319" si="2979">AQ319/AQ318-1</f>
        <v>1.6809547823171123E-4</v>
      </c>
      <c r="AV319" s="44">
        <f t="shared" ref="AV319" si="2980">AR319/AR318-1</f>
        <v>-3.2621105855501487E-4</v>
      </c>
    </row>
    <row r="320" spans="1:48">
      <c r="A320" s="46">
        <f>'[1]Weekly capesize'!$A1101</f>
        <v>45005</v>
      </c>
      <c r="B320" s="1">
        <f>'[1]Weekly capesize'!$B1101</f>
        <v>8671</v>
      </c>
      <c r="C320" s="1">
        <f>'[1]Weekly capesize'!$C1101</f>
        <v>5819</v>
      </c>
      <c r="D320" s="1">
        <f t="shared" ref="D320" si="2981">B320-C320</f>
        <v>2852</v>
      </c>
      <c r="E320" s="124">
        <f>'[1]Baltic Indices'!D769</f>
        <v>1821</v>
      </c>
      <c r="F320" s="124">
        <f>'[1]Baltic Indices'!G769</f>
        <v>650</v>
      </c>
      <c r="G320" s="124">
        <f>'[1]Baltic Indices'!F769</f>
        <v>1235</v>
      </c>
      <c r="H320" s="3">
        <f>'[1]Weekly capesize'!$I1101</f>
        <v>8.75</v>
      </c>
      <c r="I320" s="3">
        <f>'[1]Weekly capesize'!$L1101</f>
        <v>11.35</v>
      </c>
      <c r="J320" s="3">
        <f>'[1]Weekly capesize'!$N1101</f>
        <v>14.5</v>
      </c>
      <c r="K320" s="3">
        <f>'[1]Weekly capesize'!$J1101</f>
        <v>15.95</v>
      </c>
      <c r="L320" s="3">
        <f>'[1]Weekly capesize'!$Y1101</f>
        <v>20.3</v>
      </c>
      <c r="M320" s="3">
        <f>'[1]Weekly capesize'!$V1101</f>
        <v>11.05</v>
      </c>
      <c r="N320" s="5">
        <f>'[1]Weekly capesize'!$S1101</f>
        <v>9.9</v>
      </c>
      <c r="O320" s="5">
        <f>'[1]Weekly capesize'!$Z1101</f>
        <v>20.6</v>
      </c>
      <c r="P320" s="5">
        <f>'[1]Weekly capesize'!$T1101</f>
        <v>9.25</v>
      </c>
      <c r="Q320" s="5">
        <f>'[1]Weekly capesize'!$U1101</f>
        <v>14.25</v>
      </c>
      <c r="R320" s="119">
        <f>[2]input!$B749</f>
        <v>15.25</v>
      </c>
      <c r="S320" s="123">
        <f t="shared" ref="S320" si="2982">(B320-C320)/C320</f>
        <v>0.49011857707509882</v>
      </c>
      <c r="T320" s="49">
        <f t="shared" ref="T320" si="2983">B320-C320</f>
        <v>2852</v>
      </c>
      <c r="U320" s="107">
        <f t="shared" ref="U320" si="2984">T320/C320</f>
        <v>0.49011857707509882</v>
      </c>
      <c r="V320" s="157">
        <f t="shared" ref="V320" si="2985">O320-H320</f>
        <v>11.850000000000001</v>
      </c>
      <c r="W320" s="108">
        <f t="shared" ref="W320" si="2986">I320-H320</f>
        <v>2.5999999999999996</v>
      </c>
      <c r="X320" s="197">
        <f>'[1]Weekly capesize'!$AD1101</f>
        <v>7.65</v>
      </c>
      <c r="AF320" s="86">
        <f t="shared" ref="AF320" si="2987">B320/B319-1</f>
        <v>1.3914873713751108E-2</v>
      </c>
      <c r="AG320" s="97">
        <f t="shared" ref="AG320" si="2988">C320/C319-1</f>
        <v>6.7706422018348533E-2</v>
      </c>
      <c r="AH320" s="102">
        <f t="shared" ref="AH320" si="2989">H320/H319-1</f>
        <v>4.1666666666666519E-2</v>
      </c>
      <c r="AI320" s="103">
        <f t="shared" ref="AI320" si="2990">J320/J319-1</f>
        <v>-1.6949152542372836E-2</v>
      </c>
      <c r="AJ320" s="89">
        <f t="shared" ref="AJ320" si="2991">K320/K319-1</f>
        <v>8.8737201365187701E-2</v>
      </c>
      <c r="AK320" s="96">
        <f t="shared" ref="AK320" si="2992">N320/N319-1</f>
        <v>4.2105263157894868E-2</v>
      </c>
      <c r="AL320" s="97">
        <f t="shared" ref="AL320" si="2993">O320/O319-1</f>
        <v>3.5175879396984966E-2</v>
      </c>
      <c r="AM320" s="97">
        <f t="shared" ref="AM320" si="2994">R320/R319-1</f>
        <v>4.0955631399317349E-2</v>
      </c>
      <c r="AQ320" s="109">
        <f>[4]SRM!I265-H320</f>
        <v>115.32</v>
      </c>
      <c r="AR320" s="109">
        <f>[4]SRM!J265-O320</f>
        <v>118.44</v>
      </c>
      <c r="AS320" s="108">
        <f t="shared" ref="AS320" si="2995">AR320-AQ320</f>
        <v>3.1200000000000045</v>
      </c>
      <c r="AT320" s="109">
        <f>AVERAGE($AS$2:AS320)</f>
        <v>6.4227387669801423</v>
      </c>
      <c r="AU320" s="44">
        <f t="shared" ref="AU320" si="2996">AQ320/AQ319-1</f>
        <v>-3.092436974789925E-2</v>
      </c>
      <c r="AV320" s="44">
        <f t="shared" ref="AV320" si="2997">AR320/AR319-1</f>
        <v>-3.3773861967694496E-2</v>
      </c>
    </row>
    <row r="321" spans="1:48">
      <c r="A321" s="46">
        <f>'[1]Weekly capesize'!$A1102</f>
        <v>45012</v>
      </c>
      <c r="B321" s="1">
        <f>'[1]Weekly capesize'!$B1102</f>
        <v>8472</v>
      </c>
      <c r="C321" s="1">
        <f>'[1]Weekly capesize'!$C1102</f>
        <v>5733</v>
      </c>
      <c r="D321" s="1">
        <f t="shared" ref="D321" si="2998">B321-C321</f>
        <v>2739</v>
      </c>
      <c r="E321" s="124">
        <f>'[1]Baltic Indices'!D770</f>
        <v>1945</v>
      </c>
      <c r="F321" s="124">
        <f>'[1]Baltic Indices'!G770</f>
        <v>703</v>
      </c>
      <c r="G321" s="124">
        <f>'[1]Baltic Indices'!F770</f>
        <v>1329</v>
      </c>
      <c r="H321" s="3">
        <f>'[1]Weekly capesize'!$I1102</f>
        <v>8.85</v>
      </c>
      <c r="I321" s="3">
        <f>'[1]Weekly capesize'!$L1102</f>
        <v>11.15</v>
      </c>
      <c r="J321" s="3">
        <f>'[1]Weekly capesize'!$N1102</f>
        <v>14.25</v>
      </c>
      <c r="K321" s="3">
        <f>'[1]Weekly capesize'!$J1102</f>
        <v>15.35</v>
      </c>
      <c r="L321" s="3">
        <f>'[1]Weekly capesize'!$Y1102</f>
        <v>20.149999999999999</v>
      </c>
      <c r="M321" s="3">
        <f>'[1]Weekly capesize'!$V1102</f>
        <v>10.4</v>
      </c>
      <c r="N321" s="5">
        <f>'[1]Weekly capesize'!$S1102</f>
        <v>9.6999999999999993</v>
      </c>
      <c r="O321" s="5">
        <f>'[1]Weekly capesize'!$Z1102</f>
        <v>20.45</v>
      </c>
      <c r="P321" s="5">
        <f>'[1]Weekly capesize'!$T1102</f>
        <v>9.15</v>
      </c>
      <c r="Q321" s="5">
        <f>'[1]Weekly capesize'!$U1102</f>
        <v>13.6</v>
      </c>
      <c r="R321" s="119">
        <f>[2]input!$B750</f>
        <v>14.3</v>
      </c>
      <c r="S321" s="123">
        <f t="shared" ref="S321" si="2999">(B321-C321)/C321</f>
        <v>0.47776033490319203</v>
      </c>
      <c r="T321" s="49">
        <f t="shared" ref="T321" si="3000">B321-C321</f>
        <v>2739</v>
      </c>
      <c r="U321" s="107">
        <f t="shared" ref="U321" si="3001">T321/C321</f>
        <v>0.47776033490319203</v>
      </c>
      <c r="V321" s="157">
        <f t="shared" ref="V321" si="3002">O321-H321</f>
        <v>11.6</v>
      </c>
      <c r="W321" s="108">
        <f t="shared" ref="W321" si="3003">I321-H321</f>
        <v>2.3000000000000007</v>
      </c>
      <c r="X321" s="197">
        <f>'[1]Weekly capesize'!$AD1102</f>
        <v>6.95</v>
      </c>
      <c r="AF321" s="86">
        <f t="shared" ref="AF321" si="3004">B321/B320-1</f>
        <v>-2.2950063429823531E-2</v>
      </c>
      <c r="AG321" s="97">
        <f t="shared" ref="AG321" si="3005">C321/C320-1</f>
        <v>-1.4779171678982683E-2</v>
      </c>
      <c r="AH321" s="102">
        <f t="shared" ref="AH321" si="3006">H321/H320-1</f>
        <v>1.1428571428571344E-2</v>
      </c>
      <c r="AI321" s="103">
        <f t="shared" ref="AI321" si="3007">J321/J320-1</f>
        <v>-1.7241379310344862E-2</v>
      </c>
      <c r="AJ321" s="89">
        <f t="shared" ref="AJ321" si="3008">K321/K320-1</f>
        <v>-3.7617554858934144E-2</v>
      </c>
      <c r="AK321" s="96">
        <f t="shared" ref="AK321" si="3009">N321/N320-1</f>
        <v>-2.0202020202020332E-2</v>
      </c>
      <c r="AL321" s="97">
        <f t="shared" ref="AL321" si="3010">O321/O320-1</f>
        <v>-7.2815533980583602E-3</v>
      </c>
      <c r="AM321" s="97">
        <f t="shared" ref="AM321" si="3011">R321/R320-1</f>
        <v>-6.2295081967213117E-2</v>
      </c>
      <c r="AQ321" s="109">
        <f>[4]SRM!I266-H321</f>
        <v>115.42</v>
      </c>
      <c r="AR321" s="109">
        <f>[4]SRM!J266-O321</f>
        <v>118.67</v>
      </c>
      <c r="AS321" s="108">
        <f t="shared" ref="AS321" si="3012">AR321-AQ321</f>
        <v>3.25</v>
      </c>
      <c r="AT321" s="109">
        <f>AVERAGE($AS$2:AS321)</f>
        <v>6.4128239583333295</v>
      </c>
      <c r="AU321" s="44">
        <f t="shared" ref="AU321" si="3013">AQ321/AQ320-1</f>
        <v>8.6715227193900901E-4</v>
      </c>
      <c r="AV321" s="44">
        <f t="shared" ref="AV321" si="3014">AR321/AR320-1</f>
        <v>1.9419115163796796E-3</v>
      </c>
    </row>
    <row r="322" spans="1:48">
      <c r="A322" s="46">
        <f>'[1]Weekly capesize'!$A1103</f>
        <v>45019</v>
      </c>
      <c r="B322" s="1">
        <f>'[1]Weekly capesize'!$B1103</f>
        <v>8331</v>
      </c>
      <c r="C322" s="1">
        <f>'[1]Weekly capesize'!$C1103</f>
        <v>5512</v>
      </c>
      <c r="D322" s="1">
        <f t="shared" ref="D322" si="3015">B322-C322</f>
        <v>2819</v>
      </c>
      <c r="E322" s="124">
        <f>'[1]Baltic Indices'!D771</f>
        <v>1646</v>
      </c>
      <c r="F322" s="124">
        <f>'[1]Baltic Indices'!G771</f>
        <v>700</v>
      </c>
      <c r="G322" s="124">
        <f>'[1]Baltic Indices'!F771</f>
        <v>1315</v>
      </c>
      <c r="H322" s="3">
        <f>'[1]Weekly capesize'!$I1103</f>
        <v>7.9</v>
      </c>
      <c r="I322" s="3">
        <f>'[1]Weekly capesize'!$L1103</f>
        <v>10.75</v>
      </c>
      <c r="J322" s="3">
        <f>'[1]Weekly capesize'!$N1103</f>
        <v>13.8</v>
      </c>
      <c r="K322" s="3">
        <f>'[1]Weekly capesize'!$J1103</f>
        <v>15.45</v>
      </c>
      <c r="L322" s="3">
        <f>'[1]Weekly capesize'!$Y1103</f>
        <v>20.7</v>
      </c>
      <c r="M322" s="3">
        <f>'[1]Weekly capesize'!$V1103</f>
        <v>9.75</v>
      </c>
      <c r="N322" s="5">
        <f>'[1]Weekly capesize'!$S1103</f>
        <v>9.3000000000000007</v>
      </c>
      <c r="O322" s="5">
        <f>'[1]Weekly capesize'!$Z1103</f>
        <v>21</v>
      </c>
      <c r="P322" s="5">
        <f>'[1]Weekly capesize'!$T1103</f>
        <v>8.75</v>
      </c>
      <c r="Q322" s="5">
        <f>'[1]Weekly capesize'!$U1103</f>
        <v>12.95</v>
      </c>
      <c r="R322" s="119">
        <f>[2]input!$B751</f>
        <v>13.6</v>
      </c>
      <c r="S322" s="123">
        <f t="shared" ref="S322" si="3016">(B322-C322)/C322</f>
        <v>0.51142960812772131</v>
      </c>
      <c r="T322" s="49">
        <f t="shared" ref="T322" si="3017">B322-C322</f>
        <v>2819</v>
      </c>
      <c r="U322" s="107">
        <f t="shared" ref="U322" si="3018">T322/C322</f>
        <v>0.51142960812772131</v>
      </c>
      <c r="V322" s="157">
        <f t="shared" ref="V322" si="3019">O322-H322</f>
        <v>13.1</v>
      </c>
      <c r="W322" s="108">
        <f t="shared" ref="W322" si="3020">I322-H322</f>
        <v>2.8499999999999996</v>
      </c>
      <c r="X322" s="197">
        <f>'[1]Weekly capesize'!$AD1103</f>
        <v>6.55</v>
      </c>
      <c r="AF322" s="86">
        <f t="shared" ref="AF322" si="3021">B322/B321-1</f>
        <v>-1.6643059490084933E-2</v>
      </c>
      <c r="AG322" s="97">
        <f t="shared" ref="AG322" si="3022">C322/C321-1</f>
        <v>-3.8548752834467126E-2</v>
      </c>
      <c r="AH322" s="102">
        <f t="shared" ref="AH322" si="3023">H322/H321-1</f>
        <v>-0.10734463276836148</v>
      </c>
      <c r="AI322" s="103">
        <f t="shared" ref="AI322" si="3024">J322/J321-1</f>
        <v>-3.157894736842104E-2</v>
      </c>
      <c r="AJ322" s="89">
        <f t="shared" ref="AJ322" si="3025">K322/K321-1</f>
        <v>6.514657980456029E-3</v>
      </c>
      <c r="AK322" s="96">
        <f t="shared" ref="AK322" si="3026">N322/N321-1</f>
        <v>-4.1237113402061709E-2</v>
      </c>
      <c r="AL322" s="97">
        <f t="shared" ref="AL322" si="3027">O322/O321-1</f>
        <v>2.689486552567244E-2</v>
      </c>
      <c r="AM322" s="97">
        <f t="shared" ref="AM322" si="3028">R322/R321-1</f>
        <v>-4.895104895104907E-2</v>
      </c>
      <c r="AQ322" s="109">
        <f>[4]SRM!I267-H322</f>
        <v>121.65</v>
      </c>
      <c r="AR322" s="109">
        <f>[4]SRM!J267-O322</f>
        <v>123.63999999999999</v>
      </c>
      <c r="AS322" s="108">
        <f t="shared" ref="AS322" si="3029">AR322-AQ322</f>
        <v>1.9899999999999807</v>
      </c>
      <c r="AT322" s="109">
        <f>AVERAGE($AS$2:AS322)</f>
        <v>6.3990456905503592</v>
      </c>
      <c r="AU322" s="44">
        <f t="shared" ref="AU322" si="3030">AQ322/AQ321-1</f>
        <v>5.3976780453994122E-2</v>
      </c>
      <c r="AV322" s="44">
        <f t="shared" ref="AV322" si="3031">AR322/AR321-1</f>
        <v>4.1880846043650388E-2</v>
      </c>
    </row>
    <row r="323" spans="1:48">
      <c r="A323" s="46">
        <f>'[1]Weekly capesize'!$A1104</f>
        <v>45027</v>
      </c>
      <c r="B323" s="1">
        <f>'[1]Weekly capesize'!$B1104</f>
        <v>9342</v>
      </c>
      <c r="C323" s="1">
        <f>'[1]Weekly capesize'!$C1104</f>
        <v>5946</v>
      </c>
      <c r="D323" s="1">
        <f t="shared" ref="D323:D324" si="3032">B323-C323</f>
        <v>3396</v>
      </c>
      <c r="E323" s="124">
        <f>'[1]Baltic Indices'!D772</f>
        <v>1867</v>
      </c>
      <c r="F323" s="124">
        <f>'[1]Baltic Indices'!G772</f>
        <v>683</v>
      </c>
      <c r="G323" s="124">
        <f>'[1]Baltic Indices'!F772</f>
        <v>1187</v>
      </c>
      <c r="H323" s="3">
        <f>'[1]Weekly capesize'!$I1104</f>
        <v>8.5500000000000007</v>
      </c>
      <c r="I323" s="3">
        <f>'[1]Weekly capesize'!$L1104</f>
        <v>12.05</v>
      </c>
      <c r="J323" s="3">
        <f>'[1]Weekly capesize'!$N1104</f>
        <v>15.25</v>
      </c>
      <c r="K323" s="3">
        <f>'[1]Weekly capesize'!$J1104</f>
        <v>16.350000000000001</v>
      </c>
      <c r="L323" s="3">
        <f>'[1]Weekly capesize'!$Y1104</f>
        <v>22.55</v>
      </c>
      <c r="M323" s="3">
        <f>'[1]Weekly capesize'!$V1104</f>
        <v>11.2</v>
      </c>
      <c r="N323" s="5">
        <f>'[1]Weekly capesize'!$S1104</f>
        <v>10.6</v>
      </c>
      <c r="O323" s="5">
        <f>'[1]Weekly capesize'!$Z1104</f>
        <v>22.85</v>
      </c>
      <c r="P323" s="5">
        <f>'[1]Weekly capesize'!$T1104</f>
        <v>10.1</v>
      </c>
      <c r="Q323" s="5">
        <f>'[1]Weekly capesize'!$U1104</f>
        <v>14.45</v>
      </c>
      <c r="R323" s="119">
        <f>[2]input!$B752</f>
        <v>12.2</v>
      </c>
      <c r="S323" s="123">
        <f t="shared" ref="S323:S324" si="3033">(B323-C323)/C323</f>
        <v>0.57114026236125126</v>
      </c>
      <c r="T323" s="49">
        <f t="shared" ref="T323:T324" si="3034">B323-C323</f>
        <v>3396</v>
      </c>
      <c r="U323" s="107">
        <f t="shared" ref="U323:U324" si="3035">T323/C323</f>
        <v>0.57114026236125126</v>
      </c>
      <c r="V323" s="157">
        <f t="shared" ref="V323:V324" si="3036">O323-H323</f>
        <v>14.3</v>
      </c>
      <c r="W323" s="108">
        <f t="shared" ref="W323:W324" si="3037">I323-H323</f>
        <v>3.5</v>
      </c>
      <c r="X323" s="197">
        <f>'[1]Weekly capesize'!$AD1104</f>
        <v>7.85</v>
      </c>
      <c r="AF323" s="86">
        <f t="shared" ref="AF323:AF324" si="3038">B323/B322-1</f>
        <v>0.12135397911415202</v>
      </c>
      <c r="AG323" s="97">
        <f t="shared" ref="AG323:AG324" si="3039">C323/C322-1</f>
        <v>7.8737300435413715E-2</v>
      </c>
      <c r="AH323" s="102">
        <f t="shared" ref="AH323:AH324" si="3040">H323/H322-1</f>
        <v>8.2278481012658222E-2</v>
      </c>
      <c r="AI323" s="103">
        <f t="shared" ref="AI323:AI324" si="3041">J323/J322-1</f>
        <v>0.10507246376811596</v>
      </c>
      <c r="AJ323" s="89">
        <f t="shared" ref="AJ323:AJ324" si="3042">K323/K322-1</f>
        <v>5.8252427184466216E-2</v>
      </c>
      <c r="AK323" s="96">
        <f t="shared" ref="AK323:AK324" si="3043">N323/N322-1</f>
        <v>0.13978494623655902</v>
      </c>
      <c r="AL323" s="97">
        <f t="shared" ref="AL323:AL324" si="3044">O323/O322-1</f>
        <v>8.8095238095238226E-2</v>
      </c>
      <c r="AM323" s="97">
        <f t="shared" ref="AM323:AM324" si="3045">R323/R322-1</f>
        <v>-0.10294117647058831</v>
      </c>
      <c r="AQ323" s="109">
        <f>[4]SRM!I268-H323</f>
        <v>116.99000000000001</v>
      </c>
      <c r="AR323" s="109">
        <f>[4]SRM!J268-O323</f>
        <v>116.87</v>
      </c>
      <c r="AS323" s="108">
        <f t="shared" ref="AS323:AS324" si="3046">AR323-AQ323</f>
        <v>-0.12000000000000455</v>
      </c>
      <c r="AT323" s="109">
        <f>AVERAGE($AS$2:AS323)</f>
        <v>6.3788002070393333</v>
      </c>
      <c r="AU323" s="44">
        <f t="shared" ref="AU323:AU324" si="3047">AQ323/AQ322-1</f>
        <v>-3.8306617344841754E-2</v>
      </c>
      <c r="AV323" s="44">
        <f t="shared" ref="AV323:AV324" si="3048">AR323/AR322-1</f>
        <v>-5.4755742478162284E-2</v>
      </c>
    </row>
    <row r="324" spans="1:48">
      <c r="A324" s="46">
        <f>'[1]Weekly capesize'!$A1105</f>
        <v>45032</v>
      </c>
      <c r="B324" s="1">
        <f>'[1]Weekly capesize'!$B1105</f>
        <v>9434</v>
      </c>
      <c r="C324" s="1">
        <f>'[1]Weekly capesize'!$C1105</f>
        <v>6036</v>
      </c>
      <c r="D324" s="1">
        <f t="shared" si="3032"/>
        <v>3398</v>
      </c>
      <c r="E324" s="124">
        <f>'[1]Baltic Indices'!D773</f>
        <v>1822</v>
      </c>
      <c r="F324" s="124">
        <f>'[1]Baltic Indices'!G773</f>
        <v>631</v>
      </c>
      <c r="G324" s="124">
        <f>'[1]Baltic Indices'!F773</f>
        <v>1118</v>
      </c>
      <c r="H324" s="3">
        <f>'[1]Weekly capesize'!$I1105</f>
        <v>8.25</v>
      </c>
      <c r="I324" s="3">
        <f>'[1]Weekly capesize'!$L1105</f>
        <v>13.25</v>
      </c>
      <c r="J324" s="3">
        <f>'[1]Weekly capesize'!$N1105</f>
        <v>14.5</v>
      </c>
      <c r="K324" s="3">
        <f>'[1]Weekly capesize'!$J1105</f>
        <v>16</v>
      </c>
      <c r="L324" s="3">
        <f>'[1]Weekly capesize'!$Y1105</f>
        <v>21.95</v>
      </c>
      <c r="M324" s="3">
        <f>'[1]Weekly capesize'!$V1105</f>
        <v>11.2</v>
      </c>
      <c r="N324" s="5">
        <f>'[1]Weekly capesize'!$S1105</f>
        <v>10.4</v>
      </c>
      <c r="O324" s="5">
        <f>'[1]Weekly capesize'!$Z1105</f>
        <v>22.25</v>
      </c>
      <c r="P324" s="5">
        <f>'[1]Weekly capesize'!$T1105</f>
        <v>11.25</v>
      </c>
      <c r="Q324" s="5">
        <f>'[1]Weekly capesize'!$U1105</f>
        <v>14.25</v>
      </c>
      <c r="R324" s="119">
        <f>[2]input!$B753</f>
        <v>0</v>
      </c>
      <c r="S324" s="123">
        <f t="shared" si="3033"/>
        <v>0.56295559973492382</v>
      </c>
      <c r="T324" s="49">
        <f t="shared" si="3034"/>
        <v>3398</v>
      </c>
      <c r="U324" s="107">
        <f t="shared" si="3035"/>
        <v>0.56295559973492382</v>
      </c>
      <c r="V324" s="157">
        <f t="shared" si="3036"/>
        <v>14</v>
      </c>
      <c r="W324" s="108">
        <f t="shared" si="3037"/>
        <v>5</v>
      </c>
      <c r="X324" s="197">
        <f>'[1]Weekly capesize'!$AD1105</f>
        <v>8.35</v>
      </c>
      <c r="AF324" s="86">
        <f t="shared" si="3038"/>
        <v>9.847998287304538E-3</v>
      </c>
      <c r="AG324" s="97">
        <f t="shared" si="3039"/>
        <v>1.5136226034308864E-2</v>
      </c>
      <c r="AH324" s="102">
        <f t="shared" si="3040"/>
        <v>-3.5087719298245723E-2</v>
      </c>
      <c r="AI324" s="103">
        <f t="shared" si="3041"/>
        <v>-4.9180327868852514E-2</v>
      </c>
      <c r="AJ324" s="89">
        <f t="shared" si="3042"/>
        <v>-2.1406727828746308E-2</v>
      </c>
      <c r="AK324" s="96">
        <f t="shared" si="3043"/>
        <v>-1.8867924528301772E-2</v>
      </c>
      <c r="AL324" s="97">
        <f t="shared" si="3044"/>
        <v>-2.6258205689277947E-2</v>
      </c>
      <c r="AM324" s="97">
        <f t="shared" si="3045"/>
        <v>-1</v>
      </c>
      <c r="AQ324" s="109">
        <f>[4]SRM!I269-H324</f>
        <v>119.46</v>
      </c>
      <c r="AR324" s="109">
        <f>[4]SRM!J269-O324</f>
        <v>120.53</v>
      </c>
      <c r="AS324" s="108">
        <f t="shared" si="3046"/>
        <v>1.0700000000000074</v>
      </c>
      <c r="AT324" s="109">
        <f>AVERAGE($AS$2:AS324)</f>
        <v>6.3623642930856521</v>
      </c>
      <c r="AU324" s="44">
        <f t="shared" si="3047"/>
        <v>2.1112915633814788E-2</v>
      </c>
      <c r="AV324" s="44">
        <f t="shared" si="3048"/>
        <v>3.1316847779584212E-2</v>
      </c>
    </row>
  </sheetData>
  <mergeCells count="31">
    <mergeCell ref="AF2:AM2"/>
    <mergeCell ref="BF170:BG170"/>
    <mergeCell ref="BH170:BI170"/>
    <mergeCell ref="BF171:BG171"/>
    <mergeCell ref="BH171:BI171"/>
    <mergeCell ref="BF172:BG172"/>
    <mergeCell ref="BH172:BI172"/>
    <mergeCell ref="BF173:BG173"/>
    <mergeCell ref="BH173:BI173"/>
    <mergeCell ref="BG174:BI174"/>
    <mergeCell ref="BF175:BF177"/>
    <mergeCell ref="BH175:BI175"/>
    <mergeCell ref="BH176:BI176"/>
    <mergeCell ref="BH177:BI177"/>
    <mergeCell ref="BF178:BF180"/>
    <mergeCell ref="BH178:BI178"/>
    <mergeCell ref="BH179:BI179"/>
    <mergeCell ref="BH180:BI180"/>
    <mergeCell ref="BF181:BF183"/>
    <mergeCell ref="BH181:BI181"/>
    <mergeCell ref="BH182:BI182"/>
    <mergeCell ref="BH183:BI183"/>
    <mergeCell ref="BF184:BF186"/>
    <mergeCell ref="BH184:BI184"/>
    <mergeCell ref="BH185:BI185"/>
    <mergeCell ref="BH186:BI186"/>
    <mergeCell ref="BF187:BF189"/>
    <mergeCell ref="BH187:BI187"/>
    <mergeCell ref="BH188:BI188"/>
    <mergeCell ref="BH189:BI189"/>
    <mergeCell ref="BF190:BF194"/>
  </mergeCells>
  <conditionalFormatting sqref="Y58:AD5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{AEB3E545-BCBD-4728-9BC7-AD6E8FBA5005}</x14:id>
        </ext>
      </extLst>
    </cfRule>
  </conditionalFormatting>
  <conditionalFormatting sqref="AF4:AM32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{CC840A90-12E7-46AF-AB3D-2645E0863E35}</x14:id>
        </ext>
      </extLst>
    </cfRule>
  </conditionalFormatting>
  <conditionalFormatting sqref="AN4:AN5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{03260C4E-15FE-45CC-9CB5-C3E828BA4001}</x14:id>
        </ext>
      </extLst>
    </cfRule>
  </conditionalFormatting>
  <conditionalFormatting sqref="AC65:AD72 AE72 AE6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{416D9651-0092-406E-BE86-6D2342D979BE}</x14:id>
        </ext>
      </extLst>
    </cfRule>
  </conditionalFormatting>
  <conditionalFormatting sqref="AU3:AV32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{6FE989A9-2D5C-45C5-9797-F25FCBCA2659}</x14:id>
        </ext>
      </extLst>
    </cfRule>
  </conditionalFormatting>
  <conditionalFormatting sqref="AS2:AS3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56 R158:R324">
    <cfRule type="top10" dxfId="8" priority="21" rank="1"/>
  </conditionalFormatting>
  <conditionalFormatting sqref="C2:G324">
    <cfRule type="top10" dxfId="7" priority="33" rank="1"/>
  </conditionalFormatting>
  <conditionalFormatting sqref="B2:B324">
    <cfRule type="top10" dxfId="6" priority="35" rank="1"/>
  </conditionalFormatting>
  <conditionalFormatting sqref="U2:V324">
    <cfRule type="top10" dxfId="5" priority="37" percent="1" rank="10"/>
  </conditionalFormatting>
  <conditionalFormatting sqref="U67:V324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7:V3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56 N158:N324">
    <cfRule type="top10" dxfId="4" priority="43" rank="1"/>
  </conditionalFormatting>
  <conditionalFormatting sqref="K2:M156 K158:M324">
    <cfRule type="top10" dxfId="3" priority="46" rank="1"/>
  </conditionalFormatting>
  <conditionalFormatting sqref="J2:J156 J158:J324">
    <cfRule type="top10" dxfId="2" priority="49" rank="1"/>
  </conditionalFormatting>
  <conditionalFormatting sqref="H2:I156 H158:I324">
    <cfRule type="top10" dxfId="1" priority="52" rank="1"/>
  </conditionalFormatting>
  <conditionalFormatting sqref="O158:P197 O2:Q2 O3:P156 Q3:Q197 O198:Q324">
    <cfRule type="top10" dxfId="0" priority="53" rank="1"/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B3E545-BCBD-4728-9BC7-AD6E8FBA50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Y58:AD58</xm:sqref>
        </x14:conditionalFormatting>
        <x14:conditionalFormatting xmlns:xm="http://schemas.microsoft.com/office/excel/2006/main">
          <x14:cfRule type="dataBar" id="{CC840A90-12E7-46AF-AB3D-2645E0863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AF4:AM324</xm:sqref>
        </x14:conditionalFormatting>
        <x14:conditionalFormatting xmlns:xm="http://schemas.microsoft.com/office/excel/2006/main">
          <x14:cfRule type="dataBar" id="{03260C4E-15FE-45CC-9CB5-C3E828BA400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AN4:AN56</xm:sqref>
        </x14:conditionalFormatting>
        <x14:conditionalFormatting xmlns:xm="http://schemas.microsoft.com/office/excel/2006/main">
          <x14:cfRule type="dataBar" id="{416D9651-0092-406E-BE86-6D2342D979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AC65:AD72 AE72 AE65</xm:sqref>
        </x14:conditionalFormatting>
        <x14:conditionalFormatting xmlns:xm="http://schemas.microsoft.com/office/excel/2006/main">
          <x14:cfRule type="dataBar" id="{6FE989A9-2D5C-45C5-9797-F25FCBCA26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AU3:AV324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219"/>
  <sheetViews>
    <sheetView topLeftCell="A196" workbookViewId="0">
      <selection activeCell="B219" sqref="B219:C219"/>
    </sheetView>
  </sheetViews>
  <sheetFormatPr defaultRowHeight="14.5"/>
  <cols>
    <col min="1" max="1" width="16.54296875" style="92" bestFit="1" customWidth="1"/>
    <col min="2" max="2" width="10.1796875" style="94" bestFit="1" customWidth="1"/>
    <col min="3" max="3" width="9.1796875" style="94" bestFit="1" customWidth="1"/>
    <col min="4" max="4" width="8.81640625" style="94"/>
  </cols>
  <sheetData>
    <row r="1" spans="1:5" s="90" customFormat="1">
      <c r="A1" s="91"/>
      <c r="B1" s="93" t="s">
        <v>38</v>
      </c>
      <c r="C1" s="93" t="s">
        <v>39</v>
      </c>
      <c r="D1" s="93" t="s">
        <v>40</v>
      </c>
      <c r="E1" s="90" t="s">
        <v>41</v>
      </c>
    </row>
    <row r="2" spans="1:5">
      <c r="A2" s="92">
        <v>41645</v>
      </c>
      <c r="B2" s="94">
        <v>11309</v>
      </c>
      <c r="C2" s="94">
        <v>7582</v>
      </c>
      <c r="D2" s="94">
        <f>AVERAGE($B$2:$B$217)</f>
        <v>5514.8287037037035</v>
      </c>
      <c r="E2" s="95">
        <f>AVERAGE($C$2:$C$217)</f>
        <v>3950.2777777777778</v>
      </c>
    </row>
    <row r="3" spans="1:5">
      <c r="A3" s="92">
        <v>41652</v>
      </c>
      <c r="B3" s="94">
        <v>7238</v>
      </c>
      <c r="C3" s="94">
        <v>5124</v>
      </c>
      <c r="D3" s="94">
        <f t="shared" ref="D3:D66" si="0">AVERAGE($B$2:$B$217)</f>
        <v>5514.8287037037035</v>
      </c>
      <c r="E3" s="95">
        <f t="shared" ref="E3:E66" si="1">AVERAGE($C$2:$C$217)</f>
        <v>3950.2777777777778</v>
      </c>
    </row>
    <row r="4" spans="1:5">
      <c r="A4" s="92">
        <v>41659</v>
      </c>
      <c r="B4" s="94">
        <v>7076</v>
      </c>
      <c r="C4" s="94">
        <v>5446</v>
      </c>
      <c r="D4" s="94">
        <f t="shared" si="0"/>
        <v>5514.8287037037035</v>
      </c>
      <c r="E4" s="95">
        <f t="shared" si="1"/>
        <v>3950.2777777777778</v>
      </c>
    </row>
    <row r="5" spans="1:5">
      <c r="A5" s="92">
        <v>41666</v>
      </c>
      <c r="B5" s="94">
        <v>6185</v>
      </c>
      <c r="C5" s="94">
        <v>5175</v>
      </c>
      <c r="D5" s="94">
        <f t="shared" si="0"/>
        <v>5514.8287037037035</v>
      </c>
      <c r="E5" s="95">
        <f t="shared" si="1"/>
        <v>3950.2777777777778</v>
      </c>
    </row>
    <row r="6" spans="1:5">
      <c r="A6" s="92">
        <v>41673</v>
      </c>
      <c r="B6" s="94">
        <v>5696</v>
      </c>
      <c r="C6" s="94">
        <v>4778</v>
      </c>
      <c r="D6" s="94">
        <f t="shared" si="0"/>
        <v>5514.8287037037035</v>
      </c>
      <c r="E6" s="95">
        <f t="shared" si="1"/>
        <v>3950.2777777777778</v>
      </c>
    </row>
    <row r="7" spans="1:5">
      <c r="A7" s="92">
        <v>41680</v>
      </c>
      <c r="B7" s="94">
        <v>5792</v>
      </c>
      <c r="C7" s="94">
        <v>4868</v>
      </c>
      <c r="D7" s="94">
        <f t="shared" si="0"/>
        <v>5514.8287037037035</v>
      </c>
      <c r="E7" s="95">
        <f t="shared" si="1"/>
        <v>3950.2777777777778</v>
      </c>
    </row>
    <row r="8" spans="1:5">
      <c r="A8" s="92">
        <v>41687</v>
      </c>
      <c r="B8" s="94">
        <v>5544</v>
      </c>
      <c r="C8" s="94">
        <v>4888</v>
      </c>
      <c r="D8" s="94">
        <f t="shared" si="0"/>
        <v>5514.8287037037035</v>
      </c>
      <c r="E8" s="95">
        <f t="shared" si="1"/>
        <v>3950.2777777777778</v>
      </c>
    </row>
    <row r="9" spans="1:5">
      <c r="A9" s="92">
        <v>41694</v>
      </c>
      <c r="B9" s="94">
        <v>5642</v>
      </c>
      <c r="C9" s="94">
        <v>5297</v>
      </c>
      <c r="D9" s="94">
        <f t="shared" si="0"/>
        <v>5514.8287037037035</v>
      </c>
      <c r="E9" s="95">
        <f t="shared" si="1"/>
        <v>3950.2777777777778</v>
      </c>
    </row>
    <row r="10" spans="1:5">
      <c r="A10" s="92">
        <v>41701</v>
      </c>
      <c r="B10" s="94">
        <v>6448</v>
      </c>
      <c r="C10" s="94">
        <v>5927</v>
      </c>
      <c r="D10" s="94">
        <f t="shared" si="0"/>
        <v>5514.8287037037035</v>
      </c>
      <c r="E10" s="95">
        <f t="shared" si="1"/>
        <v>3950.2777777777778</v>
      </c>
    </row>
    <row r="11" spans="1:5">
      <c r="A11" s="92">
        <v>41708</v>
      </c>
      <c r="B11" s="94">
        <v>8989</v>
      </c>
      <c r="C11" s="94">
        <v>7051</v>
      </c>
      <c r="D11" s="94">
        <f t="shared" si="0"/>
        <v>5514.8287037037035</v>
      </c>
      <c r="E11" s="95">
        <f t="shared" si="1"/>
        <v>3950.2777777777778</v>
      </c>
    </row>
    <row r="12" spans="1:5">
      <c r="A12" s="92">
        <v>41715</v>
      </c>
      <c r="B12" s="94">
        <v>8704</v>
      </c>
      <c r="C12" s="94">
        <v>6611</v>
      </c>
      <c r="D12" s="94">
        <f t="shared" si="0"/>
        <v>5514.8287037037035</v>
      </c>
      <c r="E12" s="95">
        <f t="shared" si="1"/>
        <v>3950.2777777777778</v>
      </c>
    </row>
    <row r="13" spans="1:5">
      <c r="A13" s="92">
        <v>41722</v>
      </c>
      <c r="B13" s="94">
        <v>8985</v>
      </c>
      <c r="C13" s="94">
        <v>7261</v>
      </c>
      <c r="D13" s="94">
        <f t="shared" si="0"/>
        <v>5514.8287037037035</v>
      </c>
      <c r="E13" s="95">
        <f t="shared" si="1"/>
        <v>3950.2777777777778</v>
      </c>
    </row>
    <row r="14" spans="1:5">
      <c r="A14" s="92">
        <v>41729</v>
      </c>
      <c r="B14" s="94">
        <v>7596</v>
      </c>
      <c r="C14" s="94">
        <v>6664</v>
      </c>
      <c r="D14" s="94">
        <f t="shared" si="0"/>
        <v>5514.8287037037035</v>
      </c>
      <c r="E14" s="95">
        <f t="shared" si="1"/>
        <v>3950.2777777777778</v>
      </c>
    </row>
    <row r="15" spans="1:5">
      <c r="A15" s="92">
        <v>41736</v>
      </c>
      <c r="B15" s="94">
        <v>6885</v>
      </c>
      <c r="C15" s="94">
        <v>6269</v>
      </c>
      <c r="D15" s="94">
        <f t="shared" si="0"/>
        <v>5514.8287037037035</v>
      </c>
      <c r="E15" s="95">
        <f t="shared" si="1"/>
        <v>3950.2777777777778</v>
      </c>
    </row>
    <row r="16" spans="1:5">
      <c r="A16" s="92">
        <v>41743</v>
      </c>
      <c r="B16" s="94">
        <v>5839</v>
      </c>
      <c r="C16" s="94">
        <v>5504</v>
      </c>
      <c r="D16" s="94">
        <f t="shared" si="0"/>
        <v>5514.8287037037035</v>
      </c>
      <c r="E16" s="95">
        <f t="shared" si="1"/>
        <v>3950.2777777777778</v>
      </c>
    </row>
    <row r="17" spans="1:5">
      <c r="A17" s="92">
        <v>41750</v>
      </c>
      <c r="B17" s="94">
        <v>5411</v>
      </c>
      <c r="C17" s="94">
        <v>5029</v>
      </c>
      <c r="D17" s="94">
        <f t="shared" si="0"/>
        <v>5514.8287037037035</v>
      </c>
      <c r="E17" s="95">
        <f t="shared" si="1"/>
        <v>3950.2777777777778</v>
      </c>
    </row>
    <row r="18" spans="1:5">
      <c r="A18" s="92">
        <v>41757</v>
      </c>
      <c r="B18" s="94">
        <v>5640</v>
      </c>
      <c r="C18" s="94">
        <v>5251</v>
      </c>
      <c r="D18" s="94">
        <f t="shared" si="0"/>
        <v>5514.8287037037035</v>
      </c>
      <c r="E18" s="95">
        <f t="shared" si="1"/>
        <v>3950.2777777777778</v>
      </c>
    </row>
    <row r="19" spans="1:5">
      <c r="A19" s="92">
        <v>41764</v>
      </c>
      <c r="B19" s="94">
        <v>6300</v>
      </c>
      <c r="C19" s="94">
        <v>5185</v>
      </c>
      <c r="D19" s="94">
        <f t="shared" si="0"/>
        <v>5514.8287037037035</v>
      </c>
      <c r="E19" s="95">
        <f t="shared" si="1"/>
        <v>3950.2777777777778</v>
      </c>
    </row>
    <row r="20" spans="1:5">
      <c r="A20" s="92">
        <v>41771</v>
      </c>
      <c r="B20" s="94">
        <v>6171</v>
      </c>
      <c r="C20" s="94">
        <v>5061</v>
      </c>
      <c r="D20" s="94">
        <f t="shared" si="0"/>
        <v>5514.8287037037035</v>
      </c>
      <c r="E20" s="95">
        <f t="shared" si="1"/>
        <v>3950.2777777777778</v>
      </c>
    </row>
    <row r="21" spans="1:5">
      <c r="A21" s="92">
        <v>41778</v>
      </c>
      <c r="B21" s="94">
        <v>6059</v>
      </c>
      <c r="C21" s="94">
        <v>5114</v>
      </c>
      <c r="D21" s="94">
        <f t="shared" si="0"/>
        <v>5514.8287037037035</v>
      </c>
      <c r="E21" s="95">
        <f t="shared" si="1"/>
        <v>3950.2777777777778</v>
      </c>
    </row>
    <row r="22" spans="1:5">
      <c r="A22" s="92">
        <v>41785</v>
      </c>
      <c r="B22" s="94">
        <v>5771</v>
      </c>
      <c r="C22" s="94">
        <v>4980</v>
      </c>
      <c r="D22" s="94">
        <f t="shared" si="0"/>
        <v>5514.8287037037035</v>
      </c>
      <c r="E22" s="95">
        <f t="shared" si="1"/>
        <v>3950.2777777777778</v>
      </c>
    </row>
    <row r="23" spans="1:5">
      <c r="A23" s="92">
        <v>41792</v>
      </c>
      <c r="B23" s="94">
        <v>5810</v>
      </c>
      <c r="C23" s="94">
        <v>5060</v>
      </c>
      <c r="D23" s="94">
        <f t="shared" si="0"/>
        <v>5514.8287037037035</v>
      </c>
      <c r="E23" s="95">
        <f t="shared" si="1"/>
        <v>3950.2777777777778</v>
      </c>
    </row>
    <row r="24" spans="1:5">
      <c r="A24" s="92">
        <v>41799</v>
      </c>
      <c r="B24" s="94">
        <v>6849</v>
      </c>
      <c r="C24" s="94">
        <v>5501</v>
      </c>
      <c r="D24" s="94">
        <f t="shared" si="0"/>
        <v>5514.8287037037035</v>
      </c>
      <c r="E24" s="95">
        <f t="shared" si="1"/>
        <v>3950.2777777777778</v>
      </c>
    </row>
    <row r="25" spans="1:5">
      <c r="A25" s="92">
        <v>41806</v>
      </c>
      <c r="B25" s="94">
        <v>6386</v>
      </c>
      <c r="C25" s="94">
        <v>5365</v>
      </c>
      <c r="D25" s="94">
        <f t="shared" si="0"/>
        <v>5514.8287037037035</v>
      </c>
      <c r="E25" s="95">
        <f t="shared" si="1"/>
        <v>3950.2777777777778</v>
      </c>
    </row>
    <row r="26" spans="1:5">
      <c r="A26" s="92">
        <v>41813</v>
      </c>
      <c r="B26" s="94">
        <v>6942</v>
      </c>
      <c r="C26" s="94">
        <v>5557</v>
      </c>
      <c r="D26" s="94">
        <f t="shared" si="0"/>
        <v>5514.8287037037035</v>
      </c>
      <c r="E26" s="95">
        <f t="shared" si="1"/>
        <v>3950.2777777777778</v>
      </c>
    </row>
    <row r="27" spans="1:5">
      <c r="A27" s="92">
        <v>41820</v>
      </c>
      <c r="B27" s="94">
        <v>6625</v>
      </c>
      <c r="C27" s="94">
        <v>5091</v>
      </c>
      <c r="D27" s="94">
        <f t="shared" si="0"/>
        <v>5514.8287037037035</v>
      </c>
      <c r="E27" s="95">
        <f t="shared" si="1"/>
        <v>3950.2777777777778</v>
      </c>
    </row>
    <row r="28" spans="1:5">
      <c r="A28" s="92">
        <v>41827</v>
      </c>
      <c r="B28" s="94">
        <v>6695</v>
      </c>
      <c r="C28" s="94">
        <v>5214</v>
      </c>
      <c r="D28" s="94">
        <f t="shared" si="0"/>
        <v>5514.8287037037035</v>
      </c>
      <c r="E28" s="95">
        <f t="shared" si="1"/>
        <v>3950.2777777777778</v>
      </c>
    </row>
    <row r="29" spans="1:5">
      <c r="A29" s="92">
        <v>41834</v>
      </c>
      <c r="B29" s="94">
        <v>6047</v>
      </c>
      <c r="C29" s="94">
        <v>4924</v>
      </c>
      <c r="D29" s="94">
        <f t="shared" si="0"/>
        <v>5514.8287037037035</v>
      </c>
      <c r="E29" s="95">
        <f t="shared" si="1"/>
        <v>3950.2777777777778</v>
      </c>
    </row>
    <row r="30" spans="1:5">
      <c r="A30" s="92">
        <v>41841</v>
      </c>
      <c r="B30" s="94">
        <v>5571</v>
      </c>
      <c r="C30" s="94">
        <v>4830</v>
      </c>
      <c r="D30" s="94">
        <f t="shared" si="0"/>
        <v>5514.8287037037035</v>
      </c>
      <c r="E30" s="95">
        <f t="shared" si="1"/>
        <v>3950.2777777777778</v>
      </c>
    </row>
    <row r="31" spans="1:5">
      <c r="A31" s="92">
        <v>41848</v>
      </c>
      <c r="B31" s="94">
        <v>5496</v>
      </c>
      <c r="C31" s="94">
        <v>4796</v>
      </c>
      <c r="D31" s="94">
        <f t="shared" si="0"/>
        <v>5514.8287037037035</v>
      </c>
      <c r="E31" s="95">
        <f t="shared" si="1"/>
        <v>3950.2777777777778</v>
      </c>
    </row>
    <row r="32" spans="1:5">
      <c r="A32" s="92">
        <v>41855</v>
      </c>
      <c r="B32" s="94">
        <v>5380</v>
      </c>
      <c r="C32" s="94">
        <v>4662</v>
      </c>
      <c r="D32" s="94">
        <f t="shared" si="0"/>
        <v>5514.8287037037035</v>
      </c>
      <c r="E32" s="95">
        <f t="shared" si="1"/>
        <v>3950.2777777777778</v>
      </c>
    </row>
    <row r="33" spans="1:5">
      <c r="A33" s="92">
        <v>41862</v>
      </c>
      <c r="B33" s="94">
        <v>5445</v>
      </c>
      <c r="C33" s="94">
        <v>4704</v>
      </c>
      <c r="D33" s="94">
        <f t="shared" si="0"/>
        <v>5514.8287037037035</v>
      </c>
      <c r="E33" s="95">
        <f t="shared" si="1"/>
        <v>3950.2777777777778</v>
      </c>
    </row>
    <row r="34" spans="1:5">
      <c r="A34" s="92">
        <v>41869</v>
      </c>
      <c r="B34" s="94">
        <v>6863</v>
      </c>
      <c r="C34" s="94">
        <v>5978</v>
      </c>
      <c r="D34" s="94">
        <f t="shared" si="0"/>
        <v>5514.8287037037035</v>
      </c>
      <c r="E34" s="95">
        <f t="shared" si="1"/>
        <v>3950.2777777777778</v>
      </c>
    </row>
    <row r="35" spans="1:5">
      <c r="A35" s="92">
        <v>41876</v>
      </c>
      <c r="B35" s="94">
        <v>6927</v>
      </c>
      <c r="C35" s="94">
        <v>5910</v>
      </c>
      <c r="D35" s="94">
        <f t="shared" si="0"/>
        <v>5514.8287037037035</v>
      </c>
      <c r="E35" s="95">
        <f t="shared" si="1"/>
        <v>3950.2777777777778</v>
      </c>
    </row>
    <row r="36" spans="1:5">
      <c r="A36" s="92">
        <v>41883</v>
      </c>
      <c r="B36" s="94">
        <v>7333</v>
      </c>
      <c r="C36" s="94">
        <v>6172</v>
      </c>
      <c r="D36" s="94">
        <f t="shared" si="0"/>
        <v>5514.8287037037035</v>
      </c>
      <c r="E36" s="95">
        <f t="shared" si="1"/>
        <v>3950.2777777777778</v>
      </c>
    </row>
    <row r="37" spans="1:5">
      <c r="A37" s="92">
        <v>41890</v>
      </c>
      <c r="B37" s="94">
        <v>7103</v>
      </c>
      <c r="C37" s="94">
        <v>6158</v>
      </c>
      <c r="D37" s="94">
        <f t="shared" si="0"/>
        <v>5514.8287037037035</v>
      </c>
      <c r="E37" s="95">
        <f t="shared" si="1"/>
        <v>3950.2777777777778</v>
      </c>
    </row>
    <row r="38" spans="1:5">
      <c r="A38" s="92">
        <v>41897</v>
      </c>
      <c r="B38" s="94">
        <v>7238</v>
      </c>
      <c r="C38" s="94">
        <v>6070</v>
      </c>
      <c r="D38" s="94">
        <f t="shared" si="0"/>
        <v>5514.8287037037035</v>
      </c>
      <c r="E38" s="95">
        <f t="shared" si="1"/>
        <v>3950.2777777777778</v>
      </c>
    </row>
    <row r="39" spans="1:5">
      <c r="A39" s="92">
        <v>41904</v>
      </c>
      <c r="B39" s="94">
        <v>6661</v>
      </c>
      <c r="C39" s="94">
        <v>5589</v>
      </c>
      <c r="D39" s="94">
        <f t="shared" si="0"/>
        <v>5514.8287037037035</v>
      </c>
      <c r="E39" s="95">
        <f t="shared" si="1"/>
        <v>3950.2777777777778</v>
      </c>
    </row>
    <row r="40" spans="1:5">
      <c r="A40" s="92">
        <v>41911</v>
      </c>
      <c r="B40" s="94">
        <v>6177</v>
      </c>
      <c r="C40" s="94">
        <v>5308</v>
      </c>
      <c r="D40" s="94">
        <f t="shared" si="0"/>
        <v>5514.8287037037035</v>
      </c>
      <c r="E40" s="95">
        <f t="shared" si="1"/>
        <v>3950.2777777777778</v>
      </c>
    </row>
    <row r="41" spans="1:5">
      <c r="A41" s="92">
        <v>41918</v>
      </c>
      <c r="B41" s="94">
        <v>5962</v>
      </c>
      <c r="C41" s="94">
        <v>5329</v>
      </c>
      <c r="D41" s="94">
        <f t="shared" si="0"/>
        <v>5514.8287037037035</v>
      </c>
      <c r="E41" s="95">
        <f t="shared" si="1"/>
        <v>3950.2777777777778</v>
      </c>
    </row>
    <row r="42" spans="1:5">
      <c r="A42" s="92">
        <v>41925</v>
      </c>
      <c r="B42" s="94">
        <v>5386</v>
      </c>
      <c r="C42" s="94">
        <v>5143</v>
      </c>
      <c r="D42" s="94">
        <f t="shared" si="0"/>
        <v>5514.8287037037035</v>
      </c>
      <c r="E42" s="95">
        <f t="shared" si="1"/>
        <v>3950.2777777777778</v>
      </c>
    </row>
    <row r="43" spans="1:5">
      <c r="A43" s="92">
        <v>41932</v>
      </c>
      <c r="B43" s="94">
        <v>5123</v>
      </c>
      <c r="C43" s="94">
        <v>4749</v>
      </c>
      <c r="D43" s="94">
        <f t="shared" si="0"/>
        <v>5514.8287037037035</v>
      </c>
      <c r="E43" s="95">
        <f t="shared" si="1"/>
        <v>3950.2777777777778</v>
      </c>
    </row>
    <row r="44" spans="1:5">
      <c r="A44" s="92">
        <v>41939</v>
      </c>
      <c r="B44" s="94">
        <v>7188</v>
      </c>
      <c r="C44" s="94">
        <v>5730</v>
      </c>
      <c r="D44" s="94">
        <f t="shared" si="0"/>
        <v>5514.8287037037035</v>
      </c>
      <c r="E44" s="95">
        <f t="shared" si="1"/>
        <v>3950.2777777777778</v>
      </c>
    </row>
    <row r="45" spans="1:5">
      <c r="A45" s="92">
        <v>41946</v>
      </c>
      <c r="B45" s="94">
        <v>8816</v>
      </c>
      <c r="C45" s="94">
        <v>6816</v>
      </c>
      <c r="D45" s="94">
        <f t="shared" si="0"/>
        <v>5514.8287037037035</v>
      </c>
      <c r="E45" s="95">
        <f t="shared" si="1"/>
        <v>3950.2777777777778</v>
      </c>
    </row>
    <row r="46" spans="1:5">
      <c r="A46" s="92">
        <v>41953</v>
      </c>
      <c r="B46" s="94">
        <v>9038</v>
      </c>
      <c r="C46" s="94">
        <v>7000</v>
      </c>
      <c r="D46" s="94">
        <f t="shared" si="0"/>
        <v>5514.8287037037035</v>
      </c>
      <c r="E46" s="95">
        <f t="shared" si="1"/>
        <v>3950.2777777777778</v>
      </c>
    </row>
    <row r="47" spans="1:5">
      <c r="A47" s="92">
        <v>41960</v>
      </c>
      <c r="B47" s="94">
        <v>7785</v>
      </c>
      <c r="C47" s="94">
        <v>6032</v>
      </c>
      <c r="D47" s="94">
        <f t="shared" si="0"/>
        <v>5514.8287037037035</v>
      </c>
      <c r="E47" s="95">
        <f t="shared" si="1"/>
        <v>3950.2777777777778</v>
      </c>
    </row>
    <row r="48" spans="1:5">
      <c r="A48" s="92">
        <v>41967</v>
      </c>
      <c r="B48" s="94">
        <v>7860</v>
      </c>
      <c r="C48" s="94">
        <v>5907</v>
      </c>
      <c r="D48" s="94">
        <f t="shared" si="0"/>
        <v>5514.8287037037035</v>
      </c>
      <c r="E48" s="95">
        <f t="shared" si="1"/>
        <v>3950.2777777777778</v>
      </c>
    </row>
    <row r="49" spans="1:5">
      <c r="A49" s="92">
        <v>41974</v>
      </c>
      <c r="B49" s="94">
        <v>6581</v>
      </c>
      <c r="C49" s="94">
        <v>5252</v>
      </c>
      <c r="D49" s="94">
        <f t="shared" si="0"/>
        <v>5514.8287037037035</v>
      </c>
      <c r="E49" s="95">
        <f t="shared" si="1"/>
        <v>3950.2777777777778</v>
      </c>
    </row>
    <row r="50" spans="1:5">
      <c r="A50" s="92">
        <v>41981</v>
      </c>
      <c r="B50" s="94">
        <v>5131</v>
      </c>
      <c r="C50" s="94">
        <v>4076</v>
      </c>
      <c r="D50" s="94">
        <f t="shared" si="0"/>
        <v>5514.8287037037035</v>
      </c>
      <c r="E50" s="95">
        <f t="shared" si="1"/>
        <v>3950.2777777777778</v>
      </c>
    </row>
    <row r="51" spans="1:5">
      <c r="A51" s="92">
        <v>41988</v>
      </c>
      <c r="B51" s="94">
        <v>4430</v>
      </c>
      <c r="C51" s="94">
        <v>3312</v>
      </c>
      <c r="D51" s="94">
        <f t="shared" si="0"/>
        <v>5514.8287037037035</v>
      </c>
      <c r="E51" s="95">
        <f t="shared" si="1"/>
        <v>3950.2777777777778</v>
      </c>
    </row>
    <row r="52" spans="1:5">
      <c r="A52" s="92">
        <v>41995</v>
      </c>
      <c r="B52" s="94">
        <v>3636</v>
      </c>
      <c r="C52" s="94">
        <v>2996</v>
      </c>
      <c r="D52" s="94">
        <f t="shared" si="0"/>
        <v>5514.8287037037035</v>
      </c>
      <c r="E52" s="95">
        <f t="shared" si="1"/>
        <v>3950.2777777777778</v>
      </c>
    </row>
    <row r="53" spans="1:5">
      <c r="A53" s="92">
        <v>42002</v>
      </c>
      <c r="B53" s="94">
        <v>3636</v>
      </c>
      <c r="C53" s="94">
        <v>2996</v>
      </c>
      <c r="D53" s="94">
        <f t="shared" si="0"/>
        <v>5514.8287037037035</v>
      </c>
      <c r="E53" s="95">
        <f t="shared" si="1"/>
        <v>3950.2777777777778</v>
      </c>
    </row>
    <row r="54" spans="1:5">
      <c r="A54" s="92">
        <v>42009</v>
      </c>
      <c r="B54" s="94">
        <v>3636</v>
      </c>
      <c r="C54" s="94">
        <v>2996</v>
      </c>
      <c r="D54" s="94">
        <f t="shared" si="0"/>
        <v>5514.8287037037035</v>
      </c>
      <c r="E54" s="95">
        <f t="shared" si="1"/>
        <v>3950.2777777777778</v>
      </c>
    </row>
    <row r="55" spans="1:5">
      <c r="A55" s="92">
        <v>42016</v>
      </c>
      <c r="B55" s="94">
        <v>3209</v>
      </c>
      <c r="C55" s="94">
        <v>2730</v>
      </c>
      <c r="D55" s="94">
        <f t="shared" si="0"/>
        <v>5514.8287037037035</v>
      </c>
      <c r="E55" s="95">
        <f t="shared" si="1"/>
        <v>3950.2777777777778</v>
      </c>
    </row>
    <row r="56" spans="1:5">
      <c r="A56" s="92">
        <v>42023</v>
      </c>
      <c r="B56" s="94">
        <v>4054</v>
      </c>
      <c r="C56" s="94">
        <v>2895</v>
      </c>
      <c r="D56" s="94">
        <f t="shared" si="0"/>
        <v>5514.8287037037035</v>
      </c>
      <c r="E56" s="95">
        <f t="shared" si="1"/>
        <v>3950.2777777777778</v>
      </c>
    </row>
    <row r="57" spans="1:5">
      <c r="A57" s="92">
        <v>42030</v>
      </c>
      <c r="B57" s="94">
        <v>4416</v>
      </c>
      <c r="C57" s="94">
        <v>3019</v>
      </c>
      <c r="D57" s="94">
        <f t="shared" si="0"/>
        <v>5514.8287037037035</v>
      </c>
      <c r="E57" s="95">
        <f t="shared" si="1"/>
        <v>3950.2777777777778</v>
      </c>
    </row>
    <row r="58" spans="1:5">
      <c r="A58" s="92">
        <v>42037</v>
      </c>
      <c r="B58" s="94">
        <v>4071</v>
      </c>
      <c r="C58" s="94">
        <v>2824</v>
      </c>
      <c r="D58" s="94">
        <f t="shared" si="0"/>
        <v>5514.8287037037035</v>
      </c>
      <c r="E58" s="95">
        <f t="shared" si="1"/>
        <v>3950.2777777777778</v>
      </c>
    </row>
    <row r="59" spans="1:5">
      <c r="A59" s="92">
        <v>42044</v>
      </c>
      <c r="B59" s="94">
        <v>4087</v>
      </c>
      <c r="C59" s="94">
        <v>2913</v>
      </c>
      <c r="D59" s="94">
        <f t="shared" si="0"/>
        <v>5514.8287037037035</v>
      </c>
      <c r="E59" s="95">
        <f t="shared" si="1"/>
        <v>3950.2777777777778</v>
      </c>
    </row>
    <row r="60" spans="1:5">
      <c r="A60" s="92">
        <v>42051</v>
      </c>
      <c r="B60" s="94">
        <v>3777</v>
      </c>
      <c r="C60" s="94">
        <v>2801</v>
      </c>
      <c r="D60" s="94">
        <f t="shared" si="0"/>
        <v>5514.8287037037035</v>
      </c>
      <c r="E60" s="95">
        <f t="shared" si="1"/>
        <v>3950.2777777777778</v>
      </c>
    </row>
    <row r="61" spans="1:5">
      <c r="A61" s="92">
        <v>42058</v>
      </c>
      <c r="B61" s="94">
        <v>3645</v>
      </c>
      <c r="C61" s="94">
        <v>2726</v>
      </c>
      <c r="D61" s="94">
        <f t="shared" si="0"/>
        <v>5514.8287037037035</v>
      </c>
      <c r="E61" s="95">
        <f t="shared" si="1"/>
        <v>3950.2777777777778</v>
      </c>
    </row>
    <row r="62" spans="1:5">
      <c r="A62" s="92">
        <v>42065</v>
      </c>
      <c r="B62" s="94">
        <v>3607</v>
      </c>
      <c r="C62" s="94">
        <v>2673</v>
      </c>
      <c r="D62" s="94">
        <f t="shared" si="0"/>
        <v>5514.8287037037035</v>
      </c>
      <c r="E62" s="95">
        <f t="shared" si="1"/>
        <v>3950.2777777777778</v>
      </c>
    </row>
    <row r="63" spans="1:5">
      <c r="A63" s="92">
        <v>42072</v>
      </c>
      <c r="B63" s="94">
        <v>3429</v>
      </c>
      <c r="C63" s="94">
        <v>2694</v>
      </c>
      <c r="D63" s="94">
        <f t="shared" si="0"/>
        <v>5514.8287037037035</v>
      </c>
      <c r="E63" s="95">
        <f t="shared" si="1"/>
        <v>3950.2777777777778</v>
      </c>
    </row>
    <row r="64" spans="1:5">
      <c r="A64" s="92">
        <v>42079</v>
      </c>
      <c r="B64" s="94">
        <v>3237</v>
      </c>
      <c r="C64" s="94">
        <v>2563</v>
      </c>
      <c r="D64" s="94">
        <f t="shared" si="0"/>
        <v>5514.8287037037035</v>
      </c>
      <c r="E64" s="95">
        <f t="shared" si="1"/>
        <v>3950.2777777777778</v>
      </c>
    </row>
    <row r="65" spans="1:5">
      <c r="A65" s="92">
        <v>42086</v>
      </c>
      <c r="B65" s="94">
        <v>3250</v>
      </c>
      <c r="C65" s="94">
        <v>2511</v>
      </c>
      <c r="D65" s="94">
        <f t="shared" si="0"/>
        <v>5514.8287037037035</v>
      </c>
      <c r="E65" s="95">
        <f t="shared" si="1"/>
        <v>3950.2777777777778</v>
      </c>
    </row>
    <row r="66" spans="1:5">
      <c r="A66" s="92">
        <v>42093</v>
      </c>
      <c r="B66" s="94">
        <v>3230</v>
      </c>
      <c r="C66" s="94">
        <v>2504</v>
      </c>
      <c r="D66" s="94">
        <f t="shared" si="0"/>
        <v>5514.8287037037035</v>
      </c>
      <c r="E66" s="95">
        <f t="shared" si="1"/>
        <v>3950.2777777777778</v>
      </c>
    </row>
    <row r="67" spans="1:5">
      <c r="A67" s="92">
        <v>42101</v>
      </c>
      <c r="B67" s="94">
        <v>3186</v>
      </c>
      <c r="C67" s="94">
        <v>2527</v>
      </c>
      <c r="D67" s="94">
        <f t="shared" ref="D67:D130" si="2">AVERAGE($B$2:$B$217)</f>
        <v>5514.8287037037035</v>
      </c>
      <c r="E67" s="95">
        <f t="shared" ref="E67:E130" si="3">AVERAGE($C$2:$C$217)</f>
        <v>3950.2777777777778</v>
      </c>
    </row>
    <row r="68" spans="1:5">
      <c r="A68" s="92">
        <v>42108</v>
      </c>
      <c r="B68" s="94">
        <v>3330</v>
      </c>
      <c r="C68" s="94">
        <v>2491</v>
      </c>
      <c r="D68" s="94">
        <f t="shared" si="2"/>
        <v>5514.8287037037035</v>
      </c>
      <c r="E68" s="95">
        <f t="shared" si="3"/>
        <v>3950.2777777777778</v>
      </c>
    </row>
    <row r="69" spans="1:5">
      <c r="A69" s="92">
        <v>42115</v>
      </c>
      <c r="B69" s="94">
        <v>3431</v>
      </c>
      <c r="C69" s="94">
        <v>2717</v>
      </c>
      <c r="D69" s="94">
        <f t="shared" si="2"/>
        <v>5514.8287037037035</v>
      </c>
      <c r="E69" s="95">
        <f t="shared" si="3"/>
        <v>3950.2777777777778</v>
      </c>
    </row>
    <row r="70" spans="1:5">
      <c r="A70" s="92">
        <v>42122</v>
      </c>
      <c r="B70" s="94">
        <v>3404</v>
      </c>
      <c r="C70" s="94">
        <v>2685</v>
      </c>
      <c r="D70" s="94">
        <f t="shared" si="2"/>
        <v>5514.8287037037035</v>
      </c>
      <c r="E70" s="95">
        <f t="shared" si="3"/>
        <v>3950.2777777777778</v>
      </c>
    </row>
    <row r="71" spans="1:5">
      <c r="A71" s="92">
        <v>42129</v>
      </c>
      <c r="B71" s="94">
        <v>3475</v>
      </c>
      <c r="C71" s="94">
        <v>2699</v>
      </c>
      <c r="D71" s="94">
        <f t="shared" si="2"/>
        <v>5514.8287037037035</v>
      </c>
      <c r="E71" s="95">
        <f t="shared" si="3"/>
        <v>3950.2777777777778</v>
      </c>
    </row>
    <row r="72" spans="1:5">
      <c r="A72" s="92">
        <v>42136</v>
      </c>
      <c r="B72" s="94">
        <v>3694</v>
      </c>
      <c r="C72" s="94">
        <v>2792</v>
      </c>
      <c r="D72" s="94">
        <f t="shared" si="2"/>
        <v>5514.8287037037035</v>
      </c>
      <c r="E72" s="95">
        <f t="shared" si="3"/>
        <v>3950.2777777777778</v>
      </c>
    </row>
    <row r="73" spans="1:5">
      <c r="A73" s="92">
        <v>42143</v>
      </c>
      <c r="B73" s="94">
        <v>4230</v>
      </c>
      <c r="C73" s="94">
        <v>2976</v>
      </c>
      <c r="D73" s="94">
        <f t="shared" si="2"/>
        <v>5514.8287037037035</v>
      </c>
      <c r="E73" s="95">
        <f t="shared" si="3"/>
        <v>3950.2777777777778</v>
      </c>
    </row>
    <row r="74" spans="1:5">
      <c r="A74" s="92">
        <v>42150</v>
      </c>
      <c r="B74" s="94">
        <v>3816</v>
      </c>
      <c r="C74" s="94">
        <v>2917</v>
      </c>
      <c r="D74" s="94">
        <f t="shared" si="2"/>
        <v>5514.8287037037035</v>
      </c>
      <c r="E74" s="95">
        <f t="shared" si="3"/>
        <v>3950.2777777777778</v>
      </c>
    </row>
    <row r="75" spans="1:5">
      <c r="A75" s="92">
        <v>42157</v>
      </c>
      <c r="B75" s="94">
        <v>3763</v>
      </c>
      <c r="C75" s="94">
        <v>2939</v>
      </c>
      <c r="D75" s="94">
        <f t="shared" si="2"/>
        <v>5514.8287037037035</v>
      </c>
      <c r="E75" s="95">
        <f t="shared" si="3"/>
        <v>3950.2777777777778</v>
      </c>
    </row>
    <row r="76" spans="1:5">
      <c r="A76" s="92">
        <v>42164</v>
      </c>
      <c r="B76" s="94">
        <v>3776</v>
      </c>
      <c r="C76" s="94">
        <v>2928</v>
      </c>
      <c r="D76" s="94">
        <f t="shared" si="2"/>
        <v>5514.8287037037035</v>
      </c>
      <c r="E76" s="95">
        <f t="shared" si="3"/>
        <v>3950.2777777777778</v>
      </c>
    </row>
    <row r="77" spans="1:5">
      <c r="A77" s="92">
        <v>42171</v>
      </c>
      <c r="B77" s="94">
        <v>3728</v>
      </c>
      <c r="C77" s="94">
        <v>2884</v>
      </c>
      <c r="D77" s="94">
        <f t="shared" si="2"/>
        <v>5514.8287037037035</v>
      </c>
      <c r="E77" s="95">
        <f t="shared" si="3"/>
        <v>3950.2777777777778</v>
      </c>
    </row>
    <row r="78" spans="1:5">
      <c r="A78" s="92">
        <v>42178</v>
      </c>
      <c r="B78" s="94">
        <v>4477</v>
      </c>
      <c r="C78" s="94">
        <v>3169</v>
      </c>
      <c r="D78" s="94">
        <f t="shared" si="2"/>
        <v>5514.8287037037035</v>
      </c>
      <c r="E78" s="95">
        <f t="shared" si="3"/>
        <v>3950.2777777777778</v>
      </c>
    </row>
    <row r="79" spans="1:5">
      <c r="A79" s="92">
        <v>42185</v>
      </c>
      <c r="B79" s="94">
        <v>4750</v>
      </c>
      <c r="C79" s="94">
        <v>3248</v>
      </c>
      <c r="D79" s="94">
        <f t="shared" si="2"/>
        <v>5514.8287037037035</v>
      </c>
      <c r="E79" s="95">
        <f t="shared" si="3"/>
        <v>3950.2777777777778</v>
      </c>
    </row>
    <row r="80" spans="1:5">
      <c r="A80" s="92">
        <v>42192</v>
      </c>
      <c r="B80" s="94">
        <v>4500</v>
      </c>
      <c r="C80" s="94">
        <v>3074</v>
      </c>
      <c r="D80" s="94">
        <f t="shared" si="2"/>
        <v>5514.8287037037035</v>
      </c>
      <c r="E80" s="95">
        <f t="shared" si="3"/>
        <v>3950.2777777777778</v>
      </c>
    </row>
    <row r="81" spans="1:5">
      <c r="A81" s="92">
        <v>42199</v>
      </c>
      <c r="B81" s="94">
        <v>4596</v>
      </c>
      <c r="C81" s="94">
        <v>3119</v>
      </c>
      <c r="D81" s="94">
        <f t="shared" si="2"/>
        <v>5514.8287037037035</v>
      </c>
      <c r="E81" s="95">
        <f t="shared" si="3"/>
        <v>3950.2777777777778</v>
      </c>
    </row>
    <row r="82" spans="1:5">
      <c r="A82" s="92">
        <v>42206</v>
      </c>
      <c r="B82" s="94">
        <v>6823</v>
      </c>
      <c r="C82" s="94">
        <v>3977</v>
      </c>
      <c r="D82" s="94">
        <f t="shared" si="2"/>
        <v>5514.8287037037035</v>
      </c>
      <c r="E82" s="95">
        <f t="shared" si="3"/>
        <v>3950.2777777777778</v>
      </c>
    </row>
    <row r="83" spans="1:5">
      <c r="A83" s="92">
        <v>42213</v>
      </c>
      <c r="B83" s="94">
        <v>6864</v>
      </c>
      <c r="C83" s="94">
        <v>3974</v>
      </c>
      <c r="D83" s="94">
        <f t="shared" si="2"/>
        <v>5514.8287037037035</v>
      </c>
      <c r="E83" s="95">
        <f t="shared" si="3"/>
        <v>3950.2777777777778</v>
      </c>
    </row>
    <row r="84" spans="1:5">
      <c r="A84" s="92">
        <v>42220</v>
      </c>
      <c r="B84" s="94">
        <v>7880</v>
      </c>
      <c r="C84" s="94">
        <v>4424</v>
      </c>
      <c r="D84" s="94">
        <f t="shared" si="2"/>
        <v>5514.8287037037035</v>
      </c>
      <c r="E84" s="95">
        <f t="shared" si="3"/>
        <v>3950.2777777777778</v>
      </c>
    </row>
    <row r="85" spans="1:5">
      <c r="A85" s="92">
        <v>42227</v>
      </c>
      <c r="B85" s="94">
        <v>7989</v>
      </c>
      <c r="C85" s="94">
        <v>4821</v>
      </c>
      <c r="D85" s="94">
        <f t="shared" si="2"/>
        <v>5514.8287037037035</v>
      </c>
      <c r="E85" s="95">
        <f t="shared" si="3"/>
        <v>3950.2777777777778</v>
      </c>
    </row>
    <row r="86" spans="1:5">
      <c r="A86" s="92">
        <v>42234</v>
      </c>
      <c r="B86" s="94">
        <v>6589</v>
      </c>
      <c r="C86" s="94">
        <v>4200</v>
      </c>
      <c r="D86" s="94">
        <f t="shared" si="2"/>
        <v>5514.8287037037035</v>
      </c>
      <c r="E86" s="95">
        <f t="shared" si="3"/>
        <v>3950.2777777777778</v>
      </c>
    </row>
    <row r="87" spans="1:5">
      <c r="A87" s="92">
        <v>42241</v>
      </c>
      <c r="B87" s="94">
        <v>6193</v>
      </c>
      <c r="C87" s="94">
        <v>3897</v>
      </c>
      <c r="D87" s="94">
        <f t="shared" si="2"/>
        <v>5514.8287037037035</v>
      </c>
      <c r="E87" s="95">
        <f t="shared" si="3"/>
        <v>3950.2777777777778</v>
      </c>
    </row>
    <row r="88" spans="1:5">
      <c r="A88" s="92">
        <v>42248</v>
      </c>
      <c r="B88" s="94">
        <v>4616</v>
      </c>
      <c r="C88" s="94">
        <v>2801</v>
      </c>
      <c r="D88" s="94">
        <f t="shared" si="2"/>
        <v>5514.8287037037035</v>
      </c>
      <c r="E88" s="95">
        <f t="shared" si="3"/>
        <v>3950.2777777777778</v>
      </c>
    </row>
    <row r="89" spans="1:5">
      <c r="A89" s="92">
        <v>42255</v>
      </c>
      <c r="B89" s="94">
        <v>5219</v>
      </c>
      <c r="C89" s="94">
        <v>3097</v>
      </c>
      <c r="D89" s="94">
        <f t="shared" si="2"/>
        <v>5514.8287037037035</v>
      </c>
      <c r="E89" s="95">
        <f t="shared" si="3"/>
        <v>3950.2777777777778</v>
      </c>
    </row>
    <row r="90" spans="1:5">
      <c r="A90" s="92">
        <v>42262</v>
      </c>
      <c r="B90" s="94">
        <v>4932</v>
      </c>
      <c r="C90" s="94">
        <v>3080</v>
      </c>
      <c r="D90" s="94">
        <f t="shared" si="2"/>
        <v>5514.8287037037035</v>
      </c>
      <c r="E90" s="95">
        <f t="shared" si="3"/>
        <v>3950.2777777777778</v>
      </c>
    </row>
    <row r="91" spans="1:5">
      <c r="A91" s="92">
        <v>42269</v>
      </c>
      <c r="B91" s="94">
        <v>6673</v>
      </c>
      <c r="C91" s="94">
        <v>3779</v>
      </c>
      <c r="D91" s="94">
        <f t="shared" si="2"/>
        <v>5514.8287037037035</v>
      </c>
      <c r="E91" s="95">
        <f t="shared" si="3"/>
        <v>3950.2777777777778</v>
      </c>
    </row>
    <row r="92" spans="1:5">
      <c r="A92" s="92">
        <v>42276</v>
      </c>
      <c r="B92" s="94">
        <v>6520</v>
      </c>
      <c r="C92" s="94">
        <v>3764</v>
      </c>
      <c r="D92" s="94">
        <f t="shared" si="2"/>
        <v>5514.8287037037035</v>
      </c>
      <c r="E92" s="95">
        <f t="shared" si="3"/>
        <v>3950.2777777777778</v>
      </c>
    </row>
    <row r="93" spans="1:5">
      <c r="A93" s="92">
        <v>42283</v>
      </c>
      <c r="B93" s="94">
        <v>6147</v>
      </c>
      <c r="C93" s="94">
        <v>3964</v>
      </c>
      <c r="D93" s="94">
        <f t="shared" si="2"/>
        <v>5514.8287037037035</v>
      </c>
      <c r="E93" s="95">
        <f t="shared" si="3"/>
        <v>3950.2777777777778</v>
      </c>
    </row>
    <row r="94" spans="1:5">
      <c r="A94" s="92">
        <v>42290</v>
      </c>
      <c r="B94" s="94">
        <v>5270</v>
      </c>
      <c r="C94" s="94">
        <v>3466</v>
      </c>
      <c r="D94" s="94">
        <f t="shared" si="2"/>
        <v>5514.8287037037035</v>
      </c>
      <c r="E94" s="95">
        <f t="shared" si="3"/>
        <v>3950.2777777777778</v>
      </c>
    </row>
    <row r="95" spans="1:5">
      <c r="A95" s="92">
        <v>42297</v>
      </c>
      <c r="B95" s="94">
        <v>5008</v>
      </c>
      <c r="C95" s="94">
        <v>3132</v>
      </c>
      <c r="D95" s="94">
        <f t="shared" si="2"/>
        <v>5514.8287037037035</v>
      </c>
      <c r="E95" s="95">
        <f t="shared" si="3"/>
        <v>3950.2777777777778</v>
      </c>
    </row>
    <row r="96" spans="1:5">
      <c r="A96" s="92">
        <v>42304</v>
      </c>
      <c r="B96" s="94">
        <v>5389</v>
      </c>
      <c r="C96" s="94">
        <v>3305</v>
      </c>
      <c r="D96" s="94">
        <f t="shared" si="2"/>
        <v>5514.8287037037035</v>
      </c>
      <c r="E96" s="95">
        <f t="shared" si="3"/>
        <v>3950.2777777777778</v>
      </c>
    </row>
    <row r="97" spans="1:5">
      <c r="A97" s="92">
        <v>42311</v>
      </c>
      <c r="B97" s="94">
        <v>4924</v>
      </c>
      <c r="C97" s="94">
        <v>3088</v>
      </c>
      <c r="D97" s="94">
        <f t="shared" si="2"/>
        <v>5514.8287037037035</v>
      </c>
      <c r="E97" s="95">
        <f t="shared" si="3"/>
        <v>3950.2777777777778</v>
      </c>
    </row>
    <row r="98" spans="1:5">
      <c r="A98" s="92">
        <v>42318</v>
      </c>
      <c r="B98" s="94">
        <v>4302</v>
      </c>
      <c r="C98" s="94">
        <v>2954</v>
      </c>
      <c r="D98" s="94">
        <f t="shared" si="2"/>
        <v>5514.8287037037035</v>
      </c>
      <c r="E98" s="95">
        <f t="shared" si="3"/>
        <v>3950.2777777777778</v>
      </c>
    </row>
    <row r="99" spans="1:5">
      <c r="A99" s="92">
        <v>42325</v>
      </c>
      <c r="B99" s="94">
        <v>3894</v>
      </c>
      <c r="C99" s="94">
        <v>2672</v>
      </c>
      <c r="D99" s="94">
        <f t="shared" si="2"/>
        <v>5514.8287037037035</v>
      </c>
      <c r="E99" s="95">
        <f t="shared" si="3"/>
        <v>3950.2777777777778</v>
      </c>
    </row>
    <row r="100" spans="1:5">
      <c r="A100" s="92">
        <v>42332</v>
      </c>
      <c r="B100" s="94">
        <v>3593</v>
      </c>
      <c r="C100" s="94">
        <v>2432</v>
      </c>
      <c r="D100" s="94">
        <f t="shared" si="2"/>
        <v>5514.8287037037035</v>
      </c>
      <c r="E100" s="95">
        <f t="shared" si="3"/>
        <v>3950.2777777777778</v>
      </c>
    </row>
    <row r="101" spans="1:5">
      <c r="A101" s="92">
        <v>42339</v>
      </c>
      <c r="B101" s="94">
        <v>4318</v>
      </c>
      <c r="C101" s="94">
        <v>2611</v>
      </c>
      <c r="D101" s="94">
        <f t="shared" si="2"/>
        <v>5514.8287037037035</v>
      </c>
      <c r="E101" s="95">
        <f t="shared" si="3"/>
        <v>3950.2777777777778</v>
      </c>
    </row>
    <row r="102" spans="1:5">
      <c r="A102" s="92">
        <v>42346</v>
      </c>
      <c r="B102" s="94">
        <v>4195</v>
      </c>
      <c r="C102" s="94">
        <v>2670</v>
      </c>
      <c r="D102" s="94">
        <f t="shared" si="2"/>
        <v>5514.8287037037035</v>
      </c>
      <c r="E102" s="95">
        <f t="shared" si="3"/>
        <v>3950.2777777777778</v>
      </c>
    </row>
    <row r="103" spans="1:5">
      <c r="A103" s="92">
        <v>42353</v>
      </c>
      <c r="B103" s="94">
        <v>4088</v>
      </c>
      <c r="C103" s="94">
        <v>2510</v>
      </c>
      <c r="D103" s="94">
        <f t="shared" si="2"/>
        <v>5514.8287037037035</v>
      </c>
      <c r="E103" s="95">
        <f t="shared" si="3"/>
        <v>3950.2777777777778</v>
      </c>
    </row>
    <row r="104" spans="1:5">
      <c r="A104" s="92">
        <v>42360</v>
      </c>
      <c r="B104" s="94">
        <v>3530</v>
      </c>
      <c r="C104" s="94">
        <v>2099</v>
      </c>
      <c r="D104" s="94">
        <f t="shared" si="2"/>
        <v>5514.8287037037035</v>
      </c>
      <c r="E104" s="95">
        <f t="shared" si="3"/>
        <v>3950.2777777777778</v>
      </c>
    </row>
    <row r="105" spans="1:5">
      <c r="A105" s="92">
        <v>42367</v>
      </c>
      <c r="B105" s="94">
        <v>3530</v>
      </c>
      <c r="C105" s="94">
        <v>2099</v>
      </c>
      <c r="D105" s="94">
        <f t="shared" si="2"/>
        <v>5514.8287037037035</v>
      </c>
      <c r="E105" s="95">
        <f t="shared" si="3"/>
        <v>3950.2777777777778</v>
      </c>
    </row>
    <row r="106" spans="1:5">
      <c r="A106" s="92">
        <v>42374</v>
      </c>
      <c r="B106" s="94">
        <v>3344</v>
      </c>
      <c r="C106" s="94">
        <v>2030</v>
      </c>
      <c r="D106" s="94">
        <f t="shared" si="2"/>
        <v>5514.8287037037035</v>
      </c>
      <c r="E106" s="95">
        <f t="shared" si="3"/>
        <v>3950.2777777777778</v>
      </c>
    </row>
    <row r="107" spans="1:5">
      <c r="A107" s="92">
        <v>42381</v>
      </c>
      <c r="B107" s="94">
        <v>2726</v>
      </c>
      <c r="C107" s="94">
        <v>1738</v>
      </c>
      <c r="D107" s="94">
        <f t="shared" si="2"/>
        <v>5514.8287037037035</v>
      </c>
      <c r="E107" s="95">
        <f t="shared" si="3"/>
        <v>3950.2777777777778</v>
      </c>
    </row>
    <row r="108" spans="1:5">
      <c r="A108" s="92">
        <v>42388</v>
      </c>
      <c r="B108" s="94">
        <v>2468</v>
      </c>
      <c r="C108" s="94">
        <v>1594</v>
      </c>
      <c r="D108" s="94">
        <f t="shared" si="2"/>
        <v>5514.8287037037035</v>
      </c>
      <c r="E108" s="95">
        <f t="shared" si="3"/>
        <v>3950.2777777777778</v>
      </c>
    </row>
    <row r="109" spans="1:5">
      <c r="A109" s="92">
        <v>42395</v>
      </c>
      <c r="B109" s="94">
        <v>2505</v>
      </c>
      <c r="C109" s="94">
        <v>1617</v>
      </c>
      <c r="D109" s="94">
        <f t="shared" si="2"/>
        <v>5514.8287037037035</v>
      </c>
      <c r="E109" s="95">
        <f t="shared" si="3"/>
        <v>3950.2777777777778</v>
      </c>
    </row>
    <row r="110" spans="1:5">
      <c r="A110" s="92">
        <v>42402</v>
      </c>
      <c r="B110" s="94">
        <v>2567</v>
      </c>
      <c r="C110" s="94">
        <v>1657</v>
      </c>
      <c r="D110" s="94">
        <f t="shared" si="2"/>
        <v>5514.8287037037035</v>
      </c>
      <c r="E110" s="95">
        <f t="shared" si="3"/>
        <v>3950.2777777777778</v>
      </c>
    </row>
    <row r="111" spans="1:5">
      <c r="A111" s="92">
        <v>42409</v>
      </c>
      <c r="B111" s="94">
        <v>2672</v>
      </c>
      <c r="C111" s="94">
        <v>1629</v>
      </c>
      <c r="D111" s="94">
        <f t="shared" si="2"/>
        <v>5514.8287037037035</v>
      </c>
      <c r="E111" s="95">
        <f t="shared" si="3"/>
        <v>3950.2777777777778</v>
      </c>
    </row>
    <row r="112" spans="1:5">
      <c r="A112" s="92">
        <v>42416</v>
      </c>
      <c r="B112" s="94">
        <v>2596</v>
      </c>
      <c r="C112" s="94">
        <v>1621</v>
      </c>
      <c r="D112" s="94">
        <f t="shared" si="2"/>
        <v>5514.8287037037035</v>
      </c>
      <c r="E112" s="95">
        <f t="shared" si="3"/>
        <v>3950.2777777777778</v>
      </c>
    </row>
    <row r="113" spans="1:5">
      <c r="A113" s="92">
        <v>42423</v>
      </c>
      <c r="B113" s="94">
        <v>2568</v>
      </c>
      <c r="C113" s="94">
        <v>1664</v>
      </c>
      <c r="D113" s="94">
        <f t="shared" si="2"/>
        <v>5514.8287037037035</v>
      </c>
      <c r="E113" s="95">
        <f t="shared" si="3"/>
        <v>3950.2777777777778</v>
      </c>
    </row>
    <row r="114" spans="1:5">
      <c r="A114" s="92">
        <v>42430</v>
      </c>
      <c r="B114" s="94">
        <v>2531</v>
      </c>
      <c r="C114" s="94">
        <v>1633</v>
      </c>
      <c r="D114" s="94">
        <f t="shared" si="2"/>
        <v>5514.8287037037035</v>
      </c>
      <c r="E114" s="95">
        <f t="shared" si="3"/>
        <v>3950.2777777777778</v>
      </c>
    </row>
    <row r="115" spans="1:5">
      <c r="A115" s="92">
        <v>42437</v>
      </c>
      <c r="B115" s="94">
        <v>2419</v>
      </c>
      <c r="C115" s="94">
        <v>1620</v>
      </c>
      <c r="D115" s="94">
        <f t="shared" si="2"/>
        <v>5514.8287037037035</v>
      </c>
      <c r="E115" s="95">
        <f t="shared" si="3"/>
        <v>3950.2777777777778</v>
      </c>
    </row>
    <row r="116" spans="1:5">
      <c r="A116" s="92">
        <v>42444</v>
      </c>
      <c r="B116" s="94">
        <v>2469</v>
      </c>
      <c r="C116" s="94">
        <v>1652</v>
      </c>
      <c r="D116" s="94">
        <f t="shared" si="2"/>
        <v>5514.8287037037035</v>
      </c>
      <c r="E116" s="95">
        <f t="shared" si="3"/>
        <v>3950.2777777777778</v>
      </c>
    </row>
    <row r="117" spans="1:5">
      <c r="A117" s="92">
        <v>42451</v>
      </c>
      <c r="B117" s="94">
        <v>2590</v>
      </c>
      <c r="C117" s="94">
        <v>1821</v>
      </c>
      <c r="D117" s="94">
        <f t="shared" si="2"/>
        <v>5514.8287037037035</v>
      </c>
      <c r="E117" s="95">
        <f t="shared" si="3"/>
        <v>3950.2777777777778</v>
      </c>
    </row>
    <row r="118" spans="1:5">
      <c r="A118" s="92">
        <v>42458</v>
      </c>
      <c r="B118" s="94">
        <v>2593</v>
      </c>
      <c r="C118" s="94">
        <v>1786</v>
      </c>
      <c r="D118" s="94">
        <f t="shared" si="2"/>
        <v>5514.8287037037035</v>
      </c>
      <c r="E118" s="95">
        <f t="shared" si="3"/>
        <v>3950.2777777777778</v>
      </c>
    </row>
    <row r="119" spans="1:5">
      <c r="A119" s="92">
        <v>42465</v>
      </c>
      <c r="B119" s="94">
        <v>2850</v>
      </c>
      <c r="C119" s="94">
        <v>1892</v>
      </c>
      <c r="D119" s="94">
        <f t="shared" si="2"/>
        <v>5514.8287037037035</v>
      </c>
      <c r="E119" s="95">
        <f t="shared" si="3"/>
        <v>3950.2777777777778</v>
      </c>
    </row>
    <row r="120" spans="1:5">
      <c r="A120" s="92">
        <v>42472</v>
      </c>
      <c r="B120" s="94">
        <v>3323</v>
      </c>
      <c r="C120" s="94">
        <v>2170</v>
      </c>
      <c r="D120" s="94">
        <f t="shared" si="2"/>
        <v>5514.8287037037035</v>
      </c>
      <c r="E120" s="95">
        <f t="shared" si="3"/>
        <v>3950.2777777777778</v>
      </c>
    </row>
    <row r="121" spans="1:5">
      <c r="A121" s="92">
        <v>42479</v>
      </c>
      <c r="B121" s="94">
        <v>3956</v>
      </c>
      <c r="C121" s="94">
        <v>2526</v>
      </c>
      <c r="D121" s="94">
        <f t="shared" si="2"/>
        <v>5514.8287037037035</v>
      </c>
      <c r="E121" s="95">
        <f t="shared" si="3"/>
        <v>3950.2777777777778</v>
      </c>
    </row>
    <row r="122" spans="1:5">
      <c r="A122" s="92">
        <v>42486</v>
      </c>
      <c r="B122" s="94">
        <v>4194</v>
      </c>
      <c r="C122" s="94">
        <v>2681</v>
      </c>
      <c r="D122" s="94">
        <f t="shared" si="2"/>
        <v>5514.8287037037035</v>
      </c>
      <c r="E122" s="95">
        <f t="shared" si="3"/>
        <v>3950.2777777777778</v>
      </c>
    </row>
    <row r="123" spans="1:5">
      <c r="A123" s="92">
        <v>42493</v>
      </c>
      <c r="B123" s="94">
        <v>4220</v>
      </c>
      <c r="C123" s="94">
        <v>2582</v>
      </c>
      <c r="D123" s="94">
        <f t="shared" si="2"/>
        <v>5514.8287037037035</v>
      </c>
      <c r="E123" s="95">
        <f t="shared" si="3"/>
        <v>3950.2777777777778</v>
      </c>
    </row>
    <row r="124" spans="1:5">
      <c r="A124" s="92">
        <v>42500</v>
      </c>
      <c r="B124" s="94">
        <v>3962</v>
      </c>
      <c r="C124" s="94">
        <v>2387</v>
      </c>
      <c r="D124" s="94">
        <f t="shared" si="2"/>
        <v>5514.8287037037035</v>
      </c>
      <c r="E124" s="95">
        <f t="shared" si="3"/>
        <v>3950.2777777777778</v>
      </c>
    </row>
    <row r="125" spans="1:5">
      <c r="A125" s="92">
        <v>42507</v>
      </c>
      <c r="B125" s="94">
        <v>3883</v>
      </c>
      <c r="C125" s="94">
        <v>2295</v>
      </c>
      <c r="D125" s="94">
        <f t="shared" si="2"/>
        <v>5514.8287037037035</v>
      </c>
      <c r="E125" s="95">
        <f t="shared" si="3"/>
        <v>3950.2777777777778</v>
      </c>
    </row>
    <row r="126" spans="1:5">
      <c r="A126" s="92">
        <v>42514</v>
      </c>
      <c r="B126" s="94">
        <v>3991</v>
      </c>
      <c r="C126" s="94">
        <v>2481</v>
      </c>
      <c r="D126" s="94">
        <f t="shared" si="2"/>
        <v>5514.8287037037035</v>
      </c>
      <c r="E126" s="95">
        <f t="shared" si="3"/>
        <v>3950.2777777777778</v>
      </c>
    </row>
    <row r="127" spans="1:5">
      <c r="A127" s="92">
        <v>42521</v>
      </c>
      <c r="B127" s="94">
        <v>3789</v>
      </c>
      <c r="C127" s="94">
        <v>2417</v>
      </c>
      <c r="D127" s="94">
        <f t="shared" si="2"/>
        <v>5514.8287037037035</v>
      </c>
      <c r="E127" s="95">
        <f t="shared" si="3"/>
        <v>3950.2777777777778</v>
      </c>
    </row>
    <row r="128" spans="1:5">
      <c r="A128" s="92">
        <v>42528</v>
      </c>
      <c r="B128" s="94">
        <v>3822</v>
      </c>
      <c r="C128" s="94">
        <v>2488</v>
      </c>
      <c r="D128" s="94">
        <f t="shared" si="2"/>
        <v>5514.8287037037035</v>
      </c>
      <c r="E128" s="95">
        <f t="shared" si="3"/>
        <v>3950.2777777777778</v>
      </c>
    </row>
    <row r="129" spans="1:5">
      <c r="A129" s="92">
        <v>42535</v>
      </c>
      <c r="B129" s="94">
        <v>3902</v>
      </c>
      <c r="C129" s="94">
        <v>2700</v>
      </c>
      <c r="D129" s="94">
        <f t="shared" si="2"/>
        <v>5514.8287037037035</v>
      </c>
      <c r="E129" s="95">
        <f t="shared" si="3"/>
        <v>3950.2777777777778</v>
      </c>
    </row>
    <row r="130" spans="1:5">
      <c r="A130" s="92">
        <v>42542</v>
      </c>
      <c r="B130" s="94">
        <v>3684</v>
      </c>
      <c r="C130" s="94">
        <v>2592</v>
      </c>
      <c r="D130" s="94">
        <f t="shared" si="2"/>
        <v>5514.8287037037035</v>
      </c>
      <c r="E130" s="95">
        <f t="shared" si="3"/>
        <v>3950.2777777777778</v>
      </c>
    </row>
    <row r="131" spans="1:5">
      <c r="A131" s="92">
        <v>42549</v>
      </c>
      <c r="B131" s="94">
        <v>3791</v>
      </c>
      <c r="C131" s="94">
        <v>2612</v>
      </c>
      <c r="D131" s="94">
        <f t="shared" ref="D131:D194" si="4">AVERAGE($B$2:$B$217)</f>
        <v>5514.8287037037035</v>
      </c>
      <c r="E131" s="95">
        <f t="shared" ref="E131:E194" si="5">AVERAGE($C$2:$C$217)</f>
        <v>3950.2777777777778</v>
      </c>
    </row>
    <row r="132" spans="1:5">
      <c r="A132" s="92">
        <v>42556</v>
      </c>
      <c r="B132" s="94">
        <v>4030</v>
      </c>
      <c r="C132" s="94">
        <v>2777</v>
      </c>
      <c r="D132" s="94">
        <f t="shared" si="4"/>
        <v>5514.8287037037035</v>
      </c>
      <c r="E132" s="95">
        <f t="shared" si="5"/>
        <v>3950.2777777777778</v>
      </c>
    </row>
    <row r="133" spans="1:5">
      <c r="A133" s="92">
        <v>42563</v>
      </c>
      <c r="B133" s="94">
        <v>4068</v>
      </c>
      <c r="C133" s="94">
        <v>2729</v>
      </c>
      <c r="D133" s="94">
        <f t="shared" si="4"/>
        <v>5514.8287037037035</v>
      </c>
      <c r="E133" s="95">
        <f t="shared" si="5"/>
        <v>3950.2777777777778</v>
      </c>
    </row>
    <row r="134" spans="1:5">
      <c r="A134" s="92">
        <v>42570</v>
      </c>
      <c r="B134" s="94">
        <v>4105</v>
      </c>
      <c r="C134" s="94">
        <v>2707</v>
      </c>
      <c r="D134" s="94">
        <f t="shared" si="4"/>
        <v>5514.8287037037035</v>
      </c>
      <c r="E134" s="95">
        <f t="shared" si="5"/>
        <v>3950.2777777777778</v>
      </c>
    </row>
    <row r="135" spans="1:5">
      <c r="A135" s="92">
        <v>42577</v>
      </c>
      <c r="B135" s="94">
        <v>3929</v>
      </c>
      <c r="C135" s="94">
        <v>2616</v>
      </c>
      <c r="D135" s="94">
        <f t="shared" si="4"/>
        <v>5514.8287037037035</v>
      </c>
      <c r="E135" s="95">
        <f t="shared" si="5"/>
        <v>3950.2777777777778</v>
      </c>
    </row>
    <row r="136" spans="1:5">
      <c r="A136" s="92">
        <v>42584</v>
      </c>
      <c r="B136" s="94">
        <v>3749</v>
      </c>
      <c r="C136" s="94">
        <v>2445</v>
      </c>
      <c r="D136" s="94">
        <f t="shared" si="4"/>
        <v>5514.8287037037035</v>
      </c>
      <c r="E136" s="95">
        <f t="shared" si="5"/>
        <v>3950.2777777777778</v>
      </c>
    </row>
    <row r="137" spans="1:5">
      <c r="A137" s="92">
        <v>42591</v>
      </c>
      <c r="B137" s="94">
        <v>3800</v>
      </c>
      <c r="C137" s="94">
        <v>2360</v>
      </c>
      <c r="D137" s="94">
        <f t="shared" si="4"/>
        <v>5514.8287037037035</v>
      </c>
      <c r="E137" s="95">
        <f t="shared" si="5"/>
        <v>3950.2777777777778</v>
      </c>
    </row>
    <row r="138" spans="1:5">
      <c r="A138" s="92">
        <v>42598</v>
      </c>
      <c r="B138" s="94">
        <v>3773</v>
      </c>
      <c r="C138" s="94">
        <v>2716</v>
      </c>
      <c r="D138" s="94">
        <f t="shared" si="4"/>
        <v>5514.8287037037035</v>
      </c>
      <c r="E138" s="95">
        <f t="shared" si="5"/>
        <v>3950.2777777777778</v>
      </c>
    </row>
    <row r="139" spans="1:5">
      <c r="A139" s="92">
        <v>42605</v>
      </c>
      <c r="B139" s="94">
        <v>3779</v>
      </c>
      <c r="C139" s="94">
        <v>2667</v>
      </c>
      <c r="D139" s="94">
        <f t="shared" si="4"/>
        <v>5514.8287037037035</v>
      </c>
      <c r="E139" s="95">
        <f t="shared" si="5"/>
        <v>3950.2777777777778</v>
      </c>
    </row>
    <row r="140" spans="1:5">
      <c r="A140" s="92">
        <v>42612</v>
      </c>
      <c r="B140" s="94">
        <v>4043</v>
      </c>
      <c r="C140" s="94">
        <v>2912</v>
      </c>
      <c r="D140" s="94">
        <f t="shared" si="4"/>
        <v>5514.8287037037035</v>
      </c>
      <c r="E140" s="95">
        <f t="shared" si="5"/>
        <v>3950.2777777777778</v>
      </c>
    </row>
    <row r="141" spans="1:5">
      <c r="A141" s="92">
        <v>42619</v>
      </c>
      <c r="B141" s="94">
        <v>4169</v>
      </c>
      <c r="C141" s="94">
        <v>3000</v>
      </c>
      <c r="D141" s="94">
        <f t="shared" si="4"/>
        <v>5514.8287037037035</v>
      </c>
      <c r="E141" s="95">
        <f t="shared" si="5"/>
        <v>3950.2777777777778</v>
      </c>
    </row>
    <row r="142" spans="1:5">
      <c r="A142" s="92">
        <v>42626</v>
      </c>
      <c r="B142" s="94">
        <v>4942</v>
      </c>
      <c r="C142" s="94">
        <v>3542</v>
      </c>
      <c r="D142" s="94">
        <f t="shared" si="4"/>
        <v>5514.8287037037035</v>
      </c>
      <c r="E142" s="95">
        <f t="shared" si="5"/>
        <v>3950.2777777777778</v>
      </c>
    </row>
    <row r="143" spans="1:5">
      <c r="A143" s="92">
        <v>42633</v>
      </c>
      <c r="B143" s="94">
        <v>5060</v>
      </c>
      <c r="C143" s="94">
        <v>3689</v>
      </c>
      <c r="D143" s="94">
        <f t="shared" si="4"/>
        <v>5514.8287037037035</v>
      </c>
      <c r="E143" s="95">
        <f t="shared" si="5"/>
        <v>3950.2777777777778</v>
      </c>
    </row>
    <row r="144" spans="1:5">
      <c r="A144" s="92">
        <v>42640</v>
      </c>
      <c r="B144" s="94">
        <v>5060</v>
      </c>
      <c r="C144" s="94">
        <v>3689</v>
      </c>
      <c r="D144" s="94">
        <f t="shared" si="4"/>
        <v>5514.8287037037035</v>
      </c>
      <c r="E144" s="95">
        <f t="shared" si="5"/>
        <v>3950.2777777777778</v>
      </c>
    </row>
    <row r="145" spans="1:5">
      <c r="A145" s="92">
        <v>42647</v>
      </c>
      <c r="B145" s="94">
        <v>5502</v>
      </c>
      <c r="C145" s="94">
        <v>3844</v>
      </c>
      <c r="D145" s="94">
        <f t="shared" si="4"/>
        <v>5514.8287037037035</v>
      </c>
      <c r="E145" s="95">
        <f t="shared" si="5"/>
        <v>3950.2777777777778</v>
      </c>
    </row>
    <row r="146" spans="1:5">
      <c r="A146" s="92">
        <v>42654</v>
      </c>
      <c r="B146" s="94">
        <v>5985</v>
      </c>
      <c r="C146" s="94">
        <v>4121</v>
      </c>
      <c r="D146" s="94">
        <f t="shared" si="4"/>
        <v>5514.8287037037035</v>
      </c>
      <c r="E146" s="95">
        <f t="shared" si="5"/>
        <v>3950.2777777777778</v>
      </c>
    </row>
    <row r="147" spans="1:5">
      <c r="A147" s="92">
        <v>42661</v>
      </c>
      <c r="B147" s="94">
        <v>5606</v>
      </c>
      <c r="C147" s="94">
        <v>3937</v>
      </c>
      <c r="D147" s="94">
        <f t="shared" si="4"/>
        <v>5514.8287037037035</v>
      </c>
      <c r="E147" s="95">
        <f t="shared" si="5"/>
        <v>3950.2777777777778</v>
      </c>
    </row>
    <row r="148" spans="1:5">
      <c r="A148" s="92">
        <v>42668</v>
      </c>
      <c r="B148" s="94">
        <v>4951</v>
      </c>
      <c r="C148" s="94">
        <v>3441</v>
      </c>
      <c r="D148" s="94">
        <f t="shared" si="4"/>
        <v>5514.8287037037035</v>
      </c>
      <c r="E148" s="95">
        <f t="shared" si="5"/>
        <v>3950.2777777777778</v>
      </c>
    </row>
    <row r="149" spans="1:5">
      <c r="A149" s="92">
        <v>42675</v>
      </c>
      <c r="B149" s="94">
        <v>4913</v>
      </c>
      <c r="C149" s="94">
        <v>3319</v>
      </c>
      <c r="D149" s="94">
        <f t="shared" si="4"/>
        <v>5514.8287037037035</v>
      </c>
      <c r="E149" s="95">
        <f t="shared" si="5"/>
        <v>3950.2777777777778</v>
      </c>
    </row>
    <row r="150" spans="1:5">
      <c r="A150" s="92">
        <v>42682</v>
      </c>
      <c r="B150" s="94">
        <v>5104</v>
      </c>
      <c r="C150" s="94">
        <v>3613</v>
      </c>
      <c r="D150" s="94">
        <f t="shared" si="4"/>
        <v>5514.8287037037035</v>
      </c>
      <c r="E150" s="95">
        <f t="shared" si="5"/>
        <v>3950.2777777777778</v>
      </c>
    </row>
    <row r="151" spans="1:5">
      <c r="A151" s="92">
        <v>42689</v>
      </c>
      <c r="B151" s="94">
        <v>6741</v>
      </c>
      <c r="C151" s="94">
        <v>4396</v>
      </c>
      <c r="D151" s="94">
        <f t="shared" si="4"/>
        <v>5514.8287037037035</v>
      </c>
      <c r="E151" s="95">
        <f t="shared" si="5"/>
        <v>3950.2777777777778</v>
      </c>
    </row>
    <row r="152" spans="1:5">
      <c r="A152" s="92">
        <v>42696</v>
      </c>
      <c r="B152" s="94">
        <v>7291</v>
      </c>
      <c r="C152" s="94">
        <v>4905</v>
      </c>
      <c r="D152" s="94">
        <f t="shared" si="4"/>
        <v>5514.8287037037035</v>
      </c>
      <c r="E152" s="95">
        <f t="shared" si="5"/>
        <v>3950.2777777777778</v>
      </c>
    </row>
    <row r="153" spans="1:5">
      <c r="A153" s="92">
        <v>42703</v>
      </c>
      <c r="B153" s="94">
        <v>6344</v>
      </c>
      <c r="C153" s="94">
        <v>4352</v>
      </c>
      <c r="D153" s="94">
        <f t="shared" si="4"/>
        <v>5514.8287037037035</v>
      </c>
      <c r="E153" s="95">
        <f t="shared" si="5"/>
        <v>3950.2777777777778</v>
      </c>
    </row>
    <row r="154" spans="1:5">
      <c r="A154" s="92">
        <v>42710</v>
      </c>
      <c r="B154" s="94">
        <v>5830</v>
      </c>
      <c r="C154" s="94">
        <v>4663</v>
      </c>
      <c r="D154" s="94">
        <f t="shared" si="4"/>
        <v>5514.8287037037035</v>
      </c>
      <c r="E154" s="95">
        <f t="shared" si="5"/>
        <v>3950.2777777777778</v>
      </c>
    </row>
    <row r="155" spans="1:5">
      <c r="A155" s="92">
        <v>42717</v>
      </c>
      <c r="B155" s="94">
        <v>5165</v>
      </c>
      <c r="C155" s="94">
        <v>3543</v>
      </c>
      <c r="D155" s="94">
        <f t="shared" si="4"/>
        <v>5514.8287037037035</v>
      </c>
      <c r="E155" s="95">
        <f t="shared" si="5"/>
        <v>3950.2777777777778</v>
      </c>
    </row>
    <row r="156" spans="1:5">
      <c r="A156" s="92">
        <v>42724</v>
      </c>
      <c r="B156" s="94">
        <v>4748</v>
      </c>
      <c r="C156" s="94">
        <v>3191</v>
      </c>
      <c r="D156" s="94">
        <f t="shared" si="4"/>
        <v>5514.8287037037035</v>
      </c>
      <c r="E156" s="95">
        <f t="shared" si="5"/>
        <v>3950.2777777777778</v>
      </c>
    </row>
    <row r="157" spans="1:5">
      <c r="A157" s="92">
        <v>42731</v>
      </c>
      <c r="B157" s="94">
        <v>5890</v>
      </c>
      <c r="C157" s="94">
        <v>3595</v>
      </c>
      <c r="D157" s="94">
        <f t="shared" si="4"/>
        <v>5514.8287037037035</v>
      </c>
      <c r="E157" s="95">
        <f t="shared" si="5"/>
        <v>3950.2777777777778</v>
      </c>
    </row>
    <row r="158" spans="1:5">
      <c r="A158" s="92">
        <v>42738</v>
      </c>
      <c r="B158" s="94">
        <v>6086</v>
      </c>
      <c r="C158" s="94">
        <v>3853</v>
      </c>
      <c r="D158" s="94">
        <f t="shared" si="4"/>
        <v>5514.8287037037035</v>
      </c>
      <c r="E158" s="95">
        <f t="shared" si="5"/>
        <v>3950.2777777777778</v>
      </c>
    </row>
    <row r="159" spans="1:5">
      <c r="A159" s="92">
        <v>42744</v>
      </c>
      <c r="B159" s="94">
        <v>6178</v>
      </c>
      <c r="C159" s="94">
        <v>3967</v>
      </c>
      <c r="D159" s="94">
        <f t="shared" si="4"/>
        <v>5514.8287037037035</v>
      </c>
      <c r="E159" s="95">
        <f t="shared" si="5"/>
        <v>3950.2777777777778</v>
      </c>
    </row>
    <row r="160" spans="1:5">
      <c r="A160" s="92">
        <v>42751</v>
      </c>
      <c r="B160" s="94">
        <v>5764</v>
      </c>
      <c r="C160" s="94">
        <v>3692</v>
      </c>
      <c r="D160" s="94">
        <f t="shared" si="4"/>
        <v>5514.8287037037035</v>
      </c>
      <c r="E160" s="95">
        <f t="shared" si="5"/>
        <v>3950.2777777777778</v>
      </c>
    </row>
    <row r="161" spans="1:5">
      <c r="A161" s="92">
        <v>42758</v>
      </c>
      <c r="B161" s="94">
        <v>6228</v>
      </c>
      <c r="C161" s="94">
        <v>3871</v>
      </c>
      <c r="D161" s="94">
        <f t="shared" si="4"/>
        <v>5514.8287037037035</v>
      </c>
      <c r="E161" s="95">
        <f t="shared" si="5"/>
        <v>3950.2777777777778</v>
      </c>
    </row>
    <row r="162" spans="1:5">
      <c r="A162" s="92">
        <v>42765</v>
      </c>
      <c r="B162" s="94">
        <v>5443</v>
      </c>
      <c r="C162" s="94">
        <v>3447</v>
      </c>
      <c r="D162" s="94">
        <f t="shared" si="4"/>
        <v>5514.8287037037035</v>
      </c>
      <c r="E162" s="95">
        <f t="shared" si="5"/>
        <v>3950.2777777777778</v>
      </c>
    </row>
    <row r="163" spans="1:5">
      <c r="A163" s="92">
        <v>42772</v>
      </c>
      <c r="B163" s="94">
        <v>4938</v>
      </c>
      <c r="C163" s="94">
        <v>3129</v>
      </c>
      <c r="D163" s="94">
        <f t="shared" si="4"/>
        <v>5514.8287037037035</v>
      </c>
      <c r="E163" s="95">
        <f t="shared" si="5"/>
        <v>3950.2777777777778</v>
      </c>
    </row>
    <row r="164" spans="1:5">
      <c r="A164" s="92">
        <v>42779</v>
      </c>
      <c r="B164" s="94">
        <v>4516</v>
      </c>
      <c r="C164" s="94">
        <v>2804</v>
      </c>
      <c r="D164" s="94">
        <f t="shared" si="4"/>
        <v>5514.8287037037035</v>
      </c>
      <c r="E164" s="95">
        <f t="shared" si="5"/>
        <v>3950.2777777777778</v>
      </c>
    </row>
    <row r="165" spans="1:5">
      <c r="A165" s="92">
        <v>42786</v>
      </c>
      <c r="B165" s="94">
        <v>4503</v>
      </c>
      <c r="C165" s="94">
        <v>2941</v>
      </c>
      <c r="D165" s="94">
        <f t="shared" si="4"/>
        <v>5514.8287037037035</v>
      </c>
      <c r="E165" s="95">
        <f t="shared" si="5"/>
        <v>3950.2777777777778</v>
      </c>
    </row>
    <row r="166" spans="1:5">
      <c r="A166" s="92">
        <v>42793</v>
      </c>
      <c r="B166" s="94">
        <v>5026</v>
      </c>
      <c r="C166" s="94">
        <v>3411</v>
      </c>
      <c r="D166" s="94">
        <f t="shared" si="4"/>
        <v>5514.8287037037035</v>
      </c>
      <c r="E166" s="95">
        <f t="shared" si="5"/>
        <v>3950.2777777777778</v>
      </c>
    </row>
    <row r="167" spans="1:5">
      <c r="A167" s="92">
        <v>42800</v>
      </c>
      <c r="B167" s="94">
        <v>5082</v>
      </c>
      <c r="C167" s="94">
        <v>3552</v>
      </c>
      <c r="D167" s="94">
        <f t="shared" si="4"/>
        <v>5514.8287037037035</v>
      </c>
      <c r="E167" s="95">
        <f t="shared" si="5"/>
        <v>3950.2777777777778</v>
      </c>
    </row>
    <row r="168" spans="1:5">
      <c r="A168" s="92">
        <v>42807</v>
      </c>
      <c r="B168" s="94">
        <v>6150</v>
      </c>
      <c r="C168" s="94">
        <v>4323</v>
      </c>
      <c r="D168" s="94">
        <f t="shared" si="4"/>
        <v>5514.8287037037035</v>
      </c>
      <c r="E168" s="95">
        <f t="shared" si="5"/>
        <v>3950.2777777777778</v>
      </c>
    </row>
    <row r="169" spans="1:5">
      <c r="A169" s="92">
        <v>42814</v>
      </c>
      <c r="B169" s="94">
        <v>7245</v>
      </c>
      <c r="C169" s="94">
        <v>4925</v>
      </c>
      <c r="D169" s="94">
        <f t="shared" si="4"/>
        <v>5514.8287037037035</v>
      </c>
      <c r="E169" s="95">
        <f t="shared" si="5"/>
        <v>3950.2777777777778</v>
      </c>
    </row>
    <row r="170" spans="1:5">
      <c r="A170" s="92">
        <v>42821</v>
      </c>
      <c r="B170" s="94">
        <v>7268</v>
      </c>
      <c r="C170" s="94">
        <v>4909</v>
      </c>
      <c r="D170" s="94">
        <f t="shared" si="4"/>
        <v>5514.8287037037035</v>
      </c>
      <c r="E170" s="95">
        <f t="shared" si="5"/>
        <v>3950.2777777777778</v>
      </c>
    </row>
    <row r="171" spans="1:5">
      <c r="A171" s="92">
        <v>42828</v>
      </c>
      <c r="B171" s="94">
        <v>7453</v>
      </c>
      <c r="C171" s="94">
        <v>4897</v>
      </c>
      <c r="D171" s="94">
        <f t="shared" si="4"/>
        <v>5514.8287037037035</v>
      </c>
      <c r="E171" s="95">
        <f t="shared" si="5"/>
        <v>3950.2777777777778</v>
      </c>
    </row>
    <row r="172" spans="1:5">
      <c r="A172" s="92">
        <v>42835</v>
      </c>
      <c r="B172" s="94">
        <v>6679</v>
      </c>
      <c r="C172" s="94">
        <v>4374</v>
      </c>
      <c r="D172" s="94">
        <f t="shared" si="4"/>
        <v>5514.8287037037035</v>
      </c>
      <c r="E172" s="95">
        <f t="shared" si="5"/>
        <v>3950.2777777777778</v>
      </c>
    </row>
    <row r="173" spans="1:5">
      <c r="A173" s="92">
        <v>42842</v>
      </c>
      <c r="B173" s="94">
        <v>6913</v>
      </c>
      <c r="C173" s="94">
        <v>4474</v>
      </c>
      <c r="D173" s="94">
        <f t="shared" si="4"/>
        <v>5514.8287037037035</v>
      </c>
      <c r="E173" s="95">
        <f t="shared" si="5"/>
        <v>3950.2777777777778</v>
      </c>
    </row>
    <row r="174" spans="1:5">
      <c r="A174" s="92">
        <v>42849</v>
      </c>
      <c r="B174" s="94">
        <v>6126</v>
      </c>
      <c r="C174" s="94">
        <v>3970</v>
      </c>
      <c r="D174" s="94">
        <f t="shared" si="4"/>
        <v>5514.8287037037035</v>
      </c>
      <c r="E174" s="95">
        <f t="shared" si="5"/>
        <v>3950.2777777777778</v>
      </c>
    </row>
    <row r="175" spans="1:5">
      <c r="A175" s="92">
        <v>42856</v>
      </c>
      <c r="B175" s="94">
        <v>6055</v>
      </c>
      <c r="C175" s="94">
        <v>4008</v>
      </c>
      <c r="D175" s="94">
        <f t="shared" si="4"/>
        <v>5514.8287037037035</v>
      </c>
      <c r="E175" s="95">
        <f t="shared" si="5"/>
        <v>3950.2777777777778</v>
      </c>
    </row>
    <row r="176" spans="1:5">
      <c r="A176" s="92">
        <v>42863</v>
      </c>
      <c r="B176" s="94">
        <v>5697</v>
      </c>
      <c r="C176" s="94">
        <v>3734</v>
      </c>
      <c r="D176" s="94">
        <f t="shared" si="4"/>
        <v>5514.8287037037035</v>
      </c>
      <c r="E176" s="95">
        <f t="shared" si="5"/>
        <v>3950.2777777777778</v>
      </c>
    </row>
    <row r="177" spans="1:5">
      <c r="A177" s="92">
        <v>42870</v>
      </c>
      <c r="B177" s="94">
        <v>6035</v>
      </c>
      <c r="C177" s="94">
        <v>4048</v>
      </c>
      <c r="D177" s="94">
        <f t="shared" si="4"/>
        <v>5514.8287037037035</v>
      </c>
      <c r="E177" s="95">
        <f t="shared" si="5"/>
        <v>3950.2777777777778</v>
      </c>
    </row>
    <row r="178" spans="1:5">
      <c r="A178" s="92">
        <v>42877</v>
      </c>
      <c r="B178" s="94">
        <v>5885</v>
      </c>
      <c r="C178" s="94">
        <v>4048</v>
      </c>
      <c r="D178" s="94">
        <f t="shared" si="4"/>
        <v>5514.8287037037035</v>
      </c>
      <c r="E178" s="95">
        <f t="shared" si="5"/>
        <v>3950.2777777777778</v>
      </c>
    </row>
    <row r="179" spans="1:5">
      <c r="A179" s="92">
        <v>42884</v>
      </c>
      <c r="B179" s="94">
        <v>5752</v>
      </c>
      <c r="C179" s="94">
        <v>3923</v>
      </c>
      <c r="D179" s="94">
        <f t="shared" si="4"/>
        <v>5514.8287037037035</v>
      </c>
      <c r="E179" s="95">
        <f t="shared" si="5"/>
        <v>3950.2777777777778</v>
      </c>
    </row>
    <row r="180" spans="1:5">
      <c r="A180" s="92">
        <v>42891</v>
      </c>
      <c r="B180" s="94">
        <v>5363</v>
      </c>
      <c r="C180" s="94">
        <v>3657</v>
      </c>
      <c r="D180" s="94">
        <f t="shared" si="4"/>
        <v>5514.8287037037035</v>
      </c>
      <c r="E180" s="95">
        <f t="shared" si="5"/>
        <v>3950.2777777777778</v>
      </c>
    </row>
    <row r="181" spans="1:5">
      <c r="A181" s="92">
        <v>42898</v>
      </c>
      <c r="B181" s="94">
        <v>5498</v>
      </c>
      <c r="C181" s="94">
        <v>3740</v>
      </c>
      <c r="D181" s="94">
        <f t="shared" si="4"/>
        <v>5514.8287037037035</v>
      </c>
      <c r="E181" s="95">
        <f t="shared" si="5"/>
        <v>3950.2777777777778</v>
      </c>
    </row>
    <row r="182" spans="1:5">
      <c r="A182" s="92">
        <v>42905</v>
      </c>
      <c r="B182" s="94">
        <v>5229</v>
      </c>
      <c r="C182" s="94">
        <v>3474</v>
      </c>
      <c r="D182" s="94">
        <f t="shared" si="4"/>
        <v>5514.8287037037035</v>
      </c>
      <c r="E182" s="95">
        <f t="shared" si="5"/>
        <v>3950.2777777777778</v>
      </c>
    </row>
    <row r="183" spans="1:5">
      <c r="A183" s="92">
        <v>42912</v>
      </c>
      <c r="B183" s="94">
        <v>4757</v>
      </c>
      <c r="C183" s="94">
        <v>3057</v>
      </c>
      <c r="D183" s="94">
        <f t="shared" si="4"/>
        <v>5514.8287037037035</v>
      </c>
      <c r="E183" s="95">
        <f t="shared" si="5"/>
        <v>3950.2777777777778</v>
      </c>
    </row>
    <row r="184" spans="1:5">
      <c r="A184" s="92">
        <v>42919</v>
      </c>
      <c r="B184" s="94">
        <v>4899</v>
      </c>
      <c r="C184" s="94">
        <v>3203</v>
      </c>
      <c r="D184" s="94">
        <f t="shared" si="4"/>
        <v>5514.8287037037035</v>
      </c>
      <c r="E184" s="95">
        <f t="shared" si="5"/>
        <v>3950.2777777777778</v>
      </c>
    </row>
    <row r="185" spans="1:5">
      <c r="A185" s="92">
        <v>42926</v>
      </c>
      <c r="B185" s="94">
        <v>4447</v>
      </c>
      <c r="C185" s="94">
        <v>2874</v>
      </c>
      <c r="D185" s="94">
        <f t="shared" si="4"/>
        <v>5514.8287037037035</v>
      </c>
      <c r="E185" s="95">
        <f t="shared" si="5"/>
        <v>3950.2777777777778</v>
      </c>
    </row>
    <row r="186" spans="1:5">
      <c r="A186" s="92">
        <v>42933</v>
      </c>
      <c r="B186" s="94">
        <v>4798</v>
      </c>
      <c r="C186" s="94">
        <v>3194</v>
      </c>
      <c r="D186" s="94">
        <f t="shared" si="4"/>
        <v>5514.8287037037035</v>
      </c>
      <c r="E186" s="95">
        <f t="shared" si="5"/>
        <v>3950.2777777777778</v>
      </c>
    </row>
    <row r="187" spans="1:5">
      <c r="A187" s="92">
        <v>42940</v>
      </c>
      <c r="B187" s="94">
        <v>5172</v>
      </c>
      <c r="C187" s="94">
        <v>3492</v>
      </c>
      <c r="D187" s="94">
        <f t="shared" si="4"/>
        <v>5514.8287037037035</v>
      </c>
      <c r="E187" s="95">
        <f t="shared" si="5"/>
        <v>3950.2777777777778</v>
      </c>
    </row>
    <row r="188" spans="1:5">
      <c r="A188" s="92">
        <v>42947</v>
      </c>
      <c r="B188" s="94">
        <v>5186</v>
      </c>
      <c r="C188" s="94">
        <v>3503</v>
      </c>
      <c r="D188" s="94">
        <f t="shared" si="4"/>
        <v>5514.8287037037035</v>
      </c>
      <c r="E188" s="95">
        <f t="shared" si="5"/>
        <v>3950.2777777777778</v>
      </c>
    </row>
    <row r="189" spans="1:5">
      <c r="A189" s="92">
        <v>42954</v>
      </c>
      <c r="B189" s="94">
        <v>6151</v>
      </c>
      <c r="C189" s="94">
        <v>4046</v>
      </c>
      <c r="D189" s="94">
        <f t="shared" si="4"/>
        <v>5514.8287037037035</v>
      </c>
      <c r="E189" s="95">
        <f t="shared" si="5"/>
        <v>3950.2777777777778</v>
      </c>
    </row>
    <row r="190" spans="1:5">
      <c r="A190" s="92">
        <v>42961</v>
      </c>
      <c r="B190" s="94">
        <v>6874</v>
      </c>
      <c r="C190" s="94">
        <v>4457</v>
      </c>
      <c r="D190" s="94">
        <f t="shared" si="4"/>
        <v>5514.8287037037035</v>
      </c>
      <c r="E190" s="95">
        <f t="shared" si="5"/>
        <v>3950.2777777777778</v>
      </c>
    </row>
    <row r="191" spans="1:5">
      <c r="A191" s="92">
        <v>42968</v>
      </c>
      <c r="B191" s="94">
        <v>7585</v>
      </c>
      <c r="C191" s="94">
        <v>5105</v>
      </c>
      <c r="D191" s="94">
        <f t="shared" si="4"/>
        <v>5514.8287037037035</v>
      </c>
      <c r="E191" s="95">
        <f t="shared" si="5"/>
        <v>3950.2777777777778</v>
      </c>
    </row>
    <row r="192" spans="1:5">
      <c r="A192" s="92">
        <v>42976</v>
      </c>
      <c r="B192" s="94">
        <v>7324</v>
      </c>
      <c r="C192" s="94">
        <v>4917</v>
      </c>
      <c r="D192" s="94">
        <f t="shared" si="4"/>
        <v>5514.8287037037035</v>
      </c>
      <c r="E192" s="95">
        <f t="shared" si="5"/>
        <v>3950.2777777777778</v>
      </c>
    </row>
    <row r="193" spans="1:5">
      <c r="A193" s="92">
        <v>42982</v>
      </c>
      <c r="B193" s="94">
        <v>6998</v>
      </c>
      <c r="C193" s="94">
        <v>4800</v>
      </c>
      <c r="D193" s="94">
        <f t="shared" si="4"/>
        <v>5514.8287037037035</v>
      </c>
      <c r="E193" s="95">
        <f t="shared" si="5"/>
        <v>3950.2777777777778</v>
      </c>
    </row>
    <row r="194" spans="1:5">
      <c r="A194" s="92">
        <v>42989</v>
      </c>
      <c r="B194" s="94">
        <v>7734</v>
      </c>
      <c r="C194" s="94">
        <v>5381</v>
      </c>
      <c r="D194" s="94">
        <f t="shared" si="4"/>
        <v>5514.8287037037035</v>
      </c>
      <c r="E194" s="95">
        <f t="shared" si="5"/>
        <v>3950.2777777777778</v>
      </c>
    </row>
    <row r="195" spans="1:5">
      <c r="A195" s="92">
        <v>42996</v>
      </c>
      <c r="B195" s="94">
        <v>7588</v>
      </c>
      <c r="C195" s="94">
        <v>5379</v>
      </c>
      <c r="D195" s="94">
        <f t="shared" ref="D195:D217" si="6">AVERAGE($B$2:$B$217)</f>
        <v>5514.8287037037035</v>
      </c>
      <c r="E195" s="95">
        <f t="shared" ref="E195:E217" si="7">AVERAGE($C$2:$C$217)</f>
        <v>3950.2777777777778</v>
      </c>
    </row>
    <row r="196" spans="1:5">
      <c r="A196" s="92">
        <v>43003</v>
      </c>
      <c r="B196" s="94">
        <v>8408</v>
      </c>
      <c r="C196" s="94">
        <v>5948</v>
      </c>
      <c r="D196" s="94">
        <f t="shared" si="6"/>
        <v>5514.8287037037035</v>
      </c>
      <c r="E196" s="95">
        <f t="shared" si="7"/>
        <v>3950.2777777777778</v>
      </c>
    </row>
    <row r="197" spans="1:5">
      <c r="A197" s="92">
        <v>43010</v>
      </c>
      <c r="B197" s="94">
        <v>7716</v>
      </c>
      <c r="C197" s="94">
        <v>5343</v>
      </c>
      <c r="D197" s="94">
        <f t="shared" si="6"/>
        <v>5514.8287037037035</v>
      </c>
      <c r="E197" s="95">
        <f t="shared" si="7"/>
        <v>3950.2777777777778</v>
      </c>
    </row>
    <row r="198" spans="1:5">
      <c r="A198" s="92">
        <v>43017</v>
      </c>
      <c r="B198" s="94">
        <v>8060</v>
      </c>
      <c r="C198" s="94">
        <v>5703</v>
      </c>
      <c r="D198" s="94">
        <f t="shared" si="6"/>
        <v>5514.8287037037035</v>
      </c>
      <c r="E198" s="95">
        <f t="shared" si="7"/>
        <v>3950.2777777777778</v>
      </c>
    </row>
    <row r="199" spans="1:5">
      <c r="A199" s="92">
        <v>43024</v>
      </c>
      <c r="B199" s="94">
        <v>7893</v>
      </c>
      <c r="C199" s="94">
        <v>5696</v>
      </c>
      <c r="D199" s="94">
        <f t="shared" si="6"/>
        <v>5514.8287037037035</v>
      </c>
      <c r="E199" s="95">
        <f t="shared" si="7"/>
        <v>3950.2777777777778</v>
      </c>
    </row>
    <row r="200" spans="1:5">
      <c r="A200" s="92">
        <v>43031</v>
      </c>
      <c r="B200" s="94">
        <v>8345</v>
      </c>
      <c r="C200" s="94">
        <v>5729</v>
      </c>
      <c r="D200" s="94">
        <f t="shared" si="6"/>
        <v>5514.8287037037035</v>
      </c>
      <c r="E200" s="95">
        <f t="shared" si="7"/>
        <v>3950.2777777777778</v>
      </c>
    </row>
    <row r="201" spans="1:5">
      <c r="A201" s="92">
        <v>43038</v>
      </c>
      <c r="B201" s="94">
        <v>8452</v>
      </c>
      <c r="C201" s="94">
        <v>5903</v>
      </c>
      <c r="D201" s="94">
        <f t="shared" si="6"/>
        <v>5514.8287037037035</v>
      </c>
      <c r="E201" s="95">
        <f t="shared" si="7"/>
        <v>3950.2777777777778</v>
      </c>
    </row>
    <row r="202" spans="1:5">
      <c r="A202" s="92">
        <v>43045</v>
      </c>
      <c r="B202" s="94">
        <v>8277</v>
      </c>
      <c r="C202" s="94">
        <v>5674</v>
      </c>
      <c r="D202" s="94">
        <f t="shared" si="6"/>
        <v>5514.8287037037035</v>
      </c>
      <c r="E202" s="95">
        <f t="shared" si="7"/>
        <v>3950.2777777777778</v>
      </c>
    </row>
    <row r="203" spans="1:5">
      <c r="A203" s="92">
        <v>43052</v>
      </c>
      <c r="B203" s="94">
        <v>8894</v>
      </c>
      <c r="C203" s="94">
        <v>6066</v>
      </c>
      <c r="D203" s="94">
        <f t="shared" si="6"/>
        <v>5514.8287037037035</v>
      </c>
      <c r="E203" s="95">
        <f t="shared" si="7"/>
        <v>3950.2777777777778</v>
      </c>
    </row>
    <row r="204" spans="1:5">
      <c r="A204" s="92">
        <v>43059</v>
      </c>
      <c r="B204" s="94">
        <v>8596</v>
      </c>
      <c r="C204" s="94">
        <v>5830</v>
      </c>
      <c r="D204" s="94">
        <f t="shared" si="6"/>
        <v>5514.8287037037035</v>
      </c>
      <c r="E204" s="95">
        <f t="shared" si="7"/>
        <v>3950.2777777777778</v>
      </c>
    </row>
    <row r="205" spans="1:5">
      <c r="A205" s="92">
        <v>43066</v>
      </c>
      <c r="B205" s="94">
        <v>8967</v>
      </c>
      <c r="C205" s="94">
        <v>6209</v>
      </c>
      <c r="D205" s="94">
        <f t="shared" si="6"/>
        <v>5514.8287037037035</v>
      </c>
      <c r="E205" s="95">
        <f t="shared" si="7"/>
        <v>3950.2777777777778</v>
      </c>
    </row>
    <row r="206" spans="1:5">
      <c r="A206" s="92">
        <v>43073</v>
      </c>
      <c r="B206" s="94">
        <v>10020</v>
      </c>
      <c r="C206" s="94">
        <v>6907</v>
      </c>
      <c r="D206" s="94">
        <f t="shared" si="6"/>
        <v>5514.8287037037035</v>
      </c>
      <c r="E206" s="95">
        <f t="shared" si="7"/>
        <v>3950.2777777777778</v>
      </c>
    </row>
    <row r="207" spans="1:5">
      <c r="A207" s="92">
        <v>43080</v>
      </c>
      <c r="B207" s="94">
        <v>10579</v>
      </c>
      <c r="C207" s="94">
        <v>6996</v>
      </c>
      <c r="D207" s="94">
        <f t="shared" si="6"/>
        <v>5514.8287037037035</v>
      </c>
      <c r="E207" s="95">
        <f t="shared" si="7"/>
        <v>3950.2777777777778</v>
      </c>
    </row>
    <row r="208" spans="1:5">
      <c r="A208" s="92">
        <v>43087</v>
      </c>
      <c r="B208" s="94">
        <v>9373</v>
      </c>
      <c r="C208" s="94">
        <v>6687</v>
      </c>
      <c r="D208" s="94">
        <f t="shared" si="6"/>
        <v>5514.8287037037035</v>
      </c>
      <c r="E208" s="95">
        <f t="shared" si="7"/>
        <v>3950.2777777777778</v>
      </c>
    </row>
    <row r="209" spans="1:5">
      <c r="A209" s="92">
        <v>43094</v>
      </c>
      <c r="B209" s="94">
        <v>8236</v>
      </c>
      <c r="C209" s="94">
        <v>5938</v>
      </c>
      <c r="D209" s="94">
        <f t="shared" si="6"/>
        <v>5514.8287037037035</v>
      </c>
      <c r="E209" s="95">
        <f t="shared" si="7"/>
        <v>3950.2777777777778</v>
      </c>
    </row>
    <row r="210" spans="1:5">
      <c r="A210" s="92">
        <v>43108</v>
      </c>
      <c r="B210" s="94">
        <v>8574</v>
      </c>
      <c r="C210" s="94">
        <v>5379</v>
      </c>
      <c r="D210" s="94">
        <f t="shared" si="6"/>
        <v>5514.8287037037035</v>
      </c>
      <c r="E210" s="95">
        <f t="shared" si="7"/>
        <v>3950.2777777777778</v>
      </c>
    </row>
    <row r="211" spans="1:5">
      <c r="A211" s="92">
        <v>43115</v>
      </c>
      <c r="B211" s="94">
        <v>7973</v>
      </c>
      <c r="C211" s="94">
        <v>4783</v>
      </c>
      <c r="D211" s="94">
        <f t="shared" si="6"/>
        <v>5514.8287037037035</v>
      </c>
      <c r="E211" s="95">
        <f t="shared" si="7"/>
        <v>3950.2777777777778</v>
      </c>
    </row>
    <row r="212" spans="1:5">
      <c r="A212" s="92">
        <v>43122</v>
      </c>
      <c r="B212" s="94">
        <v>6697</v>
      </c>
      <c r="C212" s="94">
        <v>3955</v>
      </c>
      <c r="D212" s="94">
        <f t="shared" si="6"/>
        <v>5514.8287037037035</v>
      </c>
      <c r="E212" s="95">
        <f t="shared" si="7"/>
        <v>3950.2777777777778</v>
      </c>
    </row>
    <row r="213" spans="1:5">
      <c r="A213" s="92">
        <v>43129</v>
      </c>
      <c r="B213" s="94">
        <v>6825</v>
      </c>
      <c r="C213" s="94">
        <v>4387</v>
      </c>
      <c r="D213" s="94">
        <f t="shared" si="6"/>
        <v>5514.8287037037035</v>
      </c>
      <c r="E213" s="95">
        <f t="shared" si="7"/>
        <v>3950.2777777777778</v>
      </c>
    </row>
    <row r="214" spans="1:5">
      <c r="A214" s="92">
        <v>43136</v>
      </c>
      <c r="B214" s="94">
        <v>6338</v>
      </c>
      <c r="C214" s="94">
        <v>4072</v>
      </c>
      <c r="D214" s="94">
        <f t="shared" si="6"/>
        <v>5514.8287037037035</v>
      </c>
      <c r="E214" s="95">
        <f t="shared" si="7"/>
        <v>3950.2777777777778</v>
      </c>
    </row>
    <row r="215" spans="1:5">
      <c r="A215" s="92">
        <v>43143</v>
      </c>
      <c r="B215" s="94">
        <v>7164</v>
      </c>
      <c r="C215" s="94">
        <v>4674</v>
      </c>
      <c r="D215" s="94">
        <f t="shared" si="6"/>
        <v>5514.8287037037035</v>
      </c>
      <c r="E215" s="95">
        <f t="shared" si="7"/>
        <v>3950.2777777777778</v>
      </c>
    </row>
    <row r="216" spans="1:5">
      <c r="A216" s="92">
        <v>43150</v>
      </c>
      <c r="B216" s="94">
        <v>6691</v>
      </c>
      <c r="C216" s="94">
        <v>4374</v>
      </c>
      <c r="D216" s="94">
        <f t="shared" si="6"/>
        <v>5514.8287037037035</v>
      </c>
      <c r="E216" s="95">
        <f t="shared" si="7"/>
        <v>3950.2777777777778</v>
      </c>
    </row>
    <row r="217" spans="1:5">
      <c r="A217" s="92">
        <v>43157</v>
      </c>
      <c r="B217" s="94">
        <v>6818</v>
      </c>
      <c r="C217" s="94">
        <v>4652</v>
      </c>
      <c r="D217" s="94">
        <f t="shared" si="6"/>
        <v>5514.8287037037035</v>
      </c>
      <c r="E217" s="95">
        <f t="shared" si="7"/>
        <v>3950.2777777777778</v>
      </c>
    </row>
    <row r="219" spans="1:5">
      <c r="B219" s="44">
        <f>B217/D217-1</f>
        <v>0.23630313221172217</v>
      </c>
      <c r="C219" s="44">
        <f>C217/E217-1</f>
        <v>0.17763870332606713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E3:V63"/>
  <sheetViews>
    <sheetView zoomScaleNormal="100" workbookViewId="0">
      <selection activeCell="N11" sqref="N11"/>
    </sheetView>
  </sheetViews>
  <sheetFormatPr defaultRowHeight="14.5"/>
  <sheetData>
    <row r="3" spans="6:22" ht="15" thickBot="1"/>
    <row r="4" spans="6:22">
      <c r="F4" s="10" t="s">
        <v>28</v>
      </c>
      <c r="G4" s="11"/>
      <c r="H4" s="11"/>
      <c r="I4" s="11"/>
      <c r="J4" s="12"/>
    </row>
    <row r="5" spans="6:22">
      <c r="F5" s="13"/>
      <c r="G5" s="9"/>
      <c r="H5" s="9"/>
      <c r="I5" s="9"/>
      <c r="J5" s="14"/>
    </row>
    <row r="6" spans="6:22" ht="15.5">
      <c r="F6" s="13"/>
      <c r="G6" s="9"/>
      <c r="H6" s="9"/>
      <c r="I6" s="9"/>
      <c r="J6" s="14"/>
      <c r="O6" s="21"/>
      <c r="P6" s="22" t="s">
        <v>1</v>
      </c>
      <c r="Q6" s="22" t="s">
        <v>2</v>
      </c>
      <c r="R6" s="22" t="s">
        <v>17</v>
      </c>
      <c r="S6" s="22" t="s">
        <v>3</v>
      </c>
      <c r="T6" s="22" t="s">
        <v>4</v>
      </c>
      <c r="U6" s="22" t="s">
        <v>18</v>
      </c>
      <c r="V6" s="35" t="s">
        <v>19</v>
      </c>
    </row>
    <row r="7" spans="6:22" ht="15.5">
      <c r="F7" s="13"/>
      <c r="G7" s="9"/>
      <c r="H7" s="9"/>
      <c r="I7" s="9"/>
      <c r="J7" s="14"/>
      <c r="O7" s="38" t="s">
        <v>6</v>
      </c>
      <c r="P7" s="23">
        <v>0</v>
      </c>
      <c r="Q7" s="24">
        <v>71</v>
      </c>
      <c r="R7" s="37">
        <v>147</v>
      </c>
      <c r="S7" s="25">
        <v>44</v>
      </c>
      <c r="T7" s="26">
        <v>111</v>
      </c>
      <c r="U7" s="27">
        <v>201</v>
      </c>
      <c r="V7" s="36">
        <v>118</v>
      </c>
    </row>
    <row r="8" spans="6:22" ht="15.5">
      <c r="F8" s="13"/>
      <c r="G8" s="9"/>
      <c r="H8" s="9"/>
      <c r="I8" s="9"/>
      <c r="J8" s="14"/>
      <c r="O8" s="38" t="s">
        <v>7</v>
      </c>
      <c r="P8" s="23">
        <v>0</v>
      </c>
      <c r="Q8" s="24">
        <v>60</v>
      </c>
      <c r="R8" s="37">
        <v>140</v>
      </c>
      <c r="S8" s="25">
        <v>96</v>
      </c>
      <c r="T8" s="26">
        <v>173</v>
      </c>
      <c r="U8" s="27">
        <v>226</v>
      </c>
      <c r="V8" s="36">
        <v>58</v>
      </c>
    </row>
    <row r="9" spans="6:22" ht="15.5">
      <c r="F9" s="13"/>
      <c r="G9" s="9"/>
      <c r="H9" s="9"/>
      <c r="I9" s="9"/>
      <c r="J9" s="14"/>
      <c r="O9" s="38" t="s">
        <v>8</v>
      </c>
      <c r="P9" s="23">
        <v>0</v>
      </c>
      <c r="Q9" s="24">
        <v>92</v>
      </c>
      <c r="R9" s="37">
        <v>162</v>
      </c>
      <c r="S9" s="25">
        <v>107</v>
      </c>
      <c r="T9" s="26">
        <v>188</v>
      </c>
      <c r="U9" s="27">
        <v>231</v>
      </c>
      <c r="V9" s="36">
        <v>75</v>
      </c>
    </row>
    <row r="10" spans="6:22" ht="15.5">
      <c r="F10" s="13"/>
      <c r="G10" s="9"/>
      <c r="H10" s="9"/>
      <c r="I10" s="9"/>
      <c r="J10" s="14"/>
      <c r="O10" s="38"/>
      <c r="P10" s="21"/>
      <c r="Q10" s="21"/>
      <c r="R10" s="20"/>
      <c r="S10" s="21"/>
      <c r="T10" s="21"/>
      <c r="U10" s="21"/>
      <c r="V10" s="20"/>
    </row>
    <row r="11" spans="6:22" ht="15.5">
      <c r="F11" s="13"/>
      <c r="G11" s="9"/>
      <c r="H11" s="9"/>
      <c r="I11" s="9"/>
      <c r="J11" s="14"/>
      <c r="O11" s="38"/>
      <c r="P11" s="22" t="s">
        <v>9</v>
      </c>
      <c r="Q11" s="22" t="s">
        <v>10</v>
      </c>
      <c r="R11" s="22" t="s">
        <v>11</v>
      </c>
      <c r="S11" s="22" t="s">
        <v>20</v>
      </c>
      <c r="T11" s="22" t="s">
        <v>12</v>
      </c>
      <c r="U11" s="22" t="s">
        <v>13</v>
      </c>
      <c r="V11" s="22" t="s">
        <v>5</v>
      </c>
    </row>
    <row r="12" spans="6:22" ht="15.5">
      <c r="F12" s="13"/>
      <c r="G12" s="9"/>
      <c r="H12" s="9"/>
      <c r="I12" s="9"/>
      <c r="J12" s="14"/>
      <c r="O12" s="38" t="s">
        <v>6</v>
      </c>
      <c r="P12" s="29">
        <v>2</v>
      </c>
      <c r="Q12" s="30">
        <v>46</v>
      </c>
      <c r="R12" s="31">
        <v>167</v>
      </c>
      <c r="S12" s="32">
        <v>221</v>
      </c>
      <c r="T12" s="33">
        <v>225</v>
      </c>
      <c r="U12" s="34">
        <v>255</v>
      </c>
      <c r="V12" s="28">
        <v>217</v>
      </c>
    </row>
    <row r="13" spans="6:22" ht="15.5">
      <c r="F13" s="13"/>
      <c r="G13" s="9"/>
      <c r="H13" s="9"/>
      <c r="I13" s="9"/>
      <c r="J13" s="14"/>
      <c r="O13" s="38" t="s">
        <v>7</v>
      </c>
      <c r="P13" s="29">
        <v>81</v>
      </c>
      <c r="Q13" s="30">
        <v>146</v>
      </c>
      <c r="R13" s="31">
        <v>213</v>
      </c>
      <c r="S13" s="32">
        <v>237</v>
      </c>
      <c r="T13" s="33">
        <v>225</v>
      </c>
      <c r="U13" s="34">
        <v>255</v>
      </c>
      <c r="V13" s="28">
        <v>217</v>
      </c>
    </row>
    <row r="14" spans="6:22" ht="15.5">
      <c r="F14" s="13"/>
      <c r="G14" s="9"/>
      <c r="H14" s="9"/>
      <c r="I14" s="9"/>
      <c r="J14" s="14"/>
      <c r="O14" s="38" t="s">
        <v>8</v>
      </c>
      <c r="P14" s="29">
        <v>138</v>
      </c>
      <c r="Q14" s="30">
        <v>206</v>
      </c>
      <c r="R14" s="31">
        <v>246</v>
      </c>
      <c r="S14" s="32">
        <v>252</v>
      </c>
      <c r="T14" s="33">
        <v>165</v>
      </c>
      <c r="U14" s="34">
        <v>255</v>
      </c>
      <c r="V14" s="28">
        <v>217</v>
      </c>
    </row>
    <row r="15" spans="6:22" ht="15" thickBot="1">
      <c r="F15" s="15" t="s">
        <v>29</v>
      </c>
      <c r="G15" s="16"/>
      <c r="H15" s="16"/>
      <c r="I15" s="16"/>
      <c r="J15" s="17"/>
    </row>
    <row r="17" spans="5:17">
      <c r="E17" s="41"/>
      <c r="F17" s="41"/>
      <c r="G17" s="41"/>
      <c r="H17" s="41"/>
      <c r="I17" s="41"/>
      <c r="J17" s="41"/>
      <c r="K17" s="41"/>
    </row>
    <row r="18" spans="5:17">
      <c r="E18" s="41"/>
      <c r="F18" s="42"/>
      <c r="G18" s="41"/>
      <c r="H18" s="41"/>
      <c r="I18" s="41"/>
      <c r="J18" s="41"/>
      <c r="K18" s="41"/>
      <c r="N18" t="s">
        <v>25</v>
      </c>
      <c r="O18" t="s">
        <v>27</v>
      </c>
      <c r="P18" t="s">
        <v>24</v>
      </c>
      <c r="Q18" s="40" t="s">
        <v>26</v>
      </c>
    </row>
    <row r="19" spans="5:17">
      <c r="E19" s="41"/>
      <c r="F19" s="43"/>
      <c r="G19" s="41"/>
      <c r="H19" s="41"/>
      <c r="I19" s="41"/>
      <c r="J19" s="41"/>
      <c r="K19" s="41"/>
      <c r="M19" s="39">
        <v>42741</v>
      </c>
      <c r="N19">
        <v>71.535000000000011</v>
      </c>
      <c r="O19">
        <v>5.4249999999999829</v>
      </c>
      <c r="P19">
        <f>AVERAGE(O19:O62)</f>
        <v>8.3924393939393909</v>
      </c>
      <c r="Q19" s="40">
        <v>76.959999999999994</v>
      </c>
    </row>
    <row r="20" spans="5:17">
      <c r="E20" s="41"/>
      <c r="F20" s="43"/>
      <c r="G20" s="41"/>
      <c r="H20" s="41"/>
      <c r="I20" s="41"/>
      <c r="J20" s="41"/>
      <c r="K20" s="41"/>
      <c r="M20" s="39">
        <v>42748</v>
      </c>
      <c r="N20">
        <v>74.27000000000001</v>
      </c>
      <c r="O20">
        <v>5.5699999999999932</v>
      </c>
      <c r="P20">
        <f>P19</f>
        <v>8.3924393939393909</v>
      </c>
      <c r="Q20" s="40">
        <v>79.84</v>
      </c>
    </row>
    <row r="21" spans="5:17">
      <c r="E21" s="41"/>
      <c r="F21" s="43"/>
      <c r="G21" s="41"/>
      <c r="H21" s="41"/>
      <c r="I21" s="41"/>
      <c r="J21" s="41"/>
      <c r="K21" s="41"/>
      <c r="M21" s="39">
        <v>42755</v>
      </c>
      <c r="N21">
        <v>76.079999999999984</v>
      </c>
      <c r="O21">
        <v>5.2200000000000273</v>
      </c>
      <c r="P21">
        <f t="shared" ref="P21:P62" si="0">P20</f>
        <v>8.3924393939393909</v>
      </c>
      <c r="Q21" s="40">
        <v>81.300000000000011</v>
      </c>
    </row>
    <row r="22" spans="5:17">
      <c r="E22" s="41"/>
      <c r="F22" s="43"/>
      <c r="G22" s="41"/>
      <c r="H22" s="41"/>
      <c r="I22" s="41"/>
      <c r="J22" s="41"/>
      <c r="K22" s="41"/>
      <c r="M22" s="39">
        <v>42762</v>
      </c>
      <c r="N22">
        <v>77.548000000000002</v>
      </c>
      <c r="O22">
        <v>6.2920000000000016</v>
      </c>
      <c r="P22">
        <f t="shared" si="0"/>
        <v>8.3924393939393909</v>
      </c>
      <c r="Q22" s="40">
        <v>83.84</v>
      </c>
    </row>
    <row r="23" spans="5:17">
      <c r="E23" s="41"/>
      <c r="F23" s="43"/>
      <c r="G23" s="41"/>
      <c r="H23" s="41"/>
      <c r="I23" s="41"/>
      <c r="J23" s="41"/>
      <c r="K23" s="41"/>
      <c r="M23" s="39">
        <v>42769</v>
      </c>
      <c r="N23">
        <v>78.260000000000005</v>
      </c>
      <c r="O23">
        <v>7.1400000000000006</v>
      </c>
      <c r="P23">
        <f t="shared" si="0"/>
        <v>8.3924393939393909</v>
      </c>
      <c r="Q23" s="40">
        <v>85.4</v>
      </c>
    </row>
    <row r="24" spans="5:17">
      <c r="E24" s="41"/>
      <c r="F24" s="43"/>
      <c r="G24" s="41"/>
      <c r="H24" s="41"/>
      <c r="I24" s="41"/>
      <c r="J24" s="41"/>
      <c r="K24" s="41"/>
      <c r="M24" s="39">
        <v>42776</v>
      </c>
      <c r="N24">
        <v>79.325999999999993</v>
      </c>
      <c r="O24">
        <v>6.554000000000002</v>
      </c>
      <c r="P24">
        <f t="shared" si="0"/>
        <v>8.3924393939393909</v>
      </c>
      <c r="Q24" s="40">
        <v>85.88</v>
      </c>
    </row>
    <row r="25" spans="5:17">
      <c r="E25" s="41"/>
      <c r="F25" s="43"/>
      <c r="G25" s="41"/>
      <c r="H25" s="41"/>
      <c r="I25" s="41"/>
      <c r="J25" s="41"/>
      <c r="K25" s="41"/>
      <c r="M25" s="39">
        <v>42783</v>
      </c>
      <c r="N25">
        <v>86.183999999999997</v>
      </c>
      <c r="O25">
        <v>6.9860000000000184</v>
      </c>
      <c r="P25">
        <f t="shared" si="0"/>
        <v>8.3924393939393909</v>
      </c>
      <c r="Q25" s="40">
        <v>93.170000000000016</v>
      </c>
    </row>
    <row r="26" spans="5:17">
      <c r="E26" s="41"/>
      <c r="F26" s="43"/>
      <c r="G26" s="41"/>
      <c r="H26" s="41"/>
      <c r="I26" s="41"/>
      <c r="J26" s="41"/>
      <c r="K26" s="41"/>
      <c r="M26" s="39">
        <v>42790</v>
      </c>
      <c r="N26">
        <v>86.668000000000006</v>
      </c>
      <c r="O26">
        <v>7.0919999999999845</v>
      </c>
      <c r="P26">
        <f t="shared" si="0"/>
        <v>8.3924393939393909</v>
      </c>
      <c r="Q26" s="40">
        <v>93.759999999999991</v>
      </c>
    </row>
    <row r="27" spans="5:17">
      <c r="E27" s="41"/>
      <c r="F27" s="43"/>
      <c r="G27" s="41"/>
      <c r="H27" s="41"/>
      <c r="I27" s="41"/>
      <c r="J27" s="41"/>
      <c r="K27" s="41"/>
      <c r="M27" s="39">
        <v>42797</v>
      </c>
      <c r="N27">
        <v>85.307999999999993</v>
      </c>
      <c r="O27">
        <v>8.0720000000000027</v>
      </c>
      <c r="P27">
        <f t="shared" si="0"/>
        <v>8.3924393939393909</v>
      </c>
      <c r="Q27" s="40">
        <v>93.38</v>
      </c>
    </row>
    <row r="28" spans="5:17">
      <c r="E28" s="41"/>
      <c r="F28" s="43"/>
      <c r="G28" s="41"/>
      <c r="H28" s="41"/>
      <c r="I28" s="41"/>
      <c r="J28" s="41"/>
      <c r="K28" s="41"/>
      <c r="M28" s="39">
        <v>42804</v>
      </c>
      <c r="N28">
        <v>81.446000000000012</v>
      </c>
      <c r="O28">
        <v>6.6639999999999873</v>
      </c>
      <c r="P28">
        <f t="shared" si="0"/>
        <v>8.3924393939393909</v>
      </c>
      <c r="Q28" s="40">
        <v>88.11</v>
      </c>
    </row>
    <row r="29" spans="5:17">
      <c r="E29" s="41"/>
      <c r="F29" s="42"/>
      <c r="G29" s="41"/>
      <c r="H29" s="41"/>
      <c r="I29" s="41"/>
      <c r="J29" s="41"/>
      <c r="K29" s="41"/>
      <c r="M29" s="39">
        <v>42811</v>
      </c>
      <c r="N29">
        <v>83.577999999999989</v>
      </c>
      <c r="O29">
        <v>4.402000000000001</v>
      </c>
      <c r="P29">
        <f t="shared" si="0"/>
        <v>8.3924393939393909</v>
      </c>
      <c r="Q29" s="40">
        <v>87.97999999999999</v>
      </c>
    </row>
    <row r="30" spans="5:17">
      <c r="E30" s="41"/>
      <c r="F30" s="41"/>
      <c r="G30" s="41"/>
      <c r="H30" s="41"/>
      <c r="I30" s="41"/>
      <c r="J30" s="41"/>
      <c r="K30" s="41"/>
      <c r="M30" s="39">
        <v>42818</v>
      </c>
      <c r="N30">
        <v>80.097999999999999</v>
      </c>
      <c r="O30">
        <v>5.092000000000013</v>
      </c>
      <c r="P30">
        <f t="shared" si="0"/>
        <v>8.3924393939393909</v>
      </c>
      <c r="Q30" s="40">
        <v>85.190000000000012</v>
      </c>
    </row>
    <row r="31" spans="5:17">
      <c r="E31" s="41"/>
      <c r="F31" s="41"/>
      <c r="G31" s="41"/>
      <c r="H31" s="41"/>
      <c r="I31" s="41"/>
      <c r="J31" s="41"/>
      <c r="K31" s="41"/>
      <c r="M31" s="39">
        <v>42825</v>
      </c>
      <c r="N31">
        <v>75</v>
      </c>
      <c r="O31">
        <v>3.4499999999999886</v>
      </c>
      <c r="P31">
        <f t="shared" si="0"/>
        <v>8.3924393939393909</v>
      </c>
      <c r="Q31" s="40">
        <v>78.449999999999989</v>
      </c>
    </row>
    <row r="32" spans="5:17">
      <c r="M32" s="39">
        <v>42832</v>
      </c>
      <c r="N32">
        <v>73.194000000000003</v>
      </c>
      <c r="O32">
        <v>6.3559999999999945</v>
      </c>
      <c r="P32">
        <f t="shared" si="0"/>
        <v>8.3924393939393909</v>
      </c>
      <c r="Q32" s="40">
        <v>79.55</v>
      </c>
    </row>
    <row r="33" spans="13:17">
      <c r="M33" s="39">
        <v>42839</v>
      </c>
      <c r="N33">
        <v>64.647999999999996</v>
      </c>
      <c r="O33">
        <v>6.3769999999999953</v>
      </c>
      <c r="P33">
        <f t="shared" si="0"/>
        <v>8.3924393939393909</v>
      </c>
      <c r="Q33" s="40">
        <v>71.024999999999991</v>
      </c>
    </row>
    <row r="34" spans="13:17">
      <c r="M34" s="39">
        <v>42846</v>
      </c>
      <c r="N34">
        <v>59.625999999999998</v>
      </c>
      <c r="O34">
        <v>5.4540000000000148</v>
      </c>
      <c r="P34">
        <f t="shared" si="0"/>
        <v>8.3924393939393909</v>
      </c>
      <c r="Q34" s="40">
        <v>65.080000000000013</v>
      </c>
    </row>
    <row r="35" spans="13:17">
      <c r="M35" s="39">
        <v>42853</v>
      </c>
      <c r="N35">
        <v>60.788000000000004</v>
      </c>
      <c r="O35">
        <v>4.8820000000000121</v>
      </c>
      <c r="P35">
        <f t="shared" si="0"/>
        <v>8.3924393939393909</v>
      </c>
      <c r="Q35" s="40">
        <v>65.670000000000016</v>
      </c>
    </row>
    <row r="36" spans="13:17">
      <c r="M36" s="39">
        <v>42860</v>
      </c>
      <c r="N36">
        <v>60.432500000000012</v>
      </c>
      <c r="O36">
        <v>4.3674999999999855</v>
      </c>
      <c r="P36">
        <f t="shared" si="0"/>
        <v>8.3924393939393909</v>
      </c>
      <c r="Q36" s="40">
        <v>64.8</v>
      </c>
    </row>
    <row r="37" spans="13:17">
      <c r="M37" s="39">
        <v>42867</v>
      </c>
      <c r="N37">
        <v>54.564999999999998</v>
      </c>
      <c r="O37">
        <v>2.7349999999999994</v>
      </c>
      <c r="P37">
        <f t="shared" si="0"/>
        <v>8.3924393939393909</v>
      </c>
      <c r="Q37" s="40">
        <v>57.3</v>
      </c>
    </row>
    <row r="38" spans="13:17">
      <c r="M38" s="39">
        <v>42874</v>
      </c>
      <c r="N38">
        <v>55.592000000000006</v>
      </c>
      <c r="O38">
        <v>3.0380000000000038</v>
      </c>
      <c r="P38">
        <f t="shared" si="0"/>
        <v>8.3924393939393909</v>
      </c>
      <c r="Q38" s="40">
        <v>58.63000000000001</v>
      </c>
    </row>
    <row r="39" spans="13:17">
      <c r="M39" s="39">
        <v>42881</v>
      </c>
      <c r="N39">
        <v>54.772000000000006</v>
      </c>
      <c r="O39">
        <v>3.9879999999999995</v>
      </c>
      <c r="P39">
        <f t="shared" si="0"/>
        <v>8.3924393939393909</v>
      </c>
      <c r="Q39" s="40">
        <v>58.760000000000005</v>
      </c>
    </row>
    <row r="40" spans="13:17">
      <c r="M40" s="39">
        <v>42888</v>
      </c>
      <c r="N40">
        <v>51.956000000000003</v>
      </c>
      <c r="O40">
        <v>5.6140000000000043</v>
      </c>
      <c r="P40">
        <f t="shared" si="0"/>
        <v>8.3924393939393909</v>
      </c>
      <c r="Q40" s="40">
        <v>57.570000000000007</v>
      </c>
    </row>
    <row r="41" spans="13:17">
      <c r="M41" s="39">
        <v>42895</v>
      </c>
      <c r="N41">
        <v>49.526000000000003</v>
      </c>
      <c r="O41">
        <v>8.294000000000004</v>
      </c>
      <c r="P41">
        <f t="shared" si="0"/>
        <v>8.3924393939393909</v>
      </c>
      <c r="Q41" s="40">
        <v>57.820000000000007</v>
      </c>
    </row>
    <row r="42" spans="13:17">
      <c r="M42" s="39">
        <v>42902</v>
      </c>
      <c r="N42">
        <v>49.427999999999997</v>
      </c>
      <c r="O42">
        <v>8.9620000000000104</v>
      </c>
      <c r="P42">
        <f t="shared" si="0"/>
        <v>8.3924393939393909</v>
      </c>
      <c r="Q42" s="40">
        <v>58.390000000000008</v>
      </c>
    </row>
    <row r="43" spans="13:17">
      <c r="M43" s="39">
        <v>42909</v>
      </c>
      <c r="N43">
        <v>51.920000000000009</v>
      </c>
      <c r="O43">
        <v>8.8699999999999903</v>
      </c>
      <c r="P43">
        <f t="shared" si="0"/>
        <v>8.3924393939393909</v>
      </c>
      <c r="Q43" s="40">
        <v>60.79</v>
      </c>
    </row>
    <row r="44" spans="13:17">
      <c r="M44" s="39">
        <v>42916</v>
      </c>
      <c r="N44">
        <v>57.922499999999999</v>
      </c>
      <c r="O44">
        <v>8.9375</v>
      </c>
      <c r="P44">
        <f t="shared" si="0"/>
        <v>8.3924393939393909</v>
      </c>
      <c r="Q44" s="40">
        <v>66.86</v>
      </c>
    </row>
    <row r="45" spans="13:17">
      <c r="M45" s="39">
        <v>42923</v>
      </c>
      <c r="N45">
        <v>58.712000000000003</v>
      </c>
      <c r="O45">
        <v>10.587999999999994</v>
      </c>
      <c r="P45">
        <f t="shared" si="0"/>
        <v>8.3924393939393909</v>
      </c>
      <c r="Q45" s="40">
        <v>69.3</v>
      </c>
    </row>
    <row r="46" spans="13:17">
      <c r="M46" s="39">
        <v>42930</v>
      </c>
      <c r="N46">
        <v>59.88</v>
      </c>
      <c r="O46">
        <v>9.9799999999999969</v>
      </c>
      <c r="P46">
        <f t="shared" si="0"/>
        <v>8.3924393939393909</v>
      </c>
      <c r="Q46" s="40">
        <v>69.86</v>
      </c>
    </row>
    <row r="47" spans="13:17">
      <c r="M47" s="39">
        <v>42937</v>
      </c>
      <c r="N47">
        <v>62.715999999999994</v>
      </c>
      <c r="O47">
        <v>9.0840000000000032</v>
      </c>
      <c r="P47">
        <f t="shared" si="0"/>
        <v>8.3924393939393909</v>
      </c>
      <c r="Q47" s="40">
        <v>71.8</v>
      </c>
    </row>
    <row r="48" spans="13:17">
      <c r="M48" s="39">
        <v>42944</v>
      </c>
      <c r="N48">
        <v>64.040000000000006</v>
      </c>
      <c r="O48">
        <v>8.3799999999999812</v>
      </c>
      <c r="P48">
        <f t="shared" si="0"/>
        <v>8.3924393939393909</v>
      </c>
      <c r="Q48" s="40">
        <v>72.419999999999987</v>
      </c>
    </row>
    <row r="49" spans="13:17">
      <c r="M49" s="39">
        <v>42951</v>
      </c>
      <c r="N49">
        <v>67.022000000000006</v>
      </c>
      <c r="O49">
        <v>8.9980000000000047</v>
      </c>
      <c r="P49">
        <f t="shared" si="0"/>
        <v>8.3924393939393909</v>
      </c>
      <c r="Q49" s="40">
        <v>76.02000000000001</v>
      </c>
    </row>
    <row r="50" spans="13:17">
      <c r="M50" s="39">
        <v>42958</v>
      </c>
      <c r="N50">
        <v>68.974999999999994</v>
      </c>
      <c r="O50">
        <v>9.8250000000000028</v>
      </c>
      <c r="P50">
        <f t="shared" si="0"/>
        <v>8.3924393939393909</v>
      </c>
      <c r="Q50" s="40">
        <v>78.8</v>
      </c>
    </row>
    <row r="51" spans="13:17">
      <c r="M51" s="39">
        <v>42965</v>
      </c>
      <c r="N51">
        <v>67.49199999999999</v>
      </c>
      <c r="O51">
        <v>9.8280000000000172</v>
      </c>
      <c r="P51">
        <f t="shared" si="0"/>
        <v>8.3924393939393909</v>
      </c>
      <c r="Q51" s="40">
        <v>77.320000000000007</v>
      </c>
    </row>
    <row r="52" spans="13:17">
      <c r="M52" s="39">
        <v>42972</v>
      </c>
      <c r="N52">
        <v>71.337999999999994</v>
      </c>
      <c r="O52">
        <v>12.771999999999991</v>
      </c>
      <c r="P52">
        <f t="shared" si="0"/>
        <v>8.3924393939393909</v>
      </c>
      <c r="Q52" s="40">
        <v>84.109999999999985</v>
      </c>
    </row>
    <row r="53" spans="13:17">
      <c r="M53" s="39">
        <v>42979</v>
      </c>
      <c r="N53">
        <v>69.924999999999997</v>
      </c>
      <c r="O53">
        <v>14.125000000000014</v>
      </c>
      <c r="P53">
        <f t="shared" si="0"/>
        <v>8.3924393939393909</v>
      </c>
      <c r="Q53" s="40">
        <v>84.050000000000011</v>
      </c>
    </row>
    <row r="54" spans="13:17">
      <c r="M54" s="39">
        <v>42986</v>
      </c>
      <c r="N54">
        <v>68.658000000000001</v>
      </c>
      <c r="O54">
        <v>14.012000000000015</v>
      </c>
      <c r="P54">
        <f t="shared" si="0"/>
        <v>8.3924393939393909</v>
      </c>
      <c r="Q54" s="40">
        <v>82.670000000000016</v>
      </c>
    </row>
    <row r="55" spans="13:17">
      <c r="M55" s="39">
        <v>42993</v>
      </c>
      <c r="N55">
        <v>66.557999999999993</v>
      </c>
      <c r="O55">
        <v>14.801999999999992</v>
      </c>
      <c r="P55">
        <f t="shared" si="0"/>
        <v>8.3924393939393909</v>
      </c>
      <c r="Q55" s="40">
        <v>81.359999999999985</v>
      </c>
    </row>
    <row r="56" spans="13:17">
      <c r="M56" s="39">
        <v>43000</v>
      </c>
      <c r="N56">
        <v>58.911666666666676</v>
      </c>
      <c r="O56">
        <v>13.578333333333305</v>
      </c>
      <c r="P56">
        <f t="shared" si="0"/>
        <v>8.3924393939393909</v>
      </c>
      <c r="Q56" s="40">
        <v>72.489999999999981</v>
      </c>
    </row>
    <row r="57" spans="13:17">
      <c r="M57" s="39">
        <v>43007</v>
      </c>
      <c r="N57">
        <v>55.97</v>
      </c>
      <c r="O57">
        <v>13.460000000000008</v>
      </c>
      <c r="P57">
        <f t="shared" si="0"/>
        <v>8.3924393939393909</v>
      </c>
      <c r="Q57" s="40">
        <v>69.430000000000007</v>
      </c>
    </row>
    <row r="58" spans="13:17">
      <c r="M58" s="39">
        <v>43014</v>
      </c>
      <c r="N58">
        <v>53.873999999999988</v>
      </c>
      <c r="O58">
        <v>13.576000000000015</v>
      </c>
      <c r="P58">
        <f t="shared" si="0"/>
        <v>8.3924393939393909</v>
      </c>
      <c r="Q58" s="40">
        <v>67.45</v>
      </c>
    </row>
    <row r="59" spans="13:17">
      <c r="M59" s="39">
        <v>43021</v>
      </c>
      <c r="N59">
        <v>52.990000000000009</v>
      </c>
      <c r="O59">
        <v>14.919999999999973</v>
      </c>
      <c r="P59">
        <f t="shared" si="0"/>
        <v>8.3924393939393909</v>
      </c>
      <c r="Q59" s="40">
        <v>67.909999999999982</v>
      </c>
    </row>
    <row r="60" spans="13:17">
      <c r="M60" s="39">
        <v>43028</v>
      </c>
      <c r="N60">
        <v>54.15</v>
      </c>
      <c r="O60">
        <v>13.024999999999999</v>
      </c>
      <c r="P60">
        <f t="shared" si="0"/>
        <v>8.3924393939393909</v>
      </c>
      <c r="Q60" s="40">
        <v>67.174999999999997</v>
      </c>
    </row>
    <row r="61" spans="13:17">
      <c r="M61" s="39">
        <v>43035</v>
      </c>
      <c r="N61">
        <v>53.491999999999997</v>
      </c>
      <c r="O61">
        <v>11.648000000000017</v>
      </c>
      <c r="P61">
        <f t="shared" si="0"/>
        <v>8.3924393939393909</v>
      </c>
      <c r="Q61" s="40">
        <v>65.140000000000015</v>
      </c>
    </row>
    <row r="62" spans="13:17">
      <c r="M62" s="39">
        <v>43042</v>
      </c>
      <c r="N62">
        <v>51.508000000000003</v>
      </c>
      <c r="O62">
        <v>10.832000000000001</v>
      </c>
      <c r="P62">
        <f t="shared" si="0"/>
        <v>8.3924393939393909</v>
      </c>
      <c r="Q62" s="40">
        <v>62.34</v>
      </c>
    </row>
    <row r="63" spans="13:17">
      <c r="M63" s="39">
        <v>43042</v>
      </c>
      <c r="Q63" s="40">
        <v>62.34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41"/>
  <sheetViews>
    <sheetView workbookViewId="0">
      <selection activeCell="F17" sqref="F17"/>
    </sheetView>
  </sheetViews>
  <sheetFormatPr defaultRowHeight="14.5"/>
  <sheetData>
    <row r="41" spans="2:2">
      <c r="B41" s="5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 Routes PIVOT</vt:lpstr>
      <vt:lpstr>Charts</vt:lpstr>
      <vt:lpstr>ChartData (averages)</vt:lpstr>
      <vt:lpstr>ChartData</vt:lpstr>
      <vt:lpstr>Sheet2</vt:lpstr>
      <vt:lpstr>FOB premium chart</vt:lpstr>
      <vt:lpstr>Sheet1</vt:lpstr>
    </vt:vector>
  </TitlesOfParts>
  <Company>Euromoney Investor Plc.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Falk, Miriam (UK)</dc:creator>
  <cp:lastModifiedBy>Kershaw, Alexander (UK)</cp:lastModifiedBy>
  <cp:lastPrinted>2018-02-20T16:33:48Z</cp:lastPrinted>
  <dcterms:created xsi:type="dcterms:W3CDTF">2017-10-02T09:33:01Z</dcterms:created>
  <dcterms:modified xsi:type="dcterms:W3CDTF">2023-04-20T12:40:57Z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alona.yunda@fastmarkets.com</vt:lpwstr>
  </property>
  <property fmtid="{D5CDD505-2E9C-101B-9397-08002B2CF9AE}" pid="3" name="CDMCEIC_ownerFullName">
    <vt:lpwstr>Alona Yunda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