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/>
  <xr:revisionPtr revIDLastSave="0" documentId="13_ncr:1_{F38C5C5A-A00A-4044-99D7-133E7DB4109E}" xr6:coauthVersionLast="47" xr6:coauthVersionMax="47" xr10:uidLastSave="{00000000-0000-0000-0000-000000000000}"/>
  <bookViews>
    <workbookView xWindow="-28920" yWindow="-120" windowWidth="29040" windowHeight="15840" firstSheet="1" activeTab="2" xr2:uid="{00000000-000D-0000-FFFF-FFFF00000000}"/>
  </bookViews>
  <sheets>
    <sheet name="Instructions" sheetId="4" state="hidden" r:id="rId1"/>
    <sheet name="Weights" sheetId="3" r:id="rId2"/>
    <sheet name="Index" sheetId="1" r:id="rId3"/>
    <sheet name="Steel" sheetId="2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6" i="1" l="1"/>
  <c r="S105" i="1"/>
  <c r="S103" i="1" l="1"/>
  <c r="S104" i="1"/>
  <c r="S107" i="1"/>
  <c r="S108" i="1"/>
  <c r="S109" i="1"/>
  <c r="S110" i="1"/>
  <c r="S111" i="1"/>
  <c r="S112" i="1"/>
  <c r="S113" i="1"/>
  <c r="S11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H97" i="1"/>
  <c r="B318" i="2"/>
  <c r="A318" i="2"/>
  <c r="C318" i="2" s="1"/>
  <c r="B317" i="2"/>
  <c r="A317" i="2"/>
  <c r="B316" i="2"/>
  <c r="A316" i="2"/>
  <c r="D316" i="2" s="1"/>
  <c r="B315" i="2"/>
  <c r="A315" i="2"/>
  <c r="B314" i="2"/>
  <c r="A314" i="2"/>
  <c r="B313" i="2"/>
  <c r="A313" i="2"/>
  <c r="B312" i="2"/>
  <c r="A312" i="2"/>
  <c r="B311" i="2"/>
  <c r="A311" i="2"/>
  <c r="B310" i="2"/>
  <c r="A310" i="2"/>
  <c r="C310" i="2" s="1"/>
  <c r="B309" i="2"/>
  <c r="A309" i="2"/>
  <c r="B308" i="2"/>
  <c r="A308" i="2"/>
  <c r="B307" i="2"/>
  <c r="A307" i="2"/>
  <c r="B306" i="2"/>
  <c r="A306" i="2"/>
  <c r="C306" i="2" s="1"/>
  <c r="B305" i="2"/>
  <c r="A305" i="2"/>
  <c r="B304" i="2"/>
  <c r="A304" i="2"/>
  <c r="C304" i="2" s="1"/>
  <c r="B303" i="2"/>
  <c r="A303" i="2"/>
  <c r="C303" i="2" s="1"/>
  <c r="B302" i="2"/>
  <c r="A302" i="2"/>
  <c r="D302" i="2" s="1"/>
  <c r="B301" i="2"/>
  <c r="A301" i="2"/>
  <c r="B300" i="2"/>
  <c r="A300" i="2"/>
  <c r="D300" i="2" s="1"/>
  <c r="B299" i="2"/>
  <c r="A299" i="2"/>
  <c r="D299" i="2" s="1"/>
  <c r="B298" i="2"/>
  <c r="A298" i="2"/>
  <c r="C298" i="2" s="1"/>
  <c r="B297" i="2"/>
  <c r="A297" i="2"/>
  <c r="B296" i="2"/>
  <c r="A296" i="2"/>
  <c r="B295" i="2"/>
  <c r="A295" i="2"/>
  <c r="B294" i="2"/>
  <c r="A294" i="2"/>
  <c r="C294" i="2" s="1"/>
  <c r="B293" i="2"/>
  <c r="A293" i="2"/>
  <c r="B292" i="2"/>
  <c r="A292" i="2"/>
  <c r="B291" i="2"/>
  <c r="A291" i="2"/>
  <c r="B290" i="2"/>
  <c r="A290" i="2"/>
  <c r="C290" i="2" s="1"/>
  <c r="B289" i="2"/>
  <c r="A289" i="2"/>
  <c r="B288" i="2"/>
  <c r="A288" i="2"/>
  <c r="B287" i="2"/>
  <c r="A287" i="2"/>
  <c r="B286" i="2"/>
  <c r="A286" i="2"/>
  <c r="D286" i="2" s="1"/>
  <c r="B285" i="2"/>
  <c r="A285" i="2"/>
  <c r="B284" i="2"/>
  <c r="A284" i="2"/>
  <c r="C284" i="2" s="1"/>
  <c r="B283" i="2"/>
  <c r="A283" i="2"/>
  <c r="B282" i="2"/>
  <c r="A282" i="2"/>
  <c r="D282" i="2" s="1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C274" i="2" s="1"/>
  <c r="B273" i="2"/>
  <c r="A273" i="2"/>
  <c r="B272" i="2"/>
  <c r="A272" i="2"/>
  <c r="D272" i="2" s="1"/>
  <c r="B271" i="2"/>
  <c r="A271" i="2"/>
  <c r="B270" i="2"/>
  <c r="A270" i="2"/>
  <c r="B269" i="2"/>
  <c r="A269" i="2"/>
  <c r="B268" i="2"/>
  <c r="A268" i="2"/>
  <c r="D268" i="2" s="1"/>
  <c r="B267" i="2"/>
  <c r="A267" i="2"/>
  <c r="B266" i="2"/>
  <c r="A266" i="2"/>
  <c r="C266" i="2" s="1"/>
  <c r="B265" i="2"/>
  <c r="A265" i="2"/>
  <c r="B264" i="2"/>
  <c r="A264" i="2"/>
  <c r="B263" i="2"/>
  <c r="A263" i="2"/>
  <c r="D263" i="2" s="1"/>
  <c r="B262" i="2"/>
  <c r="A262" i="2"/>
  <c r="C262" i="2" s="1"/>
  <c r="B261" i="2"/>
  <c r="A261" i="2"/>
  <c r="B260" i="2"/>
  <c r="A260" i="2"/>
  <c r="B259" i="2"/>
  <c r="A259" i="2"/>
  <c r="B258" i="2"/>
  <c r="A258" i="2"/>
  <c r="D258" i="2" s="1"/>
  <c r="B257" i="2"/>
  <c r="A257" i="2"/>
  <c r="B256" i="2"/>
  <c r="A256" i="2"/>
  <c r="B255" i="2"/>
  <c r="A255" i="2"/>
  <c r="C255" i="2" s="1"/>
  <c r="B254" i="2"/>
  <c r="A254" i="2"/>
  <c r="D254" i="2" s="1"/>
  <c r="B253" i="2"/>
  <c r="A253" i="2"/>
  <c r="B252" i="2"/>
  <c r="A252" i="2"/>
  <c r="D252" i="2" s="1"/>
  <c r="B251" i="2"/>
  <c r="A251" i="2"/>
  <c r="B250" i="2"/>
  <c r="A250" i="2"/>
  <c r="C250" i="2" s="1"/>
  <c r="B249" i="2"/>
  <c r="A249" i="2"/>
  <c r="B248" i="2"/>
  <c r="A248" i="2"/>
  <c r="B247" i="2"/>
  <c r="A247" i="2"/>
  <c r="C247" i="2" s="1"/>
  <c r="B246" i="2"/>
  <c r="A246" i="2"/>
  <c r="C246" i="2" s="1"/>
  <c r="B245" i="2"/>
  <c r="A245" i="2"/>
  <c r="B244" i="2"/>
  <c r="A244" i="2"/>
  <c r="C244" i="2" s="1"/>
  <c r="B243" i="2"/>
  <c r="A243" i="2"/>
  <c r="B242" i="2"/>
  <c r="A242" i="2"/>
  <c r="B241" i="2"/>
  <c r="A241" i="2"/>
  <c r="B240" i="2"/>
  <c r="A240" i="2"/>
  <c r="C240" i="2" s="1"/>
  <c r="B239" i="2"/>
  <c r="A239" i="2"/>
  <c r="B238" i="2"/>
  <c r="A238" i="2"/>
  <c r="C238" i="2" s="1"/>
  <c r="B237" i="2"/>
  <c r="A237" i="2"/>
  <c r="B236" i="2"/>
  <c r="A236" i="2"/>
  <c r="D236" i="2" s="1"/>
  <c r="B235" i="2"/>
  <c r="A235" i="2"/>
  <c r="D235" i="2" s="1"/>
  <c r="B234" i="2"/>
  <c r="A234" i="2"/>
  <c r="C234" i="2" s="1"/>
  <c r="B233" i="2"/>
  <c r="A233" i="2"/>
  <c r="B232" i="2"/>
  <c r="A232" i="2"/>
  <c r="C232" i="2" s="1"/>
  <c r="B231" i="2"/>
  <c r="A231" i="2"/>
  <c r="B230" i="2"/>
  <c r="A230" i="2"/>
  <c r="C230" i="2" s="1"/>
  <c r="B229" i="2"/>
  <c r="A229" i="2"/>
  <c r="B228" i="2"/>
  <c r="A228" i="2"/>
  <c r="D228" i="2" s="1"/>
  <c r="B227" i="2"/>
  <c r="A227" i="2"/>
  <c r="B226" i="2"/>
  <c r="A226" i="2"/>
  <c r="C226" i="2" s="1"/>
  <c r="B225" i="2"/>
  <c r="A225" i="2"/>
  <c r="B224" i="2"/>
  <c r="A224" i="2"/>
  <c r="C224" i="2" s="1"/>
  <c r="B223" i="2"/>
  <c r="A223" i="2"/>
  <c r="B222" i="2"/>
  <c r="A222" i="2"/>
  <c r="C222" i="2" s="1"/>
  <c r="B221" i="2"/>
  <c r="A221" i="2"/>
  <c r="B220" i="2"/>
  <c r="A220" i="2"/>
  <c r="B219" i="2"/>
  <c r="A219" i="2"/>
  <c r="D219" i="2" s="1"/>
  <c r="B218" i="2"/>
  <c r="A218" i="2"/>
  <c r="C218" i="2" s="1"/>
  <c r="B217" i="2"/>
  <c r="A217" i="2"/>
  <c r="B216" i="2"/>
  <c r="A216" i="2"/>
  <c r="C216" i="2" s="1"/>
  <c r="B215" i="2"/>
  <c r="A215" i="2"/>
  <c r="B214" i="2"/>
  <c r="A214" i="2"/>
  <c r="C214" i="2" s="1"/>
  <c r="B213" i="2"/>
  <c r="A213" i="2"/>
  <c r="B212" i="2"/>
  <c r="A212" i="2"/>
  <c r="B211" i="2"/>
  <c r="A211" i="2"/>
  <c r="B210" i="2"/>
  <c r="A210" i="2"/>
  <c r="C210" i="2" s="1"/>
  <c r="B209" i="2"/>
  <c r="A209" i="2"/>
  <c r="B208" i="2"/>
  <c r="A208" i="2"/>
  <c r="C208" i="2" s="1"/>
  <c r="B207" i="2"/>
  <c r="A207" i="2"/>
  <c r="B206" i="2"/>
  <c r="A206" i="2"/>
  <c r="C206" i="2" s="1"/>
  <c r="B205" i="2"/>
  <c r="A205" i="2"/>
  <c r="B204" i="2"/>
  <c r="A204" i="2"/>
  <c r="D204" i="2" s="1"/>
  <c r="B203" i="2"/>
  <c r="A203" i="2"/>
  <c r="D203" i="2" s="1"/>
  <c r="B202" i="2"/>
  <c r="A202" i="2"/>
  <c r="C202" i="2" s="1"/>
  <c r="B201" i="2"/>
  <c r="A201" i="2"/>
  <c r="B200" i="2"/>
  <c r="A200" i="2"/>
  <c r="B199" i="2"/>
  <c r="A199" i="2"/>
  <c r="B198" i="2"/>
  <c r="A198" i="2"/>
  <c r="C198" i="2" s="1"/>
  <c r="B197" i="2"/>
  <c r="A197" i="2"/>
  <c r="B196" i="2"/>
  <c r="A196" i="2"/>
  <c r="B195" i="2"/>
  <c r="A195" i="2"/>
  <c r="B194" i="2"/>
  <c r="A194" i="2"/>
  <c r="C194" i="2" s="1"/>
  <c r="B193" i="2"/>
  <c r="A193" i="2"/>
  <c r="B192" i="2"/>
  <c r="A192" i="2"/>
  <c r="C192" i="2" s="1"/>
  <c r="B191" i="2"/>
  <c r="A191" i="2"/>
  <c r="B190" i="2"/>
  <c r="A190" i="2"/>
  <c r="C190" i="2" s="1"/>
  <c r="B189" i="2"/>
  <c r="A189" i="2"/>
  <c r="B188" i="2"/>
  <c r="A188" i="2"/>
  <c r="B187" i="2"/>
  <c r="A187" i="2"/>
  <c r="D187" i="2" s="1"/>
  <c r="B186" i="2"/>
  <c r="A186" i="2"/>
  <c r="C186" i="2" s="1"/>
  <c r="B185" i="2"/>
  <c r="A185" i="2"/>
  <c r="B184" i="2"/>
  <c r="A184" i="2"/>
  <c r="C184" i="2" s="1"/>
  <c r="B183" i="2"/>
  <c r="A183" i="2"/>
  <c r="B182" i="2"/>
  <c r="A182" i="2"/>
  <c r="C182" i="2" s="1"/>
  <c r="B181" i="2"/>
  <c r="A181" i="2"/>
  <c r="B180" i="2"/>
  <c r="A180" i="2"/>
  <c r="B179" i="2"/>
  <c r="A179" i="2"/>
  <c r="B178" i="2"/>
  <c r="A178" i="2"/>
  <c r="C178" i="2" s="1"/>
  <c r="B177" i="2"/>
  <c r="A177" i="2"/>
  <c r="B176" i="2"/>
  <c r="A176" i="2"/>
  <c r="C176" i="2" s="1"/>
  <c r="B175" i="2"/>
  <c r="A175" i="2"/>
  <c r="B174" i="2"/>
  <c r="A174" i="2"/>
  <c r="C174" i="2" s="1"/>
  <c r="B173" i="2"/>
  <c r="A173" i="2"/>
  <c r="B172" i="2"/>
  <c r="A172" i="2"/>
  <c r="D172" i="2" s="1"/>
  <c r="B171" i="2"/>
  <c r="A171" i="2"/>
  <c r="D171" i="2" s="1"/>
  <c r="B170" i="2"/>
  <c r="A170" i="2"/>
  <c r="C170" i="2" s="1"/>
  <c r="B169" i="2"/>
  <c r="A169" i="2"/>
  <c r="B168" i="2"/>
  <c r="A168" i="2"/>
  <c r="B167" i="2"/>
  <c r="A167" i="2"/>
  <c r="B166" i="2"/>
  <c r="A166" i="2"/>
  <c r="C166" i="2" s="1"/>
  <c r="B165" i="2"/>
  <c r="A165" i="2"/>
  <c r="B164" i="2"/>
  <c r="A164" i="2"/>
  <c r="D164" i="2" s="1"/>
  <c r="B163" i="2"/>
  <c r="A163" i="2"/>
  <c r="B162" i="2"/>
  <c r="A162" i="2"/>
  <c r="C162" i="2" s="1"/>
  <c r="B161" i="2"/>
  <c r="A161" i="2"/>
  <c r="B160" i="2"/>
  <c r="A160" i="2"/>
  <c r="C160" i="2" s="1"/>
  <c r="B159" i="2"/>
  <c r="A159" i="2"/>
  <c r="B158" i="2"/>
  <c r="A158" i="2"/>
  <c r="C158" i="2" s="1"/>
  <c r="B157" i="2"/>
  <c r="A157" i="2"/>
  <c r="B156" i="2"/>
  <c r="A156" i="2"/>
  <c r="B155" i="2"/>
  <c r="A155" i="2"/>
  <c r="D155" i="2" s="1"/>
  <c r="B154" i="2"/>
  <c r="A154" i="2"/>
  <c r="C154" i="2" s="1"/>
  <c r="B153" i="2"/>
  <c r="A153" i="2"/>
  <c r="B152" i="2"/>
  <c r="A152" i="2"/>
  <c r="C152" i="2" s="1"/>
  <c r="B151" i="2"/>
  <c r="A151" i="2"/>
  <c r="B150" i="2"/>
  <c r="A150" i="2"/>
  <c r="C150" i="2" s="1"/>
  <c r="B149" i="2"/>
  <c r="A149" i="2"/>
  <c r="B148" i="2"/>
  <c r="A148" i="2"/>
  <c r="B147" i="2"/>
  <c r="A147" i="2"/>
  <c r="B146" i="2"/>
  <c r="A146" i="2"/>
  <c r="C146" i="2" s="1"/>
  <c r="B145" i="2"/>
  <c r="A145" i="2"/>
  <c r="B144" i="2"/>
  <c r="A144" i="2"/>
  <c r="B143" i="2"/>
  <c r="A143" i="2"/>
  <c r="C143" i="2" s="1"/>
  <c r="B142" i="2"/>
  <c r="A142" i="2"/>
  <c r="C142" i="2" s="1"/>
  <c r="B141" i="2"/>
  <c r="A141" i="2"/>
  <c r="B140" i="2"/>
  <c r="A140" i="2"/>
  <c r="B139" i="2"/>
  <c r="A139" i="2"/>
  <c r="B138" i="2"/>
  <c r="A138" i="2"/>
  <c r="C138" i="2" s="1"/>
  <c r="B137" i="2"/>
  <c r="A137" i="2"/>
  <c r="B136" i="2"/>
  <c r="A136" i="2"/>
  <c r="B135" i="2"/>
  <c r="A135" i="2"/>
  <c r="B134" i="2"/>
  <c r="A134" i="2"/>
  <c r="C134" i="2" s="1"/>
  <c r="B133" i="2"/>
  <c r="A133" i="2"/>
  <c r="B132" i="2"/>
  <c r="A132" i="2"/>
  <c r="B131" i="2"/>
  <c r="A131" i="2"/>
  <c r="C131" i="2" s="1"/>
  <c r="B130" i="2"/>
  <c r="A130" i="2"/>
  <c r="C130" i="2" s="1"/>
  <c r="B129" i="2"/>
  <c r="A129" i="2"/>
  <c r="B128" i="2"/>
  <c r="A128" i="2"/>
  <c r="C128" i="2" s="1"/>
  <c r="B127" i="2"/>
  <c r="A127" i="2"/>
  <c r="C127" i="2" s="1"/>
  <c r="B126" i="2"/>
  <c r="A126" i="2"/>
  <c r="C126" i="2" s="1"/>
  <c r="B125" i="2"/>
  <c r="A125" i="2"/>
  <c r="B124" i="2"/>
  <c r="A124" i="2"/>
  <c r="B123" i="2"/>
  <c r="A123" i="2"/>
  <c r="D123" i="2" s="1"/>
  <c r="B122" i="2"/>
  <c r="A122" i="2"/>
  <c r="C122" i="2" s="1"/>
  <c r="B121" i="2"/>
  <c r="A121" i="2"/>
  <c r="B120" i="2"/>
  <c r="A120" i="2"/>
  <c r="C120" i="2" s="1"/>
  <c r="B119" i="2"/>
  <c r="A119" i="2"/>
  <c r="B118" i="2"/>
  <c r="A118" i="2"/>
  <c r="C118" i="2" s="1"/>
  <c r="B117" i="2"/>
  <c r="A117" i="2"/>
  <c r="B116" i="2"/>
  <c r="A116" i="2"/>
  <c r="B115" i="2"/>
  <c r="A115" i="2"/>
  <c r="C115" i="2" s="1"/>
  <c r="B114" i="2"/>
  <c r="A114" i="2"/>
  <c r="C114" i="2" s="1"/>
  <c r="B113" i="2"/>
  <c r="A113" i="2"/>
  <c r="B112" i="2"/>
  <c r="A112" i="2"/>
  <c r="C112" i="2" s="1"/>
  <c r="B111" i="2"/>
  <c r="A111" i="2"/>
  <c r="B110" i="2"/>
  <c r="A110" i="2"/>
  <c r="C110" i="2" s="1"/>
  <c r="B109" i="2"/>
  <c r="A109" i="2"/>
  <c r="B108" i="2"/>
  <c r="A108" i="2"/>
  <c r="D108" i="2" s="1"/>
  <c r="B107" i="2"/>
  <c r="A107" i="2"/>
  <c r="B106" i="2"/>
  <c r="A106" i="2"/>
  <c r="C106" i="2" s="1"/>
  <c r="B105" i="2"/>
  <c r="A105" i="2"/>
  <c r="B104" i="2"/>
  <c r="A104" i="2"/>
  <c r="C104" i="2" s="1"/>
  <c r="B103" i="2"/>
  <c r="A103" i="2"/>
  <c r="B102" i="2"/>
  <c r="A102" i="2"/>
  <c r="C102" i="2" s="1"/>
  <c r="B101" i="2"/>
  <c r="A101" i="2"/>
  <c r="B100" i="2"/>
  <c r="A100" i="2"/>
  <c r="D100" i="2" s="1"/>
  <c r="B99" i="2"/>
  <c r="A99" i="2"/>
  <c r="B98" i="2"/>
  <c r="A98" i="2"/>
  <c r="C98" i="2" s="1"/>
  <c r="B97" i="2"/>
  <c r="A97" i="2"/>
  <c r="B96" i="2"/>
  <c r="A96" i="2"/>
  <c r="C96" i="2" s="1"/>
  <c r="B95" i="2"/>
  <c r="A95" i="2"/>
  <c r="B94" i="2"/>
  <c r="A94" i="2"/>
  <c r="C94" i="2" s="1"/>
  <c r="B93" i="2"/>
  <c r="A93" i="2"/>
  <c r="B92" i="2"/>
  <c r="A92" i="2"/>
  <c r="C92" i="2" s="1"/>
  <c r="B91" i="2"/>
  <c r="A91" i="2"/>
  <c r="B90" i="2"/>
  <c r="A90" i="2"/>
  <c r="C90" i="2" s="1"/>
  <c r="B89" i="2"/>
  <c r="A89" i="2"/>
  <c r="B88" i="2"/>
  <c r="A88" i="2"/>
  <c r="C88" i="2" s="1"/>
  <c r="B87" i="2"/>
  <c r="A87" i="2"/>
  <c r="B86" i="2"/>
  <c r="A86" i="2"/>
  <c r="C86" i="2" s="1"/>
  <c r="B85" i="2"/>
  <c r="A85" i="2"/>
  <c r="B84" i="2"/>
  <c r="A84" i="2"/>
  <c r="B83" i="2"/>
  <c r="A83" i="2"/>
  <c r="B82" i="2"/>
  <c r="A82" i="2"/>
  <c r="C82" i="2" s="1"/>
  <c r="B81" i="2"/>
  <c r="A81" i="2"/>
  <c r="B80" i="2"/>
  <c r="A80" i="2"/>
  <c r="B79" i="2"/>
  <c r="A79" i="2"/>
  <c r="C79" i="2" s="1"/>
  <c r="B78" i="2"/>
  <c r="A78" i="2"/>
  <c r="C78" i="2" s="1"/>
  <c r="B77" i="2"/>
  <c r="A77" i="2"/>
  <c r="B76" i="2"/>
  <c r="A76" i="2"/>
  <c r="D76" i="2" s="1"/>
  <c r="B75" i="2"/>
  <c r="A75" i="2"/>
  <c r="B74" i="2"/>
  <c r="A74" i="2"/>
  <c r="C74" i="2" s="1"/>
  <c r="B73" i="2"/>
  <c r="A73" i="2"/>
  <c r="B72" i="2"/>
  <c r="A72" i="2"/>
  <c r="B71" i="2"/>
  <c r="A71" i="2"/>
  <c r="B70" i="2"/>
  <c r="A70" i="2"/>
  <c r="C70" i="2" s="1"/>
  <c r="B69" i="2"/>
  <c r="A69" i="2"/>
  <c r="B68" i="2"/>
  <c r="A68" i="2"/>
  <c r="B67" i="2"/>
  <c r="A67" i="2"/>
  <c r="C67" i="2" s="1"/>
  <c r="B66" i="2"/>
  <c r="A66" i="2"/>
  <c r="C66" i="2" s="1"/>
  <c r="B65" i="2"/>
  <c r="A65" i="2"/>
  <c r="B64" i="2"/>
  <c r="A64" i="2"/>
  <c r="B63" i="2"/>
  <c r="A63" i="2"/>
  <c r="C63" i="2" s="1"/>
  <c r="B62" i="2"/>
  <c r="A62" i="2"/>
  <c r="C62" i="2" s="1"/>
  <c r="B61" i="2"/>
  <c r="A61" i="2"/>
  <c r="B60" i="2"/>
  <c r="A60" i="2"/>
  <c r="B59" i="2"/>
  <c r="A59" i="2"/>
  <c r="B58" i="2"/>
  <c r="A58" i="2"/>
  <c r="C58" i="2" s="1"/>
  <c r="B57" i="2"/>
  <c r="A57" i="2"/>
  <c r="B56" i="2"/>
  <c r="A56" i="2"/>
  <c r="C56" i="2" s="1"/>
  <c r="B55" i="2"/>
  <c r="A55" i="2"/>
  <c r="B54" i="2"/>
  <c r="A54" i="2"/>
  <c r="C54" i="2" s="1"/>
  <c r="B53" i="2"/>
  <c r="A53" i="2"/>
  <c r="B52" i="2"/>
  <c r="A52" i="2"/>
  <c r="B51" i="2"/>
  <c r="A51" i="2"/>
  <c r="C51" i="2" s="1"/>
  <c r="B50" i="2"/>
  <c r="A50" i="2"/>
  <c r="C50" i="2" s="1"/>
  <c r="B49" i="2"/>
  <c r="A49" i="2"/>
  <c r="B48" i="2"/>
  <c r="A48" i="2"/>
  <c r="B47" i="2"/>
  <c r="A47" i="2"/>
  <c r="B46" i="2"/>
  <c r="A46" i="2"/>
  <c r="C46" i="2" s="1"/>
  <c r="B45" i="2"/>
  <c r="A45" i="2"/>
  <c r="B44" i="2"/>
  <c r="A44" i="2"/>
  <c r="D44" i="2" s="1"/>
  <c r="B43" i="2"/>
  <c r="A43" i="2"/>
  <c r="B42" i="2"/>
  <c r="A42" i="2"/>
  <c r="C42" i="2" s="1"/>
  <c r="B41" i="2"/>
  <c r="A41" i="2"/>
  <c r="B40" i="2"/>
  <c r="A40" i="2"/>
  <c r="B39" i="2"/>
  <c r="A39" i="2"/>
  <c r="B38" i="2"/>
  <c r="A38" i="2"/>
  <c r="C38" i="2" s="1"/>
  <c r="B37" i="2"/>
  <c r="A37" i="2"/>
  <c r="B36" i="2"/>
  <c r="A36" i="2"/>
  <c r="D36" i="2" s="1"/>
  <c r="B35" i="2"/>
  <c r="A35" i="2"/>
  <c r="B34" i="2"/>
  <c r="A34" i="2"/>
  <c r="C34" i="2" s="1"/>
  <c r="B33" i="2"/>
  <c r="A33" i="2"/>
  <c r="B32" i="2"/>
  <c r="A32" i="2"/>
  <c r="B31" i="2"/>
  <c r="A31" i="2"/>
  <c r="B30" i="2"/>
  <c r="A30" i="2"/>
  <c r="C30" i="2" s="1"/>
  <c r="B29" i="2"/>
  <c r="A29" i="2"/>
  <c r="B28" i="2"/>
  <c r="A28" i="2"/>
  <c r="C28" i="2" s="1"/>
  <c r="B27" i="2"/>
  <c r="A27" i="2"/>
  <c r="B26" i="2"/>
  <c r="A26" i="2"/>
  <c r="C26" i="2" s="1"/>
  <c r="B25" i="2"/>
  <c r="A25" i="2"/>
  <c r="B24" i="2"/>
  <c r="A24" i="2"/>
  <c r="C24" i="2" s="1"/>
  <c r="B23" i="2"/>
  <c r="A23" i="2"/>
  <c r="B22" i="2"/>
  <c r="A22" i="2"/>
  <c r="C22" i="2" s="1"/>
  <c r="B21" i="2"/>
  <c r="A21" i="2"/>
  <c r="B20" i="2"/>
  <c r="A20" i="2"/>
  <c r="B19" i="2"/>
  <c r="A19" i="2"/>
  <c r="B18" i="2"/>
  <c r="A18" i="2"/>
  <c r="C18" i="2" s="1"/>
  <c r="B17" i="2"/>
  <c r="A17" i="2"/>
  <c r="B16" i="2"/>
  <c r="A16" i="2"/>
  <c r="B15" i="2"/>
  <c r="A15" i="2"/>
  <c r="C15" i="2" s="1"/>
  <c r="B14" i="2"/>
  <c r="A14" i="2"/>
  <c r="C14" i="2" s="1"/>
  <c r="B13" i="2"/>
  <c r="A13" i="2"/>
  <c r="B12" i="2"/>
  <c r="A12" i="2"/>
  <c r="C12" i="2" s="1"/>
  <c r="B11" i="2"/>
  <c r="A11" i="2"/>
  <c r="B10" i="2"/>
  <c r="A10" i="2"/>
  <c r="C10" i="2" s="1"/>
  <c r="B9" i="2"/>
  <c r="A9" i="2"/>
  <c r="B8" i="2"/>
  <c r="A8" i="2"/>
  <c r="B7" i="2"/>
  <c r="A7" i="2"/>
  <c r="B6" i="2"/>
  <c r="A6" i="2"/>
  <c r="C6" i="2" s="1"/>
  <c r="B5" i="2"/>
  <c r="A5" i="2"/>
  <c r="B4" i="2"/>
  <c r="A4" i="2"/>
  <c r="D4" i="2" s="1"/>
  <c r="B3" i="2"/>
  <c r="A3" i="2"/>
  <c r="C3" i="2" s="1"/>
  <c r="B2" i="2"/>
  <c r="A2" i="2"/>
  <c r="C2" i="2" s="1"/>
  <c r="B1" i="2"/>
  <c r="A1" i="2"/>
  <c r="S84" i="1"/>
  <c r="S83" i="1"/>
  <c r="S82" i="1"/>
  <c r="S81" i="1"/>
  <c r="H92" i="1"/>
  <c r="A114" i="1"/>
  <c r="F114" i="1"/>
  <c r="G114" i="1"/>
  <c r="H114" i="1"/>
  <c r="M114" i="1" s="1"/>
  <c r="I114" i="1"/>
  <c r="N114" i="1" s="1"/>
  <c r="U114" i="1"/>
  <c r="V114" i="1"/>
  <c r="A107" i="1"/>
  <c r="F107" i="1"/>
  <c r="G107" i="1"/>
  <c r="H107" i="1"/>
  <c r="M107" i="1" s="1"/>
  <c r="I107" i="1"/>
  <c r="N107" i="1" s="1"/>
  <c r="U107" i="1"/>
  <c r="V107" i="1"/>
  <c r="A108" i="1"/>
  <c r="F108" i="1"/>
  <c r="G108" i="1"/>
  <c r="H108" i="1"/>
  <c r="M108" i="1" s="1"/>
  <c r="I108" i="1"/>
  <c r="N108" i="1" s="1"/>
  <c r="U108" i="1"/>
  <c r="V108" i="1"/>
  <c r="A109" i="1"/>
  <c r="F109" i="1"/>
  <c r="G109" i="1"/>
  <c r="H109" i="1"/>
  <c r="M109" i="1" s="1"/>
  <c r="I109" i="1"/>
  <c r="N109" i="1" s="1"/>
  <c r="U109" i="1"/>
  <c r="V109" i="1"/>
  <c r="A110" i="1"/>
  <c r="F110" i="1"/>
  <c r="G110" i="1"/>
  <c r="H110" i="1"/>
  <c r="M110" i="1" s="1"/>
  <c r="I110" i="1"/>
  <c r="N110" i="1" s="1"/>
  <c r="U110" i="1"/>
  <c r="V110" i="1"/>
  <c r="V111" i="1"/>
  <c r="V112" i="1"/>
  <c r="V113" i="1"/>
  <c r="A111" i="1"/>
  <c r="F111" i="1"/>
  <c r="G111" i="1"/>
  <c r="H111" i="1"/>
  <c r="M111" i="1" s="1"/>
  <c r="I111" i="1"/>
  <c r="N111" i="1" s="1"/>
  <c r="U111" i="1"/>
  <c r="A112" i="1"/>
  <c r="F112" i="1"/>
  <c r="G112" i="1"/>
  <c r="H112" i="1"/>
  <c r="M112" i="1" s="1"/>
  <c r="I112" i="1"/>
  <c r="N112" i="1" s="1"/>
  <c r="U112" i="1"/>
  <c r="A113" i="1"/>
  <c r="F113" i="1"/>
  <c r="G113" i="1"/>
  <c r="H113" i="1"/>
  <c r="M113" i="1" s="1"/>
  <c r="I113" i="1"/>
  <c r="N113" i="1" s="1"/>
  <c r="U113" i="1"/>
  <c r="A103" i="1"/>
  <c r="F103" i="1"/>
  <c r="G103" i="1"/>
  <c r="H103" i="1"/>
  <c r="I103" i="1"/>
  <c r="A104" i="1"/>
  <c r="F104" i="1"/>
  <c r="G104" i="1"/>
  <c r="H104" i="1"/>
  <c r="M104" i="1" s="1"/>
  <c r="I104" i="1"/>
  <c r="N104" i="1" s="1"/>
  <c r="A105" i="1"/>
  <c r="F105" i="1"/>
  <c r="G105" i="1"/>
  <c r="H105" i="1"/>
  <c r="M105" i="1" s="1"/>
  <c r="I105" i="1"/>
  <c r="N105" i="1" s="1"/>
  <c r="A106" i="1"/>
  <c r="F106" i="1"/>
  <c r="G106" i="1"/>
  <c r="H106" i="1"/>
  <c r="M106" i="1" s="1"/>
  <c r="I106" i="1"/>
  <c r="N106" i="1" s="1"/>
  <c r="U106" i="1"/>
  <c r="V9" i="3"/>
  <c r="Q11" i="3"/>
  <c r="Q12" i="3"/>
  <c r="Q10" i="3"/>
  <c r="Q9" i="3"/>
  <c r="A99" i="1"/>
  <c r="I97" i="1"/>
  <c r="N97" i="1" s="1"/>
  <c r="H98" i="1"/>
  <c r="I98" i="1"/>
  <c r="N98" i="1" s="1"/>
  <c r="H99" i="1"/>
  <c r="I99" i="1"/>
  <c r="H100" i="1"/>
  <c r="M100" i="1" s="1"/>
  <c r="I100" i="1"/>
  <c r="N100" i="1" s="1"/>
  <c r="H101" i="1"/>
  <c r="I101" i="1"/>
  <c r="N101" i="1" s="1"/>
  <c r="H102" i="1"/>
  <c r="M102" i="1" s="1"/>
  <c r="I102" i="1"/>
  <c r="N102" i="1" s="1"/>
  <c r="A102" i="1"/>
  <c r="F102" i="1"/>
  <c r="G102" i="1"/>
  <c r="A97" i="1"/>
  <c r="F97" i="1"/>
  <c r="G97" i="1"/>
  <c r="A98" i="1"/>
  <c r="F98" i="1"/>
  <c r="G98" i="1"/>
  <c r="F99" i="1"/>
  <c r="G99" i="1"/>
  <c r="A100" i="1"/>
  <c r="F100" i="1"/>
  <c r="G100" i="1"/>
  <c r="A101" i="1"/>
  <c r="F101" i="1"/>
  <c r="G101" i="1"/>
  <c r="H96" i="1"/>
  <c r="H94" i="1"/>
  <c r="M94" i="1" s="1"/>
  <c r="I94" i="1"/>
  <c r="H95" i="1"/>
  <c r="M95" i="1" s="1"/>
  <c r="I95" i="1"/>
  <c r="N95" i="1" s="1"/>
  <c r="I96" i="1"/>
  <c r="A94" i="1"/>
  <c r="F94" i="1"/>
  <c r="G94" i="1"/>
  <c r="A95" i="1"/>
  <c r="F95" i="1"/>
  <c r="G95" i="1"/>
  <c r="A96" i="1"/>
  <c r="F96" i="1"/>
  <c r="G96" i="1"/>
  <c r="H93" i="1"/>
  <c r="M93" i="1" s="1"/>
  <c r="I93" i="1"/>
  <c r="A93" i="1"/>
  <c r="F93" i="1"/>
  <c r="G93" i="1"/>
  <c r="A92" i="1"/>
  <c r="F92" i="1"/>
  <c r="G92" i="1"/>
  <c r="I92" i="1"/>
  <c r="N92" i="1" s="1"/>
  <c r="U85" i="1"/>
  <c r="A91" i="1"/>
  <c r="F91" i="1"/>
  <c r="G91" i="1"/>
  <c r="H91" i="1"/>
  <c r="M91" i="1" s="1"/>
  <c r="I91" i="1"/>
  <c r="A90" i="1"/>
  <c r="F90" i="1"/>
  <c r="G90" i="1"/>
  <c r="H90" i="1"/>
  <c r="M90" i="1" s="1"/>
  <c r="I90" i="1"/>
  <c r="N90" i="1" s="1"/>
  <c r="F89" i="1"/>
  <c r="G89" i="1"/>
  <c r="H89" i="1"/>
  <c r="M89" i="1" s="1"/>
  <c r="I89" i="1"/>
  <c r="N89" i="1" s="1"/>
  <c r="F88" i="1"/>
  <c r="G88" i="1"/>
  <c r="H88" i="1"/>
  <c r="M88" i="1" s="1"/>
  <c r="I88" i="1"/>
  <c r="N88" i="1" s="1"/>
  <c r="A89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U83" i="1"/>
  <c r="U79" i="1"/>
  <c r="U80" i="1"/>
  <c r="U81" i="1"/>
  <c r="U82" i="1"/>
  <c r="U84" i="1"/>
  <c r="A88" i="1"/>
  <c r="G7" i="1"/>
  <c r="L98" i="1" s="1"/>
  <c r="Q98" i="1" s="1"/>
  <c r="G8" i="1"/>
  <c r="G9" i="1"/>
  <c r="F10" i="1"/>
  <c r="G10" i="1"/>
  <c r="F11" i="1"/>
  <c r="G11" i="1"/>
  <c r="F12" i="1"/>
  <c r="G12" i="1"/>
  <c r="L12" i="1" s="1"/>
  <c r="Q12" i="1" s="1"/>
  <c r="F13" i="1"/>
  <c r="G13" i="1"/>
  <c r="F14" i="1"/>
  <c r="G14" i="1"/>
  <c r="F15" i="1"/>
  <c r="G15" i="1"/>
  <c r="F16" i="1"/>
  <c r="G16" i="1"/>
  <c r="L16" i="1" s="1"/>
  <c r="Q16" i="1" s="1"/>
  <c r="F17" i="1"/>
  <c r="G17" i="1"/>
  <c r="F18" i="1"/>
  <c r="G18" i="1"/>
  <c r="F19" i="1"/>
  <c r="G19" i="1"/>
  <c r="F20" i="1"/>
  <c r="G20" i="1"/>
  <c r="L20" i="1" s="1"/>
  <c r="Q20" i="1" s="1"/>
  <c r="F21" i="1"/>
  <c r="G21" i="1"/>
  <c r="F22" i="1"/>
  <c r="G22" i="1"/>
  <c r="F23" i="1"/>
  <c r="G23" i="1"/>
  <c r="F24" i="1"/>
  <c r="G24" i="1"/>
  <c r="L24" i="1" s="1"/>
  <c r="Q24" i="1" s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L32" i="1" s="1"/>
  <c r="Q32" i="1" s="1"/>
  <c r="F33" i="1"/>
  <c r="G33" i="1"/>
  <c r="F34" i="1"/>
  <c r="G34" i="1"/>
  <c r="F35" i="1"/>
  <c r="G35" i="1"/>
  <c r="F36" i="1"/>
  <c r="G36" i="1"/>
  <c r="L36" i="1" s="1"/>
  <c r="Q36" i="1" s="1"/>
  <c r="F37" i="1"/>
  <c r="G37" i="1"/>
  <c r="F38" i="1"/>
  <c r="G38" i="1"/>
  <c r="F39" i="1"/>
  <c r="G39" i="1"/>
  <c r="F40" i="1"/>
  <c r="G40" i="1"/>
  <c r="L40" i="1" s="1"/>
  <c r="Q40" i="1" s="1"/>
  <c r="F41" i="1"/>
  <c r="G41" i="1"/>
  <c r="F42" i="1"/>
  <c r="G42" i="1"/>
  <c r="F43" i="1"/>
  <c r="G43" i="1"/>
  <c r="F44" i="1"/>
  <c r="G44" i="1"/>
  <c r="L44" i="1" s="1"/>
  <c r="Q44" i="1" s="1"/>
  <c r="F45" i="1"/>
  <c r="G45" i="1"/>
  <c r="F46" i="1"/>
  <c r="G46" i="1"/>
  <c r="F47" i="1"/>
  <c r="G47" i="1"/>
  <c r="F48" i="1"/>
  <c r="G48" i="1"/>
  <c r="L48" i="1" s="1"/>
  <c r="Q48" i="1" s="1"/>
  <c r="F49" i="1"/>
  <c r="G49" i="1"/>
  <c r="F50" i="1"/>
  <c r="G50" i="1"/>
  <c r="F51" i="1"/>
  <c r="G51" i="1"/>
  <c r="F52" i="1"/>
  <c r="G52" i="1"/>
  <c r="L52" i="1" s="1"/>
  <c r="Q52" i="1" s="1"/>
  <c r="F53" i="1"/>
  <c r="G53" i="1"/>
  <c r="F54" i="1"/>
  <c r="G54" i="1"/>
  <c r="F55" i="1"/>
  <c r="G55" i="1"/>
  <c r="F56" i="1"/>
  <c r="G56" i="1"/>
  <c r="L56" i="1" s="1"/>
  <c r="Q56" i="1" s="1"/>
  <c r="F57" i="1"/>
  <c r="G57" i="1"/>
  <c r="F58" i="1"/>
  <c r="G58" i="1"/>
  <c r="F59" i="1"/>
  <c r="G59" i="1"/>
  <c r="F60" i="1"/>
  <c r="G60" i="1"/>
  <c r="L60" i="1" s="1"/>
  <c r="Q60" i="1" s="1"/>
  <c r="F61" i="1"/>
  <c r="G61" i="1"/>
  <c r="F62" i="1"/>
  <c r="G62" i="1"/>
  <c r="F63" i="1"/>
  <c r="G63" i="1"/>
  <c r="F64" i="1"/>
  <c r="G64" i="1"/>
  <c r="L64" i="1" s="1"/>
  <c r="Q64" i="1" s="1"/>
  <c r="F65" i="1"/>
  <c r="G65" i="1"/>
  <c r="F66" i="1"/>
  <c r="G66" i="1"/>
  <c r="F67" i="1"/>
  <c r="G67" i="1"/>
  <c r="F68" i="1"/>
  <c r="G68" i="1"/>
  <c r="L68" i="1" s="1"/>
  <c r="Q68" i="1" s="1"/>
  <c r="F69" i="1"/>
  <c r="G69" i="1"/>
  <c r="F70" i="1"/>
  <c r="G70" i="1"/>
  <c r="L70" i="1" s="1"/>
  <c r="Q70" i="1" s="1"/>
  <c r="F71" i="1"/>
  <c r="G71" i="1"/>
  <c r="F72" i="1"/>
  <c r="G72" i="1"/>
  <c r="L72" i="1" s="1"/>
  <c r="Q72" i="1" s="1"/>
  <c r="F73" i="1"/>
  <c r="G73" i="1"/>
  <c r="F74" i="1"/>
  <c r="G74" i="1"/>
  <c r="F75" i="1"/>
  <c r="G75" i="1"/>
  <c r="F76" i="1"/>
  <c r="G76" i="1"/>
  <c r="L76" i="1" s="1"/>
  <c r="Q76" i="1" s="1"/>
  <c r="F77" i="1"/>
  <c r="G77" i="1"/>
  <c r="F78" i="1"/>
  <c r="G78" i="1"/>
  <c r="F80" i="1"/>
  <c r="G80" i="1"/>
  <c r="F81" i="1"/>
  <c r="G81" i="1"/>
  <c r="L81" i="1" s="1"/>
  <c r="Q81" i="1" s="1"/>
  <c r="F82" i="1"/>
  <c r="G82" i="1"/>
  <c r="F83" i="1"/>
  <c r="G83" i="1"/>
  <c r="F84" i="1"/>
  <c r="G84" i="1"/>
  <c r="F85" i="1"/>
  <c r="G85" i="1"/>
  <c r="F86" i="1"/>
  <c r="G86" i="1"/>
  <c r="F87" i="1"/>
  <c r="G87" i="1"/>
  <c r="F7" i="1"/>
  <c r="F9" i="1"/>
  <c r="F8" i="1"/>
  <c r="H87" i="1"/>
  <c r="M87" i="1" s="1"/>
  <c r="I87" i="1"/>
  <c r="N87" i="1" s="1"/>
  <c r="G79" i="1"/>
  <c r="F79" i="1"/>
  <c r="A87" i="1"/>
  <c r="H80" i="1"/>
  <c r="M80" i="1" s="1"/>
  <c r="I80" i="1"/>
  <c r="N80" i="1" s="1"/>
  <c r="H86" i="1"/>
  <c r="M86" i="1" s="1"/>
  <c r="I86" i="1"/>
  <c r="N86" i="1" s="1"/>
  <c r="A86" i="1"/>
  <c r="C316" i="2"/>
  <c r="C317" i="2"/>
  <c r="D317" i="2"/>
  <c r="D311" i="2"/>
  <c r="D313" i="2"/>
  <c r="C313" i="2"/>
  <c r="C311" i="2"/>
  <c r="D310" i="2"/>
  <c r="D307" i="2"/>
  <c r="C309" i="2"/>
  <c r="C307" i="2"/>
  <c r="D309" i="2"/>
  <c r="C305" i="2"/>
  <c r="D305" i="2"/>
  <c r="D304" i="2"/>
  <c r="D303" i="2"/>
  <c r="C301" i="2"/>
  <c r="D301" i="2"/>
  <c r="C297" i="2"/>
  <c r="C299" i="2"/>
  <c r="C300" i="2"/>
  <c r="D297" i="2"/>
  <c r="C293" i="2"/>
  <c r="H81" i="1"/>
  <c r="M81" i="1" s="1"/>
  <c r="I81" i="1"/>
  <c r="N81" i="1" s="1"/>
  <c r="H82" i="1"/>
  <c r="M82" i="1" s="1"/>
  <c r="I82" i="1"/>
  <c r="H83" i="1"/>
  <c r="M83" i="1" s="1"/>
  <c r="I83" i="1"/>
  <c r="N83" i="1" s="1"/>
  <c r="H84" i="1"/>
  <c r="I84" i="1"/>
  <c r="N84" i="1" s="1"/>
  <c r="H85" i="1"/>
  <c r="I85" i="1"/>
  <c r="A81" i="1"/>
  <c r="A82" i="1"/>
  <c r="A83" i="1"/>
  <c r="A84" i="1"/>
  <c r="A85" i="1"/>
  <c r="D293" i="2"/>
  <c r="H73" i="1"/>
  <c r="M73" i="1" s="1"/>
  <c r="I73" i="1"/>
  <c r="N73" i="1" s="1"/>
  <c r="A80" i="1"/>
  <c r="C289" i="2"/>
  <c r="C291" i="2"/>
  <c r="D289" i="2"/>
  <c r="D291" i="2"/>
  <c r="H72" i="1"/>
  <c r="M72" i="1" s="1"/>
  <c r="I72" i="1"/>
  <c r="N72" i="1" s="1"/>
  <c r="C283" i="2"/>
  <c r="C285" i="2"/>
  <c r="D284" i="2"/>
  <c r="D285" i="2"/>
  <c r="D283" i="2"/>
  <c r="H71" i="1"/>
  <c r="I71" i="1"/>
  <c r="N71" i="1" s="1"/>
  <c r="C279" i="2"/>
  <c r="C281" i="2"/>
  <c r="D281" i="2"/>
  <c r="D279" i="2"/>
  <c r="H70" i="1"/>
  <c r="M70" i="1" s="1"/>
  <c r="I70" i="1"/>
  <c r="N70" i="1" s="1"/>
  <c r="C275" i="2"/>
  <c r="C277" i="2"/>
  <c r="D277" i="2"/>
  <c r="D275" i="2"/>
  <c r="C271" i="2"/>
  <c r="C273" i="2"/>
  <c r="H69" i="1"/>
  <c r="M69" i="1" s="1"/>
  <c r="I69" i="1"/>
  <c r="N69" i="1" s="1"/>
  <c r="C272" i="2"/>
  <c r="D273" i="2"/>
  <c r="D271" i="2"/>
  <c r="D267" i="2"/>
  <c r="C268" i="2"/>
  <c r="D269" i="2"/>
  <c r="I68" i="1"/>
  <c r="N68" i="1" s="1"/>
  <c r="H68" i="1"/>
  <c r="M68" i="1" s="1"/>
  <c r="C269" i="2"/>
  <c r="C267" i="2"/>
  <c r="C264" i="2"/>
  <c r="C265" i="2"/>
  <c r="H67" i="1"/>
  <c r="M67" i="1" s="1"/>
  <c r="I67" i="1"/>
  <c r="N67" i="1" s="1"/>
  <c r="D265" i="2"/>
  <c r="D264" i="2"/>
  <c r="C263" i="2"/>
  <c r="H66" i="1"/>
  <c r="M66" i="1" s="1"/>
  <c r="I66" i="1"/>
  <c r="N66" i="1" s="1"/>
  <c r="A79" i="1"/>
  <c r="H79" i="1"/>
  <c r="M79" i="1" s="1"/>
  <c r="I79" i="1"/>
  <c r="N79" i="1" s="1"/>
  <c r="C258" i="2"/>
  <c r="C259" i="2"/>
  <c r="C261" i="2"/>
  <c r="D261" i="2"/>
  <c r="D259" i="2"/>
  <c r="C253" i="2"/>
  <c r="C257" i="2"/>
  <c r="H63" i="1"/>
  <c r="M63" i="1" s="1"/>
  <c r="I63" i="1"/>
  <c r="N63" i="1" s="1"/>
  <c r="H64" i="1"/>
  <c r="M64" i="1" s="1"/>
  <c r="I64" i="1"/>
  <c r="H65" i="1"/>
  <c r="M65" i="1" s="1"/>
  <c r="I65" i="1"/>
  <c r="N65" i="1" s="1"/>
  <c r="D257" i="2"/>
  <c r="D255" i="2"/>
  <c r="D253" i="2"/>
  <c r="C248" i="2"/>
  <c r="C249" i="2"/>
  <c r="C252" i="2"/>
  <c r="D249" i="2"/>
  <c r="D248" i="2"/>
  <c r="C245" i="2"/>
  <c r="D247" i="2"/>
  <c r="D245" i="2"/>
  <c r="D244" i="2"/>
  <c r="V12" i="3"/>
  <c r="I6" i="1"/>
  <c r="V10" i="3"/>
  <c r="L6" i="1"/>
  <c r="V11" i="3"/>
  <c r="H62" i="1"/>
  <c r="M62" i="1" s="1"/>
  <c r="I62" i="1"/>
  <c r="N62" i="1" s="1"/>
  <c r="C241" i="2"/>
  <c r="N103" i="1"/>
  <c r="N99" i="1"/>
  <c r="N94" i="1"/>
  <c r="N96" i="1"/>
  <c r="N93" i="1"/>
  <c r="N91" i="1"/>
  <c r="N64" i="1"/>
  <c r="N85" i="1"/>
  <c r="N82" i="1"/>
  <c r="D241" i="2"/>
  <c r="H6" i="1"/>
  <c r="K6" i="1"/>
  <c r="M103" i="1"/>
  <c r="M99" i="1"/>
  <c r="M101" i="1"/>
  <c r="M97" i="1"/>
  <c r="M98" i="1"/>
  <c r="M96" i="1"/>
  <c r="M92" i="1"/>
  <c r="M85" i="1"/>
  <c r="M84" i="1"/>
  <c r="M71" i="1"/>
  <c r="C4" i="2"/>
  <c r="C5" i="2"/>
  <c r="C7" i="2"/>
  <c r="C9" i="2"/>
  <c r="C11" i="2"/>
  <c r="C13" i="2"/>
  <c r="C17" i="2"/>
  <c r="C19" i="2"/>
  <c r="C20" i="2"/>
  <c r="C21" i="2"/>
  <c r="C23" i="2"/>
  <c r="C25" i="2"/>
  <c r="C27" i="2"/>
  <c r="C29" i="2"/>
  <c r="C31" i="2"/>
  <c r="C33" i="2"/>
  <c r="C35" i="2"/>
  <c r="C36" i="2"/>
  <c r="C37" i="2"/>
  <c r="C39" i="2"/>
  <c r="C41" i="2"/>
  <c r="C43" i="2"/>
  <c r="C44" i="2"/>
  <c r="C45" i="2"/>
  <c r="C47" i="2"/>
  <c r="C49" i="2"/>
  <c r="C52" i="2"/>
  <c r="C53" i="2"/>
  <c r="C55" i="2"/>
  <c r="C57" i="2"/>
  <c r="C59" i="2"/>
  <c r="C60" i="2"/>
  <c r="C61" i="2"/>
  <c r="C65" i="2"/>
  <c r="C68" i="2"/>
  <c r="C69" i="2"/>
  <c r="C71" i="2"/>
  <c r="C73" i="2"/>
  <c r="C75" i="2"/>
  <c r="C77" i="2"/>
  <c r="C81" i="2"/>
  <c r="C83" i="2"/>
  <c r="C84" i="2"/>
  <c r="C85" i="2"/>
  <c r="C87" i="2"/>
  <c r="C89" i="2"/>
  <c r="C91" i="2"/>
  <c r="C93" i="2"/>
  <c r="C95" i="2"/>
  <c r="C97" i="2"/>
  <c r="C99" i="2"/>
  <c r="C100" i="2"/>
  <c r="C101" i="2"/>
  <c r="C103" i="2"/>
  <c r="C105" i="2"/>
  <c r="C107" i="2"/>
  <c r="C108" i="2"/>
  <c r="C109" i="2"/>
  <c r="C111" i="2"/>
  <c r="C113" i="2"/>
  <c r="C116" i="2"/>
  <c r="C117" i="2"/>
  <c r="C119" i="2"/>
  <c r="C121" i="2"/>
  <c r="C123" i="2"/>
  <c r="C124" i="2"/>
  <c r="C125" i="2"/>
  <c r="C129" i="2"/>
  <c r="C132" i="2"/>
  <c r="C133" i="2"/>
  <c r="C135" i="2"/>
  <c r="C137" i="2"/>
  <c r="C139" i="2"/>
  <c r="C140" i="2"/>
  <c r="C141" i="2"/>
  <c r="C145" i="2"/>
  <c r="C147" i="2"/>
  <c r="C148" i="2"/>
  <c r="C149" i="2"/>
  <c r="C151" i="2"/>
  <c r="C153" i="2"/>
  <c r="C155" i="2"/>
  <c r="C156" i="2"/>
  <c r="C157" i="2"/>
  <c r="C159" i="2"/>
  <c r="C161" i="2"/>
  <c r="C163" i="2"/>
  <c r="C164" i="2"/>
  <c r="C165" i="2"/>
  <c r="C167" i="2"/>
  <c r="C169" i="2"/>
  <c r="C171" i="2"/>
  <c r="C172" i="2"/>
  <c r="C173" i="2"/>
  <c r="C175" i="2"/>
  <c r="C177" i="2"/>
  <c r="C179" i="2"/>
  <c r="C180" i="2"/>
  <c r="C181" i="2"/>
  <c r="C183" i="2"/>
  <c r="C185" i="2"/>
  <c r="C187" i="2"/>
  <c r="C188" i="2"/>
  <c r="C189" i="2"/>
  <c r="C191" i="2"/>
  <c r="C193" i="2"/>
  <c r="C195" i="2"/>
  <c r="C196" i="2"/>
  <c r="C197" i="2"/>
  <c r="C199" i="2"/>
  <c r="C201" i="2"/>
  <c r="C203" i="2"/>
  <c r="C204" i="2"/>
  <c r="C205" i="2"/>
  <c r="C207" i="2"/>
  <c r="C209" i="2"/>
  <c r="C211" i="2"/>
  <c r="C212" i="2"/>
  <c r="C213" i="2"/>
  <c r="C215" i="2"/>
  <c r="C217" i="2"/>
  <c r="C219" i="2"/>
  <c r="C220" i="2"/>
  <c r="C221" i="2"/>
  <c r="C223" i="2"/>
  <c r="C225" i="2"/>
  <c r="C227" i="2"/>
  <c r="C228" i="2"/>
  <c r="C229" i="2"/>
  <c r="C231" i="2"/>
  <c r="C233" i="2"/>
  <c r="C235" i="2"/>
  <c r="C236" i="2"/>
  <c r="C237" i="2"/>
  <c r="C239" i="2"/>
  <c r="D1" i="2"/>
  <c r="D208" i="2"/>
  <c r="D160" i="2"/>
  <c r="D96" i="2"/>
  <c r="D128" i="2"/>
  <c r="D224" i="2"/>
  <c r="D240" i="2"/>
  <c r="D112" i="2"/>
  <c r="D192" i="2"/>
  <c r="D176" i="2"/>
  <c r="D225" i="2"/>
  <c r="D209" i="2"/>
  <c r="D193" i="2"/>
  <c r="D177" i="2"/>
  <c r="D161" i="2"/>
  <c r="D145" i="2"/>
  <c r="D129" i="2"/>
  <c r="D113" i="2"/>
  <c r="D97" i="2"/>
  <c r="D81" i="2"/>
  <c r="D65" i="2"/>
  <c r="D49" i="2"/>
  <c r="D33" i="2"/>
  <c r="D17" i="2"/>
  <c r="D237" i="2"/>
  <c r="D221" i="2"/>
  <c r="D205" i="2"/>
  <c r="D189" i="2"/>
  <c r="D173" i="2"/>
  <c r="D157" i="2"/>
  <c r="D141" i="2"/>
  <c r="D125" i="2"/>
  <c r="D109" i="2"/>
  <c r="D93" i="2"/>
  <c r="D77" i="2"/>
  <c r="D61" i="2"/>
  <c r="D45" i="2"/>
  <c r="D29" i="2"/>
  <c r="D13" i="2"/>
  <c r="D220" i="2"/>
  <c r="D188" i="2"/>
  <c r="D156" i="2"/>
  <c r="D140" i="2"/>
  <c r="D124" i="2"/>
  <c r="D92" i="2"/>
  <c r="D60" i="2"/>
  <c r="D28" i="2"/>
  <c r="D12" i="2"/>
  <c r="D233" i="2"/>
  <c r="D217" i="2"/>
  <c r="D201" i="2"/>
  <c r="D185" i="2"/>
  <c r="D169" i="2"/>
  <c r="D153" i="2"/>
  <c r="D137" i="2"/>
  <c r="D121" i="2"/>
  <c r="D105" i="2"/>
  <c r="D89" i="2"/>
  <c r="D73" i="2"/>
  <c r="D57" i="2"/>
  <c r="D41" i="2"/>
  <c r="D25" i="2"/>
  <c r="D9" i="2"/>
  <c r="D232" i="2"/>
  <c r="D216" i="2"/>
  <c r="D184" i="2"/>
  <c r="D152" i="2"/>
  <c r="D120" i="2"/>
  <c r="D104" i="2"/>
  <c r="D88" i="2"/>
  <c r="D56" i="2"/>
  <c r="D24" i="2"/>
  <c r="D229" i="2"/>
  <c r="D213" i="2"/>
  <c r="D197" i="2"/>
  <c r="D181" i="2"/>
  <c r="D165" i="2"/>
  <c r="D149" i="2"/>
  <c r="D133" i="2"/>
  <c r="D117" i="2"/>
  <c r="D101" i="2"/>
  <c r="D85" i="2"/>
  <c r="D69" i="2"/>
  <c r="D53" i="2"/>
  <c r="D37" i="2"/>
  <c r="D21" i="2"/>
  <c r="D5" i="2"/>
  <c r="D212" i="2"/>
  <c r="D196" i="2"/>
  <c r="D180" i="2"/>
  <c r="D148" i="2"/>
  <c r="D132" i="2"/>
  <c r="D116" i="2"/>
  <c r="D84" i="2"/>
  <c r="D68" i="2"/>
  <c r="D52" i="2"/>
  <c r="D20" i="2"/>
  <c r="D239" i="2"/>
  <c r="D231" i="2"/>
  <c r="D227" i="2"/>
  <c r="D223" i="2"/>
  <c r="D215" i="2"/>
  <c r="D211" i="2"/>
  <c r="D207" i="2"/>
  <c r="D199" i="2"/>
  <c r="D195" i="2"/>
  <c r="D191" i="2"/>
  <c r="D183" i="2"/>
  <c r="D179" i="2"/>
  <c r="D175" i="2"/>
  <c r="D167" i="2"/>
  <c r="D163" i="2"/>
  <c r="D159" i="2"/>
  <c r="D151" i="2"/>
  <c r="D147" i="2"/>
  <c r="D143" i="2"/>
  <c r="D139" i="2"/>
  <c r="D135" i="2"/>
  <c r="D131" i="2"/>
  <c r="D127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1" i="2"/>
  <c r="D7" i="2"/>
  <c r="D3" i="2"/>
  <c r="D230" i="2"/>
  <c r="D226" i="2"/>
  <c r="D198" i="2"/>
  <c r="D194" i="2"/>
  <c r="D166" i="2"/>
  <c r="D162" i="2"/>
  <c r="D134" i="2"/>
  <c r="D130" i="2"/>
  <c r="D102" i="2"/>
  <c r="D98" i="2"/>
  <c r="D70" i="2"/>
  <c r="D66" i="2"/>
  <c r="D38" i="2"/>
  <c r="D34" i="2"/>
  <c r="D6" i="2"/>
  <c r="D2" i="2"/>
  <c r="C1" i="2"/>
  <c r="H61" i="1"/>
  <c r="M61" i="1" s="1"/>
  <c r="I61" i="1"/>
  <c r="N61" i="1" s="1"/>
  <c r="H74" i="1"/>
  <c r="M74" i="1" s="1"/>
  <c r="I74" i="1"/>
  <c r="N74" i="1" s="1"/>
  <c r="H75" i="1"/>
  <c r="M75" i="1" s="1"/>
  <c r="I75" i="1"/>
  <c r="N75" i="1" s="1"/>
  <c r="H76" i="1"/>
  <c r="M76" i="1" s="1"/>
  <c r="I76" i="1"/>
  <c r="N76" i="1" s="1"/>
  <c r="H77" i="1"/>
  <c r="M77" i="1" s="1"/>
  <c r="I77" i="1"/>
  <c r="N77" i="1" s="1"/>
  <c r="H78" i="1"/>
  <c r="M78" i="1" s="1"/>
  <c r="I78" i="1"/>
  <c r="N78" i="1" s="1"/>
  <c r="H8" i="1"/>
  <c r="M8" i="1" s="1"/>
  <c r="I8" i="1"/>
  <c r="N8" i="1" s="1"/>
  <c r="H9" i="1"/>
  <c r="M9" i="1" s="1"/>
  <c r="I9" i="1"/>
  <c r="N9" i="1" s="1"/>
  <c r="H10" i="1"/>
  <c r="M10" i="1" s="1"/>
  <c r="I10" i="1"/>
  <c r="N10" i="1" s="1"/>
  <c r="H11" i="1"/>
  <c r="M11" i="1" s="1"/>
  <c r="I11" i="1"/>
  <c r="N11" i="1" s="1"/>
  <c r="H12" i="1"/>
  <c r="M12" i="1" s="1"/>
  <c r="I12" i="1"/>
  <c r="N12" i="1" s="1"/>
  <c r="H13" i="1"/>
  <c r="M13" i="1" s="1"/>
  <c r="I13" i="1"/>
  <c r="N13" i="1" s="1"/>
  <c r="H14" i="1"/>
  <c r="M14" i="1" s="1"/>
  <c r="I14" i="1"/>
  <c r="N14" i="1" s="1"/>
  <c r="H15" i="1"/>
  <c r="M15" i="1" s="1"/>
  <c r="I15" i="1"/>
  <c r="N15" i="1" s="1"/>
  <c r="H16" i="1"/>
  <c r="M16" i="1" s="1"/>
  <c r="I16" i="1"/>
  <c r="N16" i="1" s="1"/>
  <c r="H17" i="1"/>
  <c r="M17" i="1" s="1"/>
  <c r="I17" i="1"/>
  <c r="N17" i="1" s="1"/>
  <c r="H18" i="1"/>
  <c r="M18" i="1" s="1"/>
  <c r="I18" i="1"/>
  <c r="N18" i="1" s="1"/>
  <c r="H19" i="1"/>
  <c r="M19" i="1" s="1"/>
  <c r="I19" i="1"/>
  <c r="N19" i="1" s="1"/>
  <c r="H20" i="1"/>
  <c r="M20" i="1" s="1"/>
  <c r="I20" i="1"/>
  <c r="N20" i="1" s="1"/>
  <c r="H21" i="1"/>
  <c r="M21" i="1" s="1"/>
  <c r="I21" i="1"/>
  <c r="N21" i="1" s="1"/>
  <c r="H22" i="1"/>
  <c r="M22" i="1" s="1"/>
  <c r="I22" i="1"/>
  <c r="N22" i="1" s="1"/>
  <c r="H23" i="1"/>
  <c r="M23" i="1" s="1"/>
  <c r="I23" i="1"/>
  <c r="N23" i="1" s="1"/>
  <c r="H24" i="1"/>
  <c r="M24" i="1" s="1"/>
  <c r="I24" i="1"/>
  <c r="N24" i="1" s="1"/>
  <c r="H25" i="1"/>
  <c r="M25" i="1" s="1"/>
  <c r="I25" i="1"/>
  <c r="N25" i="1" s="1"/>
  <c r="H26" i="1"/>
  <c r="M26" i="1" s="1"/>
  <c r="I26" i="1"/>
  <c r="N26" i="1" s="1"/>
  <c r="H27" i="1"/>
  <c r="M27" i="1" s="1"/>
  <c r="I27" i="1"/>
  <c r="N27" i="1" s="1"/>
  <c r="H28" i="1"/>
  <c r="M28" i="1" s="1"/>
  <c r="I28" i="1"/>
  <c r="N28" i="1" s="1"/>
  <c r="H29" i="1"/>
  <c r="M29" i="1" s="1"/>
  <c r="I29" i="1"/>
  <c r="N29" i="1" s="1"/>
  <c r="H30" i="1"/>
  <c r="M30" i="1" s="1"/>
  <c r="I30" i="1"/>
  <c r="N30" i="1" s="1"/>
  <c r="H31" i="1"/>
  <c r="M31" i="1" s="1"/>
  <c r="I31" i="1"/>
  <c r="N31" i="1" s="1"/>
  <c r="H32" i="1"/>
  <c r="M32" i="1" s="1"/>
  <c r="I32" i="1"/>
  <c r="N32" i="1" s="1"/>
  <c r="H33" i="1"/>
  <c r="M33" i="1" s="1"/>
  <c r="I33" i="1"/>
  <c r="N33" i="1" s="1"/>
  <c r="H34" i="1"/>
  <c r="M34" i="1" s="1"/>
  <c r="I34" i="1"/>
  <c r="N34" i="1" s="1"/>
  <c r="H35" i="1"/>
  <c r="M35" i="1" s="1"/>
  <c r="I35" i="1"/>
  <c r="N35" i="1" s="1"/>
  <c r="H36" i="1"/>
  <c r="M36" i="1" s="1"/>
  <c r="I36" i="1"/>
  <c r="N36" i="1" s="1"/>
  <c r="H37" i="1"/>
  <c r="M37" i="1" s="1"/>
  <c r="I37" i="1"/>
  <c r="N37" i="1" s="1"/>
  <c r="H38" i="1"/>
  <c r="M38" i="1" s="1"/>
  <c r="I38" i="1"/>
  <c r="N38" i="1" s="1"/>
  <c r="H39" i="1"/>
  <c r="M39" i="1" s="1"/>
  <c r="I39" i="1"/>
  <c r="N39" i="1" s="1"/>
  <c r="H40" i="1"/>
  <c r="M40" i="1" s="1"/>
  <c r="I40" i="1"/>
  <c r="N40" i="1" s="1"/>
  <c r="H41" i="1"/>
  <c r="M41" i="1" s="1"/>
  <c r="I41" i="1"/>
  <c r="N41" i="1" s="1"/>
  <c r="H42" i="1"/>
  <c r="M42" i="1" s="1"/>
  <c r="I42" i="1"/>
  <c r="N42" i="1" s="1"/>
  <c r="H43" i="1"/>
  <c r="M43" i="1" s="1"/>
  <c r="I43" i="1"/>
  <c r="N43" i="1" s="1"/>
  <c r="H44" i="1"/>
  <c r="M44" i="1" s="1"/>
  <c r="I44" i="1"/>
  <c r="N44" i="1" s="1"/>
  <c r="H45" i="1"/>
  <c r="M45" i="1" s="1"/>
  <c r="I45" i="1"/>
  <c r="N45" i="1" s="1"/>
  <c r="H46" i="1"/>
  <c r="M46" i="1" s="1"/>
  <c r="I46" i="1"/>
  <c r="N46" i="1" s="1"/>
  <c r="H47" i="1"/>
  <c r="M47" i="1" s="1"/>
  <c r="I47" i="1"/>
  <c r="N47" i="1" s="1"/>
  <c r="H48" i="1"/>
  <c r="M48" i="1" s="1"/>
  <c r="I48" i="1"/>
  <c r="N48" i="1" s="1"/>
  <c r="H49" i="1"/>
  <c r="M49" i="1" s="1"/>
  <c r="I49" i="1"/>
  <c r="N49" i="1" s="1"/>
  <c r="H50" i="1"/>
  <c r="M50" i="1" s="1"/>
  <c r="I50" i="1"/>
  <c r="N50" i="1" s="1"/>
  <c r="H51" i="1"/>
  <c r="M51" i="1" s="1"/>
  <c r="I51" i="1"/>
  <c r="N51" i="1" s="1"/>
  <c r="H52" i="1"/>
  <c r="M52" i="1" s="1"/>
  <c r="I52" i="1"/>
  <c r="N52" i="1" s="1"/>
  <c r="H53" i="1"/>
  <c r="M53" i="1" s="1"/>
  <c r="I53" i="1"/>
  <c r="N53" i="1" s="1"/>
  <c r="H54" i="1"/>
  <c r="M54" i="1" s="1"/>
  <c r="I54" i="1"/>
  <c r="N54" i="1" s="1"/>
  <c r="H55" i="1"/>
  <c r="M55" i="1" s="1"/>
  <c r="I55" i="1"/>
  <c r="N55" i="1" s="1"/>
  <c r="H56" i="1"/>
  <c r="M56" i="1" s="1"/>
  <c r="I56" i="1"/>
  <c r="N56" i="1" s="1"/>
  <c r="H57" i="1"/>
  <c r="M57" i="1" s="1"/>
  <c r="I57" i="1"/>
  <c r="N57" i="1" s="1"/>
  <c r="H58" i="1"/>
  <c r="M58" i="1" s="1"/>
  <c r="I58" i="1"/>
  <c r="N58" i="1" s="1"/>
  <c r="H59" i="1"/>
  <c r="M59" i="1" s="1"/>
  <c r="I59" i="1"/>
  <c r="N59" i="1" s="1"/>
  <c r="H60" i="1"/>
  <c r="M60" i="1" s="1"/>
  <c r="I60" i="1"/>
  <c r="N60" i="1" s="1"/>
  <c r="I7" i="1"/>
  <c r="N7" i="1" s="1"/>
  <c r="H7" i="1"/>
  <c r="M7" i="1" s="1"/>
  <c r="A74" i="1"/>
  <c r="A75" i="1"/>
  <c r="A76" i="1"/>
  <c r="A77" i="1"/>
  <c r="A78" i="1"/>
  <c r="A62" i="1"/>
  <c r="A63" i="1"/>
  <c r="A64" i="1"/>
  <c r="A65" i="1"/>
  <c r="A66" i="1"/>
  <c r="A67" i="1"/>
  <c r="A68" i="1"/>
  <c r="A69" i="1"/>
  <c r="A70" i="1"/>
  <c r="A71" i="1"/>
  <c r="A72" i="1"/>
  <c r="A73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L55" i="1"/>
  <c r="Q55" i="1" s="1"/>
  <c r="K21" i="1"/>
  <c r="P21" i="1" s="1"/>
  <c r="L28" i="1"/>
  <c r="Q28" i="1" s="1"/>
  <c r="L61" i="1"/>
  <c r="Q61" i="1" s="1"/>
  <c r="K54" i="1" l="1"/>
  <c r="P54" i="1" s="1"/>
  <c r="L46" i="1"/>
  <c r="Q46" i="1" s="1"/>
  <c r="L86" i="1"/>
  <c r="Q86" i="1" s="1"/>
  <c r="L77" i="1"/>
  <c r="Q77" i="1" s="1"/>
  <c r="L73" i="1"/>
  <c r="Q73" i="1" s="1"/>
  <c r="L69" i="1"/>
  <c r="Q69" i="1" s="1"/>
  <c r="L65" i="1"/>
  <c r="Q65" i="1" s="1"/>
  <c r="L57" i="1"/>
  <c r="Q57" i="1" s="1"/>
  <c r="L53" i="1"/>
  <c r="Q53" i="1" s="1"/>
  <c r="L49" i="1"/>
  <c r="Q49" i="1" s="1"/>
  <c r="L45" i="1"/>
  <c r="Q45" i="1" s="1"/>
  <c r="L41" i="1"/>
  <c r="Q41" i="1" s="1"/>
  <c r="L37" i="1"/>
  <c r="Q37" i="1" s="1"/>
  <c r="L33" i="1"/>
  <c r="Q33" i="1" s="1"/>
  <c r="L29" i="1"/>
  <c r="Q29" i="1" s="1"/>
  <c r="L25" i="1"/>
  <c r="Q25" i="1" s="1"/>
  <c r="L21" i="1"/>
  <c r="Q21" i="1" s="1"/>
  <c r="L17" i="1"/>
  <c r="Q17" i="1" s="1"/>
  <c r="L13" i="1"/>
  <c r="Q13" i="1" s="1"/>
  <c r="L9" i="1"/>
  <c r="Q9" i="1" s="1"/>
  <c r="L94" i="1"/>
  <c r="Q94" i="1" s="1"/>
  <c r="L107" i="1"/>
  <c r="Q107" i="1" s="1"/>
  <c r="L7" i="1"/>
  <c r="Q7" i="1" s="1"/>
  <c r="L51" i="1"/>
  <c r="Q51" i="1" s="1"/>
  <c r="K10" i="1"/>
  <c r="P10" i="1" s="1"/>
  <c r="L8" i="1"/>
  <c r="Q8" i="1" s="1"/>
  <c r="L18" i="1"/>
  <c r="Q18" i="1" s="1"/>
  <c r="L42" i="1"/>
  <c r="Q42" i="1" s="1"/>
  <c r="L66" i="1"/>
  <c r="Q66" i="1" s="1"/>
  <c r="L78" i="1"/>
  <c r="Q78" i="1" s="1"/>
  <c r="L74" i="1"/>
  <c r="Q74" i="1" s="1"/>
  <c r="L62" i="1"/>
  <c r="Q62" i="1" s="1"/>
  <c r="L54" i="1"/>
  <c r="Q54" i="1" s="1"/>
  <c r="L50" i="1"/>
  <c r="Q50" i="1" s="1"/>
  <c r="L38" i="1"/>
  <c r="Q38" i="1" s="1"/>
  <c r="L34" i="1"/>
  <c r="Q34" i="1" s="1"/>
  <c r="L30" i="1"/>
  <c r="Q30" i="1" s="1"/>
  <c r="L26" i="1"/>
  <c r="Q26" i="1" s="1"/>
  <c r="L22" i="1"/>
  <c r="Q22" i="1" s="1"/>
  <c r="L10" i="1"/>
  <c r="Q10" i="1" s="1"/>
  <c r="R10" i="1" s="1"/>
  <c r="L58" i="1"/>
  <c r="Q58" i="1" s="1"/>
  <c r="L14" i="1"/>
  <c r="Q14" i="1" s="1"/>
  <c r="K97" i="1"/>
  <c r="P97" i="1" s="1"/>
  <c r="K58" i="1"/>
  <c r="P58" i="1" s="1"/>
  <c r="K14" i="1"/>
  <c r="P14" i="1" s="1"/>
  <c r="R14" i="1" s="1"/>
  <c r="K32" i="1"/>
  <c r="P32" i="1" s="1"/>
  <c r="R32" i="1" s="1"/>
  <c r="K109" i="1"/>
  <c r="P109" i="1" s="1"/>
  <c r="L85" i="1"/>
  <c r="Q85" i="1" s="1"/>
  <c r="K45" i="1"/>
  <c r="P45" i="1" s="1"/>
  <c r="R45" i="1" s="1"/>
  <c r="L79" i="1"/>
  <c r="Q79" i="1" s="1"/>
  <c r="L84" i="1"/>
  <c r="Q84" i="1" s="1"/>
  <c r="K60" i="1"/>
  <c r="P60" i="1" s="1"/>
  <c r="R60" i="1" s="1"/>
  <c r="L75" i="1"/>
  <c r="Q75" i="1" s="1"/>
  <c r="L71" i="1"/>
  <c r="Q71" i="1" s="1"/>
  <c r="L67" i="1"/>
  <c r="Q67" i="1" s="1"/>
  <c r="L63" i="1"/>
  <c r="Q63" i="1" s="1"/>
  <c r="L59" i="1"/>
  <c r="Q59" i="1" s="1"/>
  <c r="L47" i="1"/>
  <c r="Q47" i="1" s="1"/>
  <c r="L43" i="1"/>
  <c r="Q43" i="1" s="1"/>
  <c r="L39" i="1"/>
  <c r="Q39" i="1" s="1"/>
  <c r="L35" i="1"/>
  <c r="Q35" i="1" s="1"/>
  <c r="L31" i="1"/>
  <c r="Q31" i="1" s="1"/>
  <c r="L27" i="1"/>
  <c r="Q27" i="1" s="1"/>
  <c r="L23" i="1"/>
  <c r="Q23" i="1" s="1"/>
  <c r="L19" i="1"/>
  <c r="Q19" i="1" s="1"/>
  <c r="L15" i="1"/>
  <c r="Q15" i="1" s="1"/>
  <c r="L11" i="1"/>
  <c r="Q11" i="1" s="1"/>
  <c r="L100" i="1"/>
  <c r="Q100" i="1" s="1"/>
  <c r="K26" i="1"/>
  <c r="P26" i="1" s="1"/>
  <c r="L87" i="1"/>
  <c r="Q87" i="1" s="1"/>
  <c r="K75" i="1"/>
  <c r="P75" i="1" s="1"/>
  <c r="K57" i="1"/>
  <c r="P57" i="1" s="1"/>
  <c r="R57" i="1" s="1"/>
  <c r="K38" i="1"/>
  <c r="P38" i="1" s="1"/>
  <c r="K8" i="1"/>
  <c r="P8" i="1" s="1"/>
  <c r="R8" i="1" s="1"/>
  <c r="K33" i="1"/>
  <c r="P33" i="1" s="1"/>
  <c r="K64" i="1"/>
  <c r="P64" i="1" s="1"/>
  <c r="K36" i="1"/>
  <c r="P36" i="1" s="1"/>
  <c r="K41" i="1"/>
  <c r="P41" i="1" s="1"/>
  <c r="K71" i="1"/>
  <c r="P71" i="1" s="1"/>
  <c r="K67" i="1"/>
  <c r="P67" i="1" s="1"/>
  <c r="K63" i="1"/>
  <c r="P63" i="1" s="1"/>
  <c r="K59" i="1"/>
  <c r="P59" i="1" s="1"/>
  <c r="R59" i="1" s="1"/>
  <c r="K55" i="1"/>
  <c r="P55" i="1" s="1"/>
  <c r="R55" i="1" s="1"/>
  <c r="K51" i="1"/>
  <c r="P51" i="1" s="1"/>
  <c r="K47" i="1"/>
  <c r="P47" i="1" s="1"/>
  <c r="K43" i="1"/>
  <c r="P43" i="1" s="1"/>
  <c r="R43" i="1" s="1"/>
  <c r="K39" i="1"/>
  <c r="P39" i="1" s="1"/>
  <c r="R39" i="1" s="1"/>
  <c r="K35" i="1"/>
  <c r="P35" i="1" s="1"/>
  <c r="R35" i="1" s="1"/>
  <c r="K31" i="1"/>
  <c r="P31" i="1" s="1"/>
  <c r="K27" i="1"/>
  <c r="P27" i="1" s="1"/>
  <c r="K23" i="1"/>
  <c r="P23" i="1" s="1"/>
  <c r="K19" i="1"/>
  <c r="P19" i="1" s="1"/>
  <c r="K15" i="1"/>
  <c r="P15" i="1" s="1"/>
  <c r="K11" i="1"/>
  <c r="P11" i="1" s="1"/>
  <c r="R11" i="1" s="1"/>
  <c r="K100" i="1"/>
  <c r="P100" i="1" s="1"/>
  <c r="R100" i="1" s="1"/>
  <c r="K87" i="1"/>
  <c r="P87" i="1" s="1"/>
  <c r="R87" i="1" s="1"/>
  <c r="L101" i="1"/>
  <c r="Q101" i="1" s="1"/>
  <c r="K81" i="1"/>
  <c r="P81" i="1" s="1"/>
  <c r="R81" i="1" s="1"/>
  <c r="K76" i="1"/>
  <c r="P76" i="1" s="1"/>
  <c r="K72" i="1"/>
  <c r="P72" i="1" s="1"/>
  <c r="R72" i="1" s="1"/>
  <c r="K68" i="1"/>
  <c r="P68" i="1" s="1"/>
  <c r="K56" i="1"/>
  <c r="P56" i="1" s="1"/>
  <c r="R56" i="1" s="1"/>
  <c r="K52" i="1"/>
  <c r="P52" i="1" s="1"/>
  <c r="R52" i="1" s="1"/>
  <c r="K48" i="1"/>
  <c r="P48" i="1" s="1"/>
  <c r="R48" i="1" s="1"/>
  <c r="K44" i="1"/>
  <c r="P44" i="1" s="1"/>
  <c r="K40" i="1"/>
  <c r="P40" i="1" s="1"/>
  <c r="R40" i="1" s="1"/>
  <c r="K28" i="1"/>
  <c r="P28" i="1" s="1"/>
  <c r="R28" i="1" s="1"/>
  <c r="K24" i="1"/>
  <c r="P24" i="1" s="1"/>
  <c r="R24" i="1" s="1"/>
  <c r="K20" i="1"/>
  <c r="P20" i="1" s="1"/>
  <c r="K16" i="1"/>
  <c r="P16" i="1" s="1"/>
  <c r="K12" i="1"/>
  <c r="P12" i="1" s="1"/>
  <c r="R12" i="1" s="1"/>
  <c r="K111" i="1"/>
  <c r="P111" i="1" s="1"/>
  <c r="K7" i="1"/>
  <c r="P7" i="1" s="1"/>
  <c r="K69" i="1"/>
  <c r="P69" i="1" s="1"/>
  <c r="R69" i="1" s="1"/>
  <c r="K70" i="1"/>
  <c r="P70" i="1" s="1"/>
  <c r="R36" i="1"/>
  <c r="K83" i="1"/>
  <c r="P83" i="1" s="1"/>
  <c r="K98" i="1"/>
  <c r="P98" i="1" s="1"/>
  <c r="R98" i="1" s="1"/>
  <c r="K61" i="1"/>
  <c r="P61" i="1" s="1"/>
  <c r="R61" i="1" s="1"/>
  <c r="K34" i="1"/>
  <c r="P34" i="1" s="1"/>
  <c r="R34" i="1" s="1"/>
  <c r="K91" i="1"/>
  <c r="P91" i="1" s="1"/>
  <c r="K93" i="1"/>
  <c r="P93" i="1" s="1"/>
  <c r="K42" i="1"/>
  <c r="P42" i="1" s="1"/>
  <c r="K29" i="1"/>
  <c r="P29" i="1" s="1"/>
  <c r="K53" i="1"/>
  <c r="P53" i="1" s="1"/>
  <c r="R53" i="1" s="1"/>
  <c r="K46" i="1"/>
  <c r="P46" i="1" s="1"/>
  <c r="R46" i="1" s="1"/>
  <c r="K84" i="1"/>
  <c r="P84" i="1" s="1"/>
  <c r="R84" i="1" s="1"/>
  <c r="K113" i="1"/>
  <c r="P113" i="1" s="1"/>
  <c r="K18" i="1"/>
  <c r="P18" i="1" s="1"/>
  <c r="R18" i="1" s="1"/>
  <c r="K17" i="1"/>
  <c r="P17" i="1" s="1"/>
  <c r="R17" i="1" s="1"/>
  <c r="K66" i="1"/>
  <c r="P66" i="1" s="1"/>
  <c r="R66" i="1" s="1"/>
  <c r="K25" i="1"/>
  <c r="P25" i="1" s="1"/>
  <c r="K49" i="1"/>
  <c r="P49" i="1" s="1"/>
  <c r="R49" i="1" s="1"/>
  <c r="K74" i="1"/>
  <c r="P74" i="1" s="1"/>
  <c r="R74" i="1" s="1"/>
  <c r="K73" i="1"/>
  <c r="P73" i="1" s="1"/>
  <c r="R73" i="1" s="1"/>
  <c r="K86" i="1"/>
  <c r="P86" i="1" s="1"/>
  <c r="R86" i="1" s="1"/>
  <c r="K62" i="1"/>
  <c r="P62" i="1" s="1"/>
  <c r="K9" i="1"/>
  <c r="P9" i="1" s="1"/>
  <c r="R9" i="1" s="1"/>
  <c r="K13" i="1"/>
  <c r="P13" i="1" s="1"/>
  <c r="R13" i="1" s="1"/>
  <c r="K37" i="1"/>
  <c r="P37" i="1" s="1"/>
  <c r="R37" i="1" s="1"/>
  <c r="K22" i="1"/>
  <c r="P22" i="1" s="1"/>
  <c r="R22" i="1" s="1"/>
  <c r="K77" i="1"/>
  <c r="P77" i="1" s="1"/>
  <c r="R77" i="1" s="1"/>
  <c r="K99" i="1"/>
  <c r="P99" i="1" s="1"/>
  <c r="K88" i="1"/>
  <c r="P88" i="1" s="1"/>
  <c r="K90" i="1"/>
  <c r="P90" i="1" s="1"/>
  <c r="K94" i="1"/>
  <c r="P94" i="1" s="1"/>
  <c r="R94" i="1" s="1"/>
  <c r="K103" i="1"/>
  <c r="P103" i="1" s="1"/>
  <c r="R33" i="1"/>
  <c r="K112" i="1"/>
  <c r="P112" i="1" s="1"/>
  <c r="K65" i="1"/>
  <c r="P65" i="1" s="1"/>
  <c r="K50" i="1"/>
  <c r="P50" i="1" s="1"/>
  <c r="R50" i="1" s="1"/>
  <c r="K30" i="1"/>
  <c r="P30" i="1" s="1"/>
  <c r="R30" i="1" s="1"/>
  <c r="K85" i="1"/>
  <c r="P85" i="1" s="1"/>
  <c r="L99" i="1"/>
  <c r="Q99" i="1" s="1"/>
  <c r="R70" i="1"/>
  <c r="R20" i="1"/>
  <c r="R44" i="1"/>
  <c r="D10" i="2"/>
  <c r="D42" i="2"/>
  <c r="D74" i="2"/>
  <c r="D106" i="2"/>
  <c r="D138" i="2"/>
  <c r="D170" i="2"/>
  <c r="D202" i="2"/>
  <c r="D234" i="2"/>
  <c r="D250" i="2"/>
  <c r="C254" i="2"/>
  <c r="D298" i="2"/>
  <c r="D14" i="2"/>
  <c r="D46" i="2"/>
  <c r="D78" i="2"/>
  <c r="D110" i="2"/>
  <c r="D142" i="2"/>
  <c r="D174" i="2"/>
  <c r="D206" i="2"/>
  <c r="D238" i="2"/>
  <c r="D306" i="2"/>
  <c r="D18" i="2"/>
  <c r="D50" i="2"/>
  <c r="D82" i="2"/>
  <c r="D114" i="2"/>
  <c r="D146" i="2"/>
  <c r="D178" i="2"/>
  <c r="D210" i="2"/>
  <c r="D246" i="2"/>
  <c r="D290" i="2"/>
  <c r="D294" i="2"/>
  <c r="D22" i="2"/>
  <c r="D54" i="2"/>
  <c r="D86" i="2"/>
  <c r="D118" i="2"/>
  <c r="D150" i="2"/>
  <c r="D182" i="2"/>
  <c r="D214" i="2"/>
  <c r="D274" i="2"/>
  <c r="C302" i="2"/>
  <c r="D26" i="2"/>
  <c r="D58" i="2"/>
  <c r="D90" i="2"/>
  <c r="D122" i="2"/>
  <c r="D154" i="2"/>
  <c r="D186" i="2"/>
  <c r="D218" i="2"/>
  <c r="D262" i="2"/>
  <c r="D266" i="2"/>
  <c r="C282" i="2"/>
  <c r="D318" i="2"/>
  <c r="D30" i="2"/>
  <c r="D62" i="2"/>
  <c r="D94" i="2"/>
  <c r="D126" i="2"/>
  <c r="D158" i="2"/>
  <c r="D190" i="2"/>
  <c r="D222" i="2"/>
  <c r="C286" i="2"/>
  <c r="R16" i="1"/>
  <c r="R21" i="1"/>
  <c r="R76" i="1"/>
  <c r="R58" i="1"/>
  <c r="R42" i="1"/>
  <c r="R26" i="1"/>
  <c r="R31" i="1"/>
  <c r="R75" i="1"/>
  <c r="R64" i="1"/>
  <c r="R41" i="1"/>
  <c r="R54" i="1"/>
  <c r="R38" i="1"/>
  <c r="R68" i="1"/>
  <c r="K107" i="1"/>
  <c r="P107" i="1" s="1"/>
  <c r="R107" i="1" s="1"/>
  <c r="K96" i="1"/>
  <c r="P96" i="1" s="1"/>
  <c r="K105" i="1"/>
  <c r="P105" i="1" s="1"/>
  <c r="K82" i="1"/>
  <c r="P82" i="1" s="1"/>
  <c r="K79" i="1"/>
  <c r="P79" i="1" s="1"/>
  <c r="K108" i="1"/>
  <c r="P108" i="1" s="1"/>
  <c r="K92" i="1"/>
  <c r="P92" i="1" s="1"/>
  <c r="K80" i="1"/>
  <c r="P80" i="1" s="1"/>
  <c r="K102" i="1"/>
  <c r="P102" i="1" s="1"/>
  <c r="K78" i="1"/>
  <c r="P78" i="1" s="1"/>
  <c r="R78" i="1" s="1"/>
  <c r="D243" i="2"/>
  <c r="C243" i="2"/>
  <c r="C251" i="2"/>
  <c r="D251" i="2"/>
  <c r="D287" i="2"/>
  <c r="C287" i="2"/>
  <c r="C295" i="2"/>
  <c r="D295" i="2"/>
  <c r="D315" i="2"/>
  <c r="C315" i="2"/>
  <c r="L113" i="1"/>
  <c r="Q113" i="1" s="1"/>
  <c r="L109" i="1"/>
  <c r="Q109" i="1" s="1"/>
  <c r="L95" i="1"/>
  <c r="Q95" i="1" s="1"/>
  <c r="L83" i="1"/>
  <c r="Q83" i="1" s="1"/>
  <c r="L114" i="1"/>
  <c r="Q114" i="1" s="1"/>
  <c r="L111" i="1"/>
  <c r="Q111" i="1" s="1"/>
  <c r="L112" i="1"/>
  <c r="Q112" i="1" s="1"/>
  <c r="L102" i="1"/>
  <c r="Q102" i="1" s="1"/>
  <c r="L91" i="1"/>
  <c r="Q91" i="1" s="1"/>
  <c r="R91" i="1" s="1"/>
  <c r="L82" i="1"/>
  <c r="Q82" i="1" s="1"/>
  <c r="L92" i="1"/>
  <c r="Q92" i="1" s="1"/>
  <c r="L96" i="1"/>
  <c r="Q96" i="1" s="1"/>
  <c r="K101" i="1"/>
  <c r="P101" i="1" s="1"/>
  <c r="R101" i="1" s="1"/>
  <c r="L104" i="1"/>
  <c r="Q104" i="1" s="1"/>
  <c r="C8" i="2"/>
  <c r="D8" i="2"/>
  <c r="C16" i="2"/>
  <c r="D16" i="2"/>
  <c r="C32" i="2"/>
  <c r="D32" i="2"/>
  <c r="C40" i="2"/>
  <c r="D40" i="2"/>
  <c r="C48" i="2"/>
  <c r="D48" i="2"/>
  <c r="D64" i="2"/>
  <c r="C64" i="2"/>
  <c r="D72" i="2"/>
  <c r="C72" i="2"/>
  <c r="C80" i="2"/>
  <c r="D80" i="2"/>
  <c r="C136" i="2"/>
  <c r="D136" i="2"/>
  <c r="D144" i="2"/>
  <c r="C144" i="2"/>
  <c r="C168" i="2"/>
  <c r="D168" i="2"/>
  <c r="D200" i="2"/>
  <c r="C200" i="2"/>
  <c r="D256" i="2"/>
  <c r="C256" i="2"/>
  <c r="C260" i="2"/>
  <c r="D260" i="2"/>
  <c r="D276" i="2"/>
  <c r="C276" i="2"/>
  <c r="D280" i="2"/>
  <c r="C280" i="2"/>
  <c r="D288" i="2"/>
  <c r="C288" i="2"/>
  <c r="C292" i="2"/>
  <c r="D292" i="2"/>
  <c r="C296" i="2"/>
  <c r="D296" i="2"/>
  <c r="D308" i="2"/>
  <c r="C308" i="2"/>
  <c r="D312" i="2"/>
  <c r="C312" i="2"/>
  <c r="D15" i="2"/>
  <c r="K89" i="1"/>
  <c r="P89" i="1" s="1"/>
  <c r="K106" i="1"/>
  <c r="P106" i="1" s="1"/>
  <c r="K110" i="1"/>
  <c r="P110" i="1" s="1"/>
  <c r="L88" i="1"/>
  <c r="Q88" i="1" s="1"/>
  <c r="L105" i="1"/>
  <c r="Q105" i="1" s="1"/>
  <c r="L110" i="1"/>
  <c r="Q110" i="1" s="1"/>
  <c r="K104" i="1"/>
  <c r="P104" i="1" s="1"/>
  <c r="L90" i="1"/>
  <c r="Q90" i="1" s="1"/>
  <c r="R90" i="1" s="1"/>
  <c r="L103" i="1"/>
  <c r="Q103" i="1" s="1"/>
  <c r="L80" i="1"/>
  <c r="Q80" i="1" s="1"/>
  <c r="L89" i="1"/>
  <c r="Q89" i="1" s="1"/>
  <c r="L97" i="1"/>
  <c r="Q97" i="1" s="1"/>
  <c r="R97" i="1" s="1"/>
  <c r="L108" i="1"/>
  <c r="Q108" i="1" s="1"/>
  <c r="C76" i="2"/>
  <c r="K114" i="1"/>
  <c r="P114" i="1" s="1"/>
  <c r="L93" i="1"/>
  <c r="Q93" i="1" s="1"/>
  <c r="K95" i="1"/>
  <c r="P95" i="1" s="1"/>
  <c r="L106" i="1"/>
  <c r="Q106" i="1" s="1"/>
  <c r="C242" i="2"/>
  <c r="D242" i="2"/>
  <c r="C270" i="2"/>
  <c r="D270" i="2"/>
  <c r="D278" i="2"/>
  <c r="C278" i="2"/>
  <c r="D314" i="2"/>
  <c r="C314" i="2"/>
  <c r="R25" i="1" l="1"/>
  <c r="R113" i="1"/>
  <c r="S26" i="1"/>
  <c r="R111" i="1"/>
  <c r="R96" i="1"/>
  <c r="R51" i="1"/>
  <c r="R62" i="1"/>
  <c r="R15" i="1"/>
  <c r="S79" i="1"/>
  <c r="R65" i="1"/>
  <c r="R7" i="1"/>
  <c r="R67" i="1"/>
  <c r="R63" i="1"/>
  <c r="R29" i="1"/>
  <c r="R109" i="1"/>
  <c r="R27" i="1"/>
  <c r="R47" i="1"/>
  <c r="R85" i="1"/>
  <c r="R71" i="1"/>
  <c r="R19" i="1"/>
  <c r="R79" i="1"/>
  <c r="R112" i="1"/>
  <c r="R23" i="1"/>
  <c r="R83" i="1"/>
  <c r="R99" i="1"/>
  <c r="R103" i="1"/>
  <c r="R102" i="1"/>
  <c r="R89" i="1"/>
  <c r="R108" i="1"/>
  <c r="R114" i="1"/>
  <c r="R104" i="1"/>
  <c r="R92" i="1"/>
  <c r="R82" i="1"/>
  <c r="R105" i="1"/>
  <c r="R88" i="1"/>
  <c r="R95" i="1"/>
  <c r="R110" i="1"/>
  <c r="R93" i="1"/>
  <c r="R106" i="1"/>
  <c r="S45" i="1"/>
  <c r="S27" i="1"/>
  <c r="S28" i="1"/>
  <c r="S29" i="1"/>
  <c r="S10" i="1"/>
  <c r="S78" i="1"/>
  <c r="S47" i="1"/>
  <c r="S20" i="1"/>
  <c r="S30" i="1"/>
  <c r="S74" i="1"/>
  <c r="S25" i="1"/>
  <c r="S18" i="1"/>
  <c r="S71" i="1"/>
  <c r="S11" i="1"/>
  <c r="S13" i="1"/>
  <c r="S73" i="1"/>
  <c r="S66" i="1"/>
  <c r="S17" i="1"/>
  <c r="S61" i="1"/>
  <c r="S59" i="1"/>
  <c r="S32" i="1"/>
  <c r="S76" i="1"/>
  <c r="S68" i="1"/>
  <c r="S62" i="1"/>
  <c r="S50" i="1"/>
  <c r="S23" i="1"/>
  <c r="S24" i="1"/>
  <c r="S75" i="1"/>
  <c r="S54" i="1"/>
  <c r="S64" i="1"/>
  <c r="S69" i="1"/>
  <c r="S70" i="1"/>
  <c r="S49" i="1"/>
  <c r="S53" i="1"/>
  <c r="S15" i="1"/>
  <c r="S8" i="1"/>
  <c r="S77" i="1"/>
  <c r="S65" i="1"/>
  <c r="S44" i="1"/>
  <c r="S57" i="1"/>
  <c r="S12" i="1"/>
  <c r="S38" i="1"/>
  <c r="S7" i="1"/>
  <c r="S41" i="1"/>
  <c r="S51" i="1"/>
  <c r="S67" i="1"/>
  <c r="S34" i="1"/>
  <c r="S52" i="1"/>
  <c r="S31" i="1"/>
  <c r="S42" i="1"/>
  <c r="S60" i="1"/>
  <c r="T60" i="1" s="1"/>
  <c r="S39" i="1"/>
  <c r="S80" i="1"/>
  <c r="S63" i="1"/>
  <c r="S58" i="1"/>
  <c r="S21" i="1"/>
  <c r="S55" i="1"/>
  <c r="S22" i="1"/>
  <c r="S9" i="1"/>
  <c r="T9" i="1" s="1"/>
  <c r="S19" i="1"/>
  <c r="S37" i="1"/>
  <c r="S16" i="1"/>
  <c r="S48" i="1"/>
  <c r="S33" i="1"/>
  <c r="S43" i="1"/>
  <c r="S14" i="1"/>
  <c r="S40" i="1"/>
  <c r="T40" i="1" s="1"/>
  <c r="R80" i="1"/>
  <c r="S46" i="1"/>
  <c r="S56" i="1"/>
  <c r="S72" i="1"/>
  <c r="S35" i="1"/>
  <c r="S36" i="1"/>
  <c r="T22" i="1" l="1"/>
  <c r="T42" i="1"/>
  <c r="T43" i="1"/>
  <c r="T55" i="1"/>
  <c r="T31" i="1"/>
  <c r="T14" i="1"/>
  <c r="T35" i="1"/>
  <c r="T33" i="1"/>
  <c r="T36" i="1"/>
  <c r="T72" i="1"/>
  <c r="T48" i="1"/>
  <c r="T58" i="1"/>
  <c r="T34" i="1"/>
  <c r="T56" i="1"/>
  <c r="T16" i="1"/>
  <c r="T63" i="1"/>
  <c r="T46" i="1"/>
  <c r="T37" i="1"/>
  <c r="T80" i="1"/>
  <c r="T19" i="1"/>
  <c r="T21" i="1"/>
  <c r="T52" i="1"/>
  <c r="T39" i="1"/>
  <c r="T49" i="1"/>
  <c r="T66" i="1"/>
  <c r="T57" i="1"/>
  <c r="T62" i="1"/>
  <c r="T51" i="1"/>
  <c r="T38" i="1"/>
  <c r="T44" i="1"/>
  <c r="T69" i="1"/>
  <c r="T67" i="1"/>
  <c r="T65" i="1"/>
  <c r="T77" i="1"/>
  <c r="T54" i="1"/>
  <c r="T41" i="1"/>
  <c r="T26" i="1"/>
  <c r="T15" i="1"/>
  <c r="T74" i="1"/>
  <c r="T64" i="1"/>
  <c r="T73" i="1"/>
  <c r="T30" i="1"/>
  <c r="T68" i="1"/>
  <c r="T13" i="1"/>
  <c r="T20" i="1"/>
  <c r="T110" i="1"/>
  <c r="T97" i="1"/>
  <c r="T92" i="1"/>
  <c r="T86" i="1"/>
  <c r="T111" i="1"/>
  <c r="T100" i="1"/>
  <c r="T93" i="1"/>
  <c r="T113" i="1"/>
  <c r="T105" i="1"/>
  <c r="T102" i="1"/>
  <c r="T89" i="1"/>
  <c r="T84" i="1"/>
  <c r="T107" i="1"/>
  <c r="T104" i="1"/>
  <c r="T95" i="1"/>
  <c r="T88" i="1"/>
  <c r="T82" i="1"/>
  <c r="T109" i="1"/>
  <c r="T96" i="1"/>
  <c r="T7" i="1"/>
  <c r="T114" i="1"/>
  <c r="T91" i="1"/>
  <c r="T106" i="1"/>
  <c r="T90" i="1"/>
  <c r="T103" i="1"/>
  <c r="T87" i="1"/>
  <c r="T101" i="1"/>
  <c r="T99" i="1"/>
  <c r="T83" i="1"/>
  <c r="T112" i="1"/>
  <c r="T98" i="1"/>
  <c r="T85" i="1"/>
  <c r="T108" i="1"/>
  <c r="T94" i="1"/>
  <c r="T81" i="1"/>
  <c r="T8" i="1"/>
  <c r="T79" i="1"/>
  <c r="T76" i="1"/>
  <c r="T11" i="1"/>
  <c r="T27" i="1"/>
  <c r="T75" i="1"/>
  <c r="T32" i="1"/>
  <c r="T71" i="1"/>
  <c r="T28" i="1"/>
  <c r="T12" i="1"/>
  <c r="T53" i="1"/>
  <c r="T24" i="1"/>
  <c r="T59" i="1"/>
  <c r="T29" i="1"/>
  <c r="T45" i="1"/>
  <c r="T23" i="1"/>
  <c r="T61" i="1"/>
  <c r="T18" i="1"/>
  <c r="T10" i="1"/>
  <c r="T47" i="1"/>
  <c r="T70" i="1"/>
  <c r="T50" i="1"/>
  <c r="T17" i="1"/>
  <c r="T25" i="1"/>
  <c r="T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including freight due to using cfr prices.</t>
        </r>
      </text>
    </comment>
    <comment ref="S8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changed links</t>
        </r>
      </text>
    </comment>
  </commentList>
</comments>
</file>

<file path=xl/sharedStrings.xml><?xml version="1.0" encoding="utf-8"?>
<sst xmlns="http://schemas.openxmlformats.org/spreadsheetml/2006/main" count="50" uniqueCount="34">
  <si>
    <t>Scrap</t>
  </si>
  <si>
    <t>Metallics</t>
  </si>
  <si>
    <t>Product</t>
  </si>
  <si>
    <t>Region</t>
  </si>
  <si>
    <t>Prices</t>
  </si>
  <si>
    <t>Symbols</t>
  </si>
  <si>
    <t>Constituent prices</t>
  </si>
  <si>
    <t>Weights</t>
  </si>
  <si>
    <t>Steps</t>
  </si>
  <si>
    <t>Base: January 2015</t>
  </si>
  <si>
    <t>Weighted</t>
  </si>
  <si>
    <t>Index</t>
  </si>
  <si>
    <t>Forecast area</t>
  </si>
  <si>
    <t>Base line</t>
  </si>
  <si>
    <t>Steel</t>
  </si>
  <si>
    <t>Ferro-alloys</t>
  </si>
  <si>
    <t>Coking coal &amp; Coke</t>
  </si>
  <si>
    <t>Iron ore</t>
  </si>
  <si>
    <t>Steel adjusted</t>
  </si>
  <si>
    <t>Raw Materials</t>
  </si>
  <si>
    <t>MB-COA-0005</t>
  </si>
  <si>
    <t>MB-IRO-0008</t>
  </si>
  <si>
    <t>iron ore</t>
  </si>
  <si>
    <t>https://www.worldsteel.org/en/dam/jcr:16ad9bcd-dbf5-449f-b42c-b220952767bf/fact_raw%2520materials_2019.pdf</t>
  </si>
  <si>
    <t>BF/BOF</t>
  </si>
  <si>
    <t>met coal</t>
  </si>
  <si>
    <t>scrap</t>
  </si>
  <si>
    <t>EAF</t>
  </si>
  <si>
    <t>Per 1000kg of crude steel</t>
  </si>
  <si>
    <t>Share in global output</t>
  </si>
  <si>
    <t>Use per tonne of steel, weighted by production process</t>
  </si>
  <si>
    <t>62% Fe fines</t>
  </si>
  <si>
    <t>PHCC cfr Jingtang</t>
  </si>
  <si>
    <t>metallics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</si>
</sst>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15" fontId="0" fillId="0" borderId="0" xfId="0" applyNumberFormat="1"/>
    <xf numFmtId="2" fontId="0" fillId="2" borderId="0" xfId="0" applyNumberFormat="1" applyFill="1"/>
    <xf numFmtId="0" fontId="3" fillId="0" borderId="0" xfId="1"/>
    <xf numFmtId="9" fontId="0" fillId="0" borderId="0" xfId="0" applyNumberFormat="1"/>
    <xf numFmtId="1" fontId="0" fillId="0" borderId="0" xfId="0" applyNumberFormat="1"/>
    <xf numFmtId="165" fontId="0" fillId="0" borderId="0" xfId="0" applyNumberFormat="1"/>
    <xf numFmtId="0" fontId="6" fillId="3" borderId="2" xfId="0" applyFont="1" applyFill="1" applyBorder="1"/>
    <xf numFmtId="0" fontId="1" fillId="3" borderId="0" xfId="0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0" fontId="1" fillId="3" borderId="2" xfId="0" applyFont="1" applyFill="1" applyBorder="1"/>
    <xf numFmtId="2" fontId="1" fillId="3" borderId="0" xfId="0" applyNumberFormat="1" applyFont="1" applyFill="1"/>
    <xf numFmtId="164" fontId="1" fillId="3" borderId="0" xfId="0" applyNumberFormat="1" applyFont="1" applyFill="1" applyBorder="1"/>
    <xf numFmtId="17" fontId="1" fillId="3" borderId="0" xfId="0" applyNumberFormat="1" applyFont="1" applyFill="1"/>
    <xf numFmtId="1" fontId="1" fillId="3" borderId="0" xfId="0" applyNumberFormat="1" applyFont="1" applyFill="1"/>
    <xf numFmtId="2" fontId="1" fillId="3" borderId="0" xfId="0" applyNumberFormat="1" applyFont="1" applyFill="1" applyBorder="1"/>
    <xf numFmtId="1" fontId="1" fillId="3" borderId="2" xfId="0" applyNumberFormat="1" applyFont="1" applyFill="1" applyBorder="1"/>
    <xf numFmtId="0" fontId="1" fillId="3" borderId="1" xfId="0" applyFont="1" applyFill="1" applyBorder="1"/>
    <xf numFmtId="1" fontId="1" fillId="3" borderId="0" xfId="0" applyNumberFormat="1" applyFont="1" applyFill="1" applyBorder="1"/>
    <xf numFmtId="17" fontId="1" fillId="3" borderId="0" xfId="0" applyNumberFormat="1" applyFont="1" applyFill="1" applyBorder="1"/>
    <xf numFmtId="0" fontId="1" fillId="4" borderId="0" xfId="0" applyFont="1" applyFill="1"/>
    <xf numFmtId="0" fontId="6" fillId="4" borderId="2" xfId="0" applyFont="1" applyFill="1" applyBorder="1"/>
    <xf numFmtId="0" fontId="2" fillId="4" borderId="0" xfId="0" applyFont="1" applyFill="1"/>
    <xf numFmtId="0" fontId="2" fillId="4" borderId="2" xfId="0" applyFont="1" applyFill="1" applyBorder="1"/>
    <xf numFmtId="0" fontId="1" fillId="4" borderId="2" xfId="0" applyFont="1" applyFill="1" applyBorder="1"/>
    <xf numFmtId="2" fontId="1" fillId="4" borderId="0" xfId="0" applyNumberFormat="1" applyFont="1" applyFill="1"/>
    <xf numFmtId="2" fontId="1" fillId="4" borderId="2" xfId="0" applyNumberFormat="1" applyFont="1" applyFill="1" applyBorder="1"/>
    <xf numFmtId="1" fontId="1" fillId="4" borderId="0" xfId="0" applyNumberFormat="1" applyFont="1" applyFill="1"/>
    <xf numFmtId="1" fontId="1" fillId="4" borderId="2" xfId="0" applyNumberFormat="1" applyFont="1" applyFill="1" applyBorder="1"/>
    <xf numFmtId="1" fontId="1" fillId="4" borderId="0" xfId="0" applyNumberFormat="1" applyFont="1" applyFill="1" applyBorder="1"/>
    <xf numFmtId="0" fontId="1" fillId="4" borderId="0" xfId="0" applyFont="1" applyFill="1" applyBorder="1"/>
    <xf numFmtId="164" fontId="1" fillId="3" borderId="2" xfId="0" applyNumberFormat="1" applyFont="1" applyFill="1" applyBorder="1"/>
    <xf numFmtId="0" fontId="7" fillId="3" borderId="0" xfId="0" applyFont="1" applyFill="1"/>
  </cellXfs>
  <cellStyles count="2">
    <cellStyle name="Hyperlink" xfId="1" builtinId="8"/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8C8C8C"/>
      <color rgb="FFECECEC"/>
      <color rgb="FF6F0791"/>
      <color rgb="FF323232"/>
      <color rgb="FFCF8F8F"/>
      <color rgb="FFCFC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7111781012122"/>
          <c:y val="6.0438020018606528E-2"/>
          <c:w val="0.89114019243542142"/>
          <c:h val="0.77768681316974209"/>
        </c:manualLayout>
      </c:layout>
      <c:areaChart>
        <c:grouping val="standard"/>
        <c:varyColors val="0"/>
        <c:ser>
          <c:idx val="2"/>
          <c:order val="2"/>
          <c:spPr>
            <a:solidFill>
              <a:srgbClr val="ECECEC"/>
            </a:solidFill>
            <a:ln>
              <a:noFill/>
            </a:ln>
            <a:effectLst/>
          </c:spPr>
          <c:cat>
            <c:numRef>
              <c:f>Index!$B$7:$B$1048576</c:f>
              <c:numCache>
                <c:formatCode>mmm\-yy</c:formatCode>
                <c:ptCount val="104857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</c:numCache>
            </c:numRef>
          </c:cat>
          <c:val>
            <c:numRef>
              <c:f>Index!$U$7:$U$1048576</c:f>
              <c:numCache>
                <c:formatCode>General</c:formatCode>
                <c:ptCount val="1048570"/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A-465B-9339-07B2112D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34944"/>
        <c:axId val="913735272"/>
      </c:areaChart>
      <c:lineChart>
        <c:grouping val="standard"/>
        <c:varyColors val="0"/>
        <c:ser>
          <c:idx val="0"/>
          <c:order val="0"/>
          <c:tx>
            <c:strRef>
              <c:f>Index!$R$2</c:f>
              <c:strCache>
                <c:ptCount val="1"/>
                <c:pt idx="0">
                  <c:v>Raw Materials</c:v>
                </c:pt>
              </c:strCache>
            </c:strRef>
          </c:tx>
          <c:spPr>
            <a:ln w="19050" cap="rnd">
              <a:solidFill>
                <a:srgbClr val="6F0791"/>
              </a:solidFill>
              <a:round/>
            </a:ln>
            <a:effectLst/>
          </c:spPr>
          <c:marker>
            <c:symbol val="none"/>
          </c:marker>
          <c:cat>
            <c:numRef>
              <c:f>Index!$B$7:$B$1048576</c:f>
              <c:numCache>
                <c:formatCode>mmm\-yy</c:formatCode>
                <c:ptCount val="104857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</c:numCache>
            </c:numRef>
          </c:cat>
          <c:val>
            <c:numRef>
              <c:f>Index!$R$7:$R$1048576</c:f>
              <c:numCache>
                <c:formatCode>0</c:formatCode>
                <c:ptCount val="1048570"/>
                <c:pt idx="0">
                  <c:v>100</c:v>
                </c:pt>
                <c:pt idx="1">
                  <c:v>91.94539521806459</c:v>
                </c:pt>
                <c:pt idx="2">
                  <c:v>86.332893473734032</c:v>
                </c:pt>
                <c:pt idx="3">
                  <c:v>79.787038078467361</c:v>
                </c:pt>
                <c:pt idx="4">
                  <c:v>84.425339591354287</c:v>
                </c:pt>
                <c:pt idx="5">
                  <c:v>87.33346222021332</c:v>
                </c:pt>
                <c:pt idx="6">
                  <c:v>77.001717353137437</c:v>
                </c:pt>
                <c:pt idx="7">
                  <c:v>78.436053421956785</c:v>
                </c:pt>
                <c:pt idx="8">
                  <c:v>77.794193749936071</c:v>
                </c:pt>
                <c:pt idx="9">
                  <c:v>72.296303699930121</c:v>
                </c:pt>
                <c:pt idx="10">
                  <c:v>65.47330092745608</c:v>
                </c:pt>
                <c:pt idx="11">
                  <c:v>60.496591439689119</c:v>
                </c:pt>
                <c:pt idx="12">
                  <c:v>62.144676560691813</c:v>
                </c:pt>
                <c:pt idx="13">
                  <c:v>65.676404553653953</c:v>
                </c:pt>
                <c:pt idx="14">
                  <c:v>75.624056055776776</c:v>
                </c:pt>
                <c:pt idx="15">
                  <c:v>84.224013868569145</c:v>
                </c:pt>
                <c:pt idx="16">
                  <c:v>82.059017649511759</c:v>
                </c:pt>
                <c:pt idx="17">
                  <c:v>77.030574650341947</c:v>
                </c:pt>
                <c:pt idx="18">
                  <c:v>82.123757177501446</c:v>
                </c:pt>
                <c:pt idx="19">
                  <c:v>89.152893347505085</c:v>
                </c:pt>
                <c:pt idx="20">
                  <c:v>100.59735530329291</c:v>
                </c:pt>
                <c:pt idx="21">
                  <c:v>113.99832123534745</c:v>
                </c:pt>
                <c:pt idx="22">
                  <c:v>141.22623324024335</c:v>
                </c:pt>
                <c:pt idx="23">
                  <c:v>141.57651121693038</c:v>
                </c:pt>
                <c:pt idx="24">
                  <c:v>123.82511698351755</c:v>
                </c:pt>
                <c:pt idx="25">
                  <c:v>123.38045968854919</c:v>
                </c:pt>
                <c:pt idx="26">
                  <c:v>124.24773039773038</c:v>
                </c:pt>
                <c:pt idx="27">
                  <c:v>120.65445776223598</c:v>
                </c:pt>
                <c:pt idx="28">
                  <c:v>105.57067276914185</c:v>
                </c:pt>
                <c:pt idx="29">
                  <c:v>97.908601962667802</c:v>
                </c:pt>
                <c:pt idx="30">
                  <c:v>109.46475720614168</c:v>
                </c:pt>
                <c:pt idx="31">
                  <c:v>125.29744386301206</c:v>
                </c:pt>
                <c:pt idx="32">
                  <c:v>124.08716535559462</c:v>
                </c:pt>
                <c:pt idx="33">
                  <c:v>112.00391176766507</c:v>
                </c:pt>
                <c:pt idx="34">
                  <c:v>114.81672394054041</c:v>
                </c:pt>
                <c:pt idx="35">
                  <c:v>127.16097282384435</c:v>
                </c:pt>
                <c:pt idx="36">
                  <c:v>130.99402498384762</c:v>
                </c:pt>
                <c:pt idx="37">
                  <c:v>134.80546538781107</c:v>
                </c:pt>
                <c:pt idx="38">
                  <c:v>129.8333325743921</c:v>
                </c:pt>
                <c:pt idx="39">
                  <c:v>119.55688946653733</c:v>
                </c:pt>
                <c:pt idx="40">
                  <c:v>120.30604623074871</c:v>
                </c:pt>
                <c:pt idx="41">
                  <c:v>122.11205847075352</c:v>
                </c:pt>
                <c:pt idx="42">
                  <c:v>118.44477069903397</c:v>
                </c:pt>
                <c:pt idx="43">
                  <c:v>118.84430271169177</c:v>
                </c:pt>
                <c:pt idx="44">
                  <c:v>123.67308797275518</c:v>
                </c:pt>
                <c:pt idx="45">
                  <c:v>128.52880094285592</c:v>
                </c:pt>
                <c:pt idx="46">
                  <c:v>130.11928296065815</c:v>
                </c:pt>
                <c:pt idx="47">
                  <c:v>123.82569330137044</c:v>
                </c:pt>
                <c:pt idx="48">
                  <c:v>125.25992240706654</c:v>
                </c:pt>
                <c:pt idx="49">
                  <c:v>135.93581826598856</c:v>
                </c:pt>
                <c:pt idx="50">
                  <c:v>136.83574509308693</c:v>
                </c:pt>
                <c:pt idx="51">
                  <c:v>139.81681154069469</c:v>
                </c:pt>
                <c:pt idx="52">
                  <c:v>144.84267157032261</c:v>
                </c:pt>
                <c:pt idx="53">
                  <c:v>149.73598894532131</c:v>
                </c:pt>
                <c:pt idx="54">
                  <c:v>154.04017679972742</c:v>
                </c:pt>
                <c:pt idx="55">
                  <c:v>127.82214917130609</c:v>
                </c:pt>
                <c:pt idx="56">
                  <c:v>126.56133438264766</c:v>
                </c:pt>
                <c:pt idx="57">
                  <c:v>123.06195854255378</c:v>
                </c:pt>
                <c:pt idx="58">
                  <c:v>116.74111315450976</c:v>
                </c:pt>
                <c:pt idx="59">
                  <c:v>123.2367165005634</c:v>
                </c:pt>
                <c:pt idx="60">
                  <c:v>127.92908244943553</c:v>
                </c:pt>
                <c:pt idx="61">
                  <c:v>123.32238841455239</c:v>
                </c:pt>
                <c:pt idx="62">
                  <c:v>124.47116426147102</c:v>
                </c:pt>
                <c:pt idx="63">
                  <c:v>112.19974813507402</c:v>
                </c:pt>
                <c:pt idx="64">
                  <c:v>115.95835886206537</c:v>
                </c:pt>
                <c:pt idx="65">
                  <c:v>122.52817452643288</c:v>
                </c:pt>
                <c:pt idx="66">
                  <c:v>126.96994192221773</c:v>
                </c:pt>
                <c:pt idx="67">
                  <c:v>137.40992227612367</c:v>
                </c:pt>
                <c:pt idx="68">
                  <c:v>142.55658700402176</c:v>
                </c:pt>
                <c:pt idx="69">
                  <c:v>141.07020956147912</c:v>
                </c:pt>
                <c:pt idx="70">
                  <c:v>150.00743485203213</c:v>
                </c:pt>
                <c:pt idx="71">
                  <c:v>184.80318486107416</c:v>
                </c:pt>
                <c:pt idx="72">
                  <c:v>204.41263969287871</c:v>
                </c:pt>
                <c:pt idx="73">
                  <c:v>202.32173178539989</c:v>
                </c:pt>
                <c:pt idx="74">
                  <c:v>205.03162289735042</c:v>
                </c:pt>
                <c:pt idx="75">
                  <c:v>216.94362547169388</c:v>
                </c:pt>
                <c:pt idx="76">
                  <c:v>247.31351027833165</c:v>
                </c:pt>
                <c:pt idx="77">
                  <c:v>262.6335846551587</c:v>
                </c:pt>
                <c:pt idx="78">
                  <c:v>266.44486010768082</c:v>
                </c:pt>
                <c:pt idx="79">
                  <c:v>239.36119900053126</c:v>
                </c:pt>
                <c:pt idx="80">
                  <c:v>249.24401597543709</c:v>
                </c:pt>
                <c:pt idx="81">
                  <c:v>269.52330663848232</c:v>
                </c:pt>
                <c:pt idx="82">
                  <c:v>222.96866047103566</c:v>
                </c:pt>
                <c:pt idx="83">
                  <c:v>204.26123775897764</c:v>
                </c:pt>
                <c:pt idx="84">
                  <c:v>222.87852243150815</c:v>
                </c:pt>
                <c:pt idx="85">
                  <c:v>236.60872707133643</c:v>
                </c:pt>
                <c:pt idx="86">
                  <c:v>258.73874261581551</c:v>
                </c:pt>
                <c:pt idx="87">
                  <c:v>275.94764211214414</c:v>
                </c:pt>
                <c:pt idx="88">
                  <c:v>247.17045149845973</c:v>
                </c:pt>
                <c:pt idx="89">
                  <c:v>227.13599072208706</c:v>
                </c:pt>
                <c:pt idx="90">
                  <c:v>192.08117618988115</c:v>
                </c:pt>
                <c:pt idx="91">
                  <c:v>176.21776198373635</c:v>
                </c:pt>
                <c:pt idx="92">
                  <c:v>170.19309563453106</c:v>
                </c:pt>
                <c:pt idx="93">
                  <c:v>166.83715639180292</c:v>
                </c:pt>
                <c:pt idx="94">
                  <c:v>165.57431811289197</c:v>
                </c:pt>
                <c:pt idx="95">
                  <c:v>182.64795097578738</c:v>
                </c:pt>
                <c:pt idx="96">
                  <c:v>193.36093483573586</c:v>
                </c:pt>
                <c:pt idx="97">
                  <c:v>199.43211435316778</c:v>
                </c:pt>
                <c:pt idx="98">
                  <c:v>201.00246025278295</c:v>
                </c:pt>
                <c:pt idx="99">
                  <c:v>190.48292080948752</c:v>
                </c:pt>
                <c:pt idx="100">
                  <c:v>180.35192539984064</c:v>
                </c:pt>
                <c:pt idx="101">
                  <c:v>178.31771657205286</c:v>
                </c:pt>
                <c:pt idx="102">
                  <c:v>175.09310229175003</c:v>
                </c:pt>
                <c:pt idx="103">
                  <c:v>172.13485418645354</c:v>
                </c:pt>
                <c:pt idx="104">
                  <c:v>160.56147328238029</c:v>
                </c:pt>
                <c:pt idx="105">
                  <c:v>157.52633983386335</c:v>
                </c:pt>
                <c:pt idx="106">
                  <c:v>159.51072200029296</c:v>
                </c:pt>
                <c:pt idx="107">
                  <c:v>161.49468879707865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A-465B-9339-07B2112DDD16}"/>
            </c:ext>
          </c:extLst>
        </c:ser>
        <c:ser>
          <c:idx val="1"/>
          <c:order val="1"/>
          <c:tx>
            <c:strRef>
              <c:f>Index!$S$2</c:f>
              <c:strCache>
                <c:ptCount val="1"/>
                <c:pt idx="0">
                  <c:v>Steel</c:v>
                </c:pt>
              </c:strCache>
            </c:strRef>
          </c:tx>
          <c:spPr>
            <a:ln w="19050" cap="rnd">
              <a:solidFill>
                <a:srgbClr val="8C8C8C"/>
              </a:solidFill>
              <a:round/>
            </a:ln>
            <a:effectLst/>
          </c:spPr>
          <c:marker>
            <c:symbol val="none"/>
          </c:marker>
          <c:cat>
            <c:numRef>
              <c:f>Index!$B$7:$B$1048576</c:f>
              <c:numCache>
                <c:formatCode>mmm\-yy</c:formatCode>
                <c:ptCount val="104857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</c:numCache>
            </c:numRef>
          </c:cat>
          <c:val>
            <c:numRef>
              <c:f>Index!$T$7:$T$1048576</c:f>
              <c:numCache>
                <c:formatCode>0</c:formatCode>
                <c:ptCount val="1048570"/>
                <c:pt idx="0">
                  <c:v>100</c:v>
                </c:pt>
                <c:pt idx="1">
                  <c:v>95.195763441475734</c:v>
                </c:pt>
                <c:pt idx="2">
                  <c:v>93.158536831760671</c:v>
                </c:pt>
                <c:pt idx="3">
                  <c:v>92.768338143787261</c:v>
                </c:pt>
                <c:pt idx="4">
                  <c:v>92.942867677949991</c:v>
                </c:pt>
                <c:pt idx="5">
                  <c:v>90.174517146795779</c:v>
                </c:pt>
                <c:pt idx="6">
                  <c:v>85.949345273026751</c:v>
                </c:pt>
                <c:pt idx="7">
                  <c:v>85.08784539813638</c:v>
                </c:pt>
                <c:pt idx="8">
                  <c:v>80.002059837540841</c:v>
                </c:pt>
                <c:pt idx="9">
                  <c:v>75.937640968284157</c:v>
                </c:pt>
                <c:pt idx="10">
                  <c:v>73.34672727662192</c:v>
                </c:pt>
                <c:pt idx="11">
                  <c:v>71.672391588176126</c:v>
                </c:pt>
                <c:pt idx="12">
                  <c:v>73.029296077122268</c:v>
                </c:pt>
                <c:pt idx="13">
                  <c:v>72.793724313524194</c:v>
                </c:pt>
                <c:pt idx="14">
                  <c:v>78.142841358874236</c:v>
                </c:pt>
                <c:pt idx="15">
                  <c:v>92.486529351550473</c:v>
                </c:pt>
                <c:pt idx="16">
                  <c:v>102.09727263751634</c:v>
                </c:pt>
                <c:pt idx="17">
                  <c:v>97.594134723619518</c:v>
                </c:pt>
                <c:pt idx="18">
                  <c:v>96.359033483110252</c:v>
                </c:pt>
                <c:pt idx="19">
                  <c:v>95.248729539879278</c:v>
                </c:pt>
                <c:pt idx="20">
                  <c:v>92.44091830733602</c:v>
                </c:pt>
                <c:pt idx="21">
                  <c:v>90.637169886253616</c:v>
                </c:pt>
                <c:pt idx="22">
                  <c:v>99.77643903528903</c:v>
                </c:pt>
                <c:pt idx="23">
                  <c:v>110.37047593148803</c:v>
                </c:pt>
                <c:pt idx="24">
                  <c:v>112.37965517522332</c:v>
                </c:pt>
                <c:pt idx="25">
                  <c:v>112.84285839009401</c:v>
                </c:pt>
                <c:pt idx="26">
                  <c:v>115.11830325957459</c:v>
                </c:pt>
                <c:pt idx="27">
                  <c:v>110.46886440957617</c:v>
                </c:pt>
                <c:pt idx="28">
                  <c:v>108.89890023339706</c:v>
                </c:pt>
                <c:pt idx="29">
                  <c:v>108.47592263131828</c:v>
                </c:pt>
                <c:pt idx="30">
                  <c:v>112.06038624772212</c:v>
                </c:pt>
                <c:pt idx="31">
                  <c:v>120.41254768991996</c:v>
                </c:pt>
                <c:pt idx="32">
                  <c:v>125.10741241713765</c:v>
                </c:pt>
                <c:pt idx="33">
                  <c:v>123.30381023295689</c:v>
                </c:pt>
                <c:pt idx="34">
                  <c:v>122.0177078964275</c:v>
                </c:pt>
                <c:pt idx="35">
                  <c:v>127.46947417469742</c:v>
                </c:pt>
                <c:pt idx="36">
                  <c:v>128.29289038161531</c:v>
                </c:pt>
                <c:pt idx="37">
                  <c:v>133.56091206195046</c:v>
                </c:pt>
                <c:pt idx="38">
                  <c:v>135.95129623207723</c:v>
                </c:pt>
                <c:pt idx="39">
                  <c:v>136.59628724377006</c:v>
                </c:pt>
                <c:pt idx="40">
                  <c:v>138.14333696968384</c:v>
                </c:pt>
                <c:pt idx="41">
                  <c:v>138.45014006877153</c:v>
                </c:pt>
                <c:pt idx="42">
                  <c:v>140.54719459417527</c:v>
                </c:pt>
                <c:pt idx="43">
                  <c:v>142.78115525391416</c:v>
                </c:pt>
                <c:pt idx="44">
                  <c:v>141.1097863276008</c:v>
                </c:pt>
                <c:pt idx="45">
                  <c:v>139.28806136858384</c:v>
                </c:pt>
                <c:pt idx="46">
                  <c:v>134.4473991309448</c:v>
                </c:pt>
                <c:pt idx="47">
                  <c:v>129.72211012727655</c:v>
                </c:pt>
                <c:pt idx="48">
                  <c:v>127.22885634077561</c:v>
                </c:pt>
                <c:pt idx="49">
                  <c:v>126.58854352644163</c:v>
                </c:pt>
                <c:pt idx="50">
                  <c:v>128.61377312015284</c:v>
                </c:pt>
                <c:pt idx="51">
                  <c:v>128.26108956943131</c:v>
                </c:pt>
                <c:pt idx="52">
                  <c:v>124.76085820707996</c:v>
                </c:pt>
                <c:pt idx="53">
                  <c:v>120.62473048614939</c:v>
                </c:pt>
                <c:pt idx="54">
                  <c:v>118.85905566937831</c:v>
                </c:pt>
                <c:pt idx="55">
                  <c:v>114.85928014476966</c:v>
                </c:pt>
                <c:pt idx="56">
                  <c:v>110.60090680754857</c:v>
                </c:pt>
                <c:pt idx="57">
                  <c:v>104.99067532070237</c:v>
                </c:pt>
                <c:pt idx="58">
                  <c:v>106.94792521349849</c:v>
                </c:pt>
                <c:pt idx="59">
                  <c:v>111.15935822726406</c:v>
                </c:pt>
                <c:pt idx="60">
                  <c:v>112.90220533304436</c:v>
                </c:pt>
                <c:pt idx="61">
                  <c:v>109.82170131631268</c:v>
                </c:pt>
                <c:pt idx="62">
                  <c:v>108.44705653467324</c:v>
                </c:pt>
                <c:pt idx="63">
                  <c:v>103.52800341264339</c:v>
                </c:pt>
                <c:pt idx="64">
                  <c:v>102.10834555507589</c:v>
                </c:pt>
                <c:pt idx="65">
                  <c:v>103.93170238728314</c:v>
                </c:pt>
                <c:pt idx="66">
                  <c:v>103.71744258607836</c:v>
                </c:pt>
                <c:pt idx="67">
                  <c:v>106.47603591041015</c:v>
                </c:pt>
                <c:pt idx="68">
                  <c:v>111.78492072576982</c:v>
                </c:pt>
                <c:pt idx="69">
                  <c:v>115.78869574330142</c:v>
                </c:pt>
                <c:pt idx="70">
                  <c:v>122.52201472150939</c:v>
                </c:pt>
                <c:pt idx="71">
                  <c:v>142.14891770320924</c:v>
                </c:pt>
                <c:pt idx="72">
                  <c:v>157.92265192923668</c:v>
                </c:pt>
                <c:pt idx="73">
                  <c:v>159.55950308702594</c:v>
                </c:pt>
                <c:pt idx="74">
                  <c:v>172.20908107965019</c:v>
                </c:pt>
                <c:pt idx="75">
                  <c:v>185.51343886268327</c:v>
                </c:pt>
                <c:pt idx="76">
                  <c:v>206.08657721864887</c:v>
                </c:pt>
                <c:pt idx="77">
                  <c:v>212.08014970112319</c:v>
                </c:pt>
                <c:pt idx="78">
                  <c:v>219.41890318714101</c:v>
                </c:pt>
                <c:pt idx="79">
                  <c:v>220.44180061025477</c:v>
                </c:pt>
                <c:pt idx="80">
                  <c:v>220.15747421105002</c:v>
                </c:pt>
                <c:pt idx="81">
                  <c:v>215.99127651452613</c:v>
                </c:pt>
                <c:pt idx="82">
                  <c:v>205.57209798633019</c:v>
                </c:pt>
                <c:pt idx="83">
                  <c:v>197.52230247479932</c:v>
                </c:pt>
                <c:pt idx="84">
                  <c:v>192.01236465425384</c:v>
                </c:pt>
                <c:pt idx="85">
                  <c:v>186.02090610670709</c:v>
                </c:pt>
                <c:pt idx="86">
                  <c:v>216.86053102001955</c:v>
                </c:pt>
                <c:pt idx="87">
                  <c:v>232.58013584201839</c:v>
                </c:pt>
                <c:pt idx="88">
                  <c:v>214.68290973551584</c:v>
                </c:pt>
                <c:pt idx="89">
                  <c:v>187.15743110689345</c:v>
                </c:pt>
                <c:pt idx="90">
                  <c:v>168.05296155199295</c:v>
                </c:pt>
                <c:pt idx="91">
                  <c:v>163.38213549121653</c:v>
                </c:pt>
                <c:pt idx="92">
                  <c:v>162.59875893616794</c:v>
                </c:pt>
                <c:pt idx="93">
                  <c:v>155.13755016659007</c:v>
                </c:pt>
                <c:pt idx="94">
                  <c:v>143.38992180677488</c:v>
                </c:pt>
                <c:pt idx="95">
                  <c:v>145.9657972498226</c:v>
                </c:pt>
                <c:pt idx="96">
                  <c:v>152.77963087530588</c:v>
                </c:pt>
                <c:pt idx="97">
                  <c:v>157.26595911549779</c:v>
                </c:pt>
                <c:pt idx="98">
                  <c:v>170.86062130595522</c:v>
                </c:pt>
                <c:pt idx="99">
                  <c:v>169.59709177647119</c:v>
                </c:pt>
                <c:pt idx="100">
                  <c:v>163.72366937517754</c:v>
                </c:pt>
                <c:pt idx="101">
                  <c:v>157.67075611672485</c:v>
                </c:pt>
                <c:pt idx="102">
                  <c:v>154.51876789298461</c:v>
                </c:pt>
                <c:pt idx="103">
                  <c:v>152.06807438893151</c:v>
                </c:pt>
                <c:pt idx="104">
                  <c:v>149.94028753388017</c:v>
                </c:pt>
                <c:pt idx="105">
                  <c:v>145.70383528906291</c:v>
                </c:pt>
                <c:pt idx="106">
                  <c:v>144.35123561647623</c:v>
                </c:pt>
                <c:pt idx="107">
                  <c:v>148.07695877779324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A-465B-9339-07B2112DDD16}"/>
            </c:ext>
          </c:extLst>
        </c:ser>
        <c:ser>
          <c:idx val="3"/>
          <c:order val="3"/>
          <c:spPr>
            <a:ln w="9525" cap="rnd">
              <a:solidFill>
                <a:srgbClr val="8C8C8C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Index!$B$7:$B$1048576</c:f>
              <c:numCache>
                <c:formatCode>mmm\-yy</c:formatCode>
                <c:ptCount val="104857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</c:numCache>
            </c:numRef>
          </c:cat>
          <c:val>
            <c:numRef>
              <c:f>Index!$V$7:$V$1048576</c:f>
              <c:numCache>
                <c:formatCode>General</c:formatCode>
                <c:ptCount val="10485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A-465B-9339-07B2112D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734944"/>
        <c:axId val="913735272"/>
      </c:lineChart>
      <c:dateAx>
        <c:axId val="913734944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913735272"/>
        <c:crosses val="autoZero"/>
        <c:auto val="1"/>
        <c:lblOffset val="100"/>
        <c:baseTimeUnit val="months"/>
      </c:dateAx>
      <c:valAx>
        <c:axId val="9137352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Points (January 2015 = 100)</a:t>
                </a:r>
              </a:p>
            </c:rich>
          </c:tx>
          <c:layout>
            <c:manualLayout>
              <c:xMode val="edge"/>
              <c:yMode val="edge"/>
              <c:x val="3.3803277908439414E-3"/>
              <c:y val="0.17054471385180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rgbClr val="000000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913734944"/>
        <c:crosses val="autoZero"/>
        <c:crossBetween val="between"/>
        <c:majorUnit val="50"/>
      </c:valAx>
      <c:spPr>
        <a:noFill/>
        <a:ln w="3175"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5231071709778335"/>
          <c:y val="8.5242942385799533E-2"/>
          <c:w val="0.3541795033662079"/>
          <c:h val="7.5060773598456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900">
          <a:solidFill>
            <a:srgbClr val="323232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114300</xdr:rowOff>
    </xdr:from>
    <xdr:to>
      <xdr:col>7</xdr:col>
      <xdr:colOff>304240</xdr:colOff>
      <xdr:row>28</xdr:row>
      <xdr:rowOff>94631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98450"/>
          <a:ext cx="4476190" cy="4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593726</xdr:colOff>
      <xdr:row>120</xdr:row>
      <xdr:rowOff>9525</xdr:rowOff>
    </xdr:from>
    <xdr:to>
      <xdr:col>16</xdr:col>
      <xdr:colOff>474473</xdr:colOff>
      <xdr:row>133</xdr:row>
      <xdr:rowOff>154686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303</xdr:row>
      <xdr:rowOff>0</xdr:rowOff>
    </xdr:from>
    <xdr:to>
      <xdr:col>13</xdr:col>
      <xdr:colOff>0</xdr:colOff>
      <xdr:row>318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181350" y="55797450"/>
          <a:ext cx="4876800" cy="276225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/>
            <a:t>Don't use anymore, linking directly to the steel file where Marina has created a monthly index</a:t>
          </a:r>
          <a:r>
            <a:rPr lang="en-GB" sz="3200" baseline="0"/>
            <a:t> for steel too.</a:t>
          </a:r>
          <a:endParaRPr lang="en-GB" sz="3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RM%20prices%20&amp;%20foreca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BR/STEEL/SSMF/SSMF%20Front%20page%20inde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BR/STEEL/Steel%20weekly/Mark%20Development%20work/october%202010%20steel%20weekly/price%20sheet%20-%20flats%20with%20macro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b/MBR/STEEL/Steel%20weekly/Mark%20Development%20work/october%202010%20steel%20weekly/price%20sheet%20-%20flats%20with%20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-M"/>
      <sheetName val="SRM-Q"/>
      <sheetName val="SRM-A"/>
      <sheetName val="SRM-M WITH FORMULAS"/>
    </sheetNames>
    <sheetDataSet>
      <sheetData sheetId="0">
        <row r="3">
          <cell r="B3">
            <v>67.84</v>
          </cell>
          <cell r="J3">
            <v>115.69</v>
          </cell>
        </row>
        <row r="4">
          <cell r="B4">
            <v>62.81</v>
          </cell>
          <cell r="J4">
            <v>111.87</v>
          </cell>
        </row>
        <row r="5">
          <cell r="B5">
            <v>57.1</v>
          </cell>
          <cell r="J5">
            <v>108.14</v>
          </cell>
        </row>
        <row r="6">
          <cell r="B6">
            <v>51.8</v>
          </cell>
          <cell r="J6">
            <v>96.39</v>
          </cell>
        </row>
        <row r="7">
          <cell r="B7">
            <v>60.82</v>
          </cell>
          <cell r="J7">
            <v>89.47</v>
          </cell>
        </row>
        <row r="8">
          <cell r="B8">
            <v>62.9</v>
          </cell>
          <cell r="J8">
            <v>95.93</v>
          </cell>
        </row>
        <row r="9">
          <cell r="B9">
            <v>52.15</v>
          </cell>
          <cell r="J9">
            <v>92.39</v>
          </cell>
        </row>
        <row r="10">
          <cell r="B10">
            <v>55.73</v>
          </cell>
          <cell r="J10">
            <v>90.48</v>
          </cell>
        </row>
        <row r="11">
          <cell r="B11">
            <v>57.02</v>
          </cell>
          <cell r="J11">
            <v>87.56</v>
          </cell>
        </row>
        <row r="12">
          <cell r="B12">
            <v>53.16</v>
          </cell>
          <cell r="J12">
            <v>86.13</v>
          </cell>
        </row>
        <row r="13">
          <cell r="B13">
            <v>46.58</v>
          </cell>
          <cell r="J13">
            <v>79.900000000000006</v>
          </cell>
        </row>
        <row r="14">
          <cell r="B14">
            <v>40.39</v>
          </cell>
          <cell r="J14">
            <v>79.64</v>
          </cell>
        </row>
        <row r="15">
          <cell r="B15">
            <v>41.89</v>
          </cell>
          <cell r="J15">
            <v>80.39</v>
          </cell>
        </row>
        <row r="16">
          <cell r="B16">
            <v>47.1</v>
          </cell>
          <cell r="J16">
            <v>78.77</v>
          </cell>
        </row>
        <row r="17">
          <cell r="B17">
            <v>56.14</v>
          </cell>
          <cell r="J17">
            <v>84.47</v>
          </cell>
        </row>
        <row r="18">
          <cell r="B18">
            <v>60.3</v>
          </cell>
          <cell r="J18">
            <v>93.04</v>
          </cell>
        </row>
        <row r="19">
          <cell r="B19">
            <v>54.61</v>
          </cell>
          <cell r="J19">
            <v>96.68</v>
          </cell>
        </row>
        <row r="20">
          <cell r="B20">
            <v>51.46</v>
          </cell>
          <cell r="J20">
            <v>94.92</v>
          </cell>
        </row>
        <row r="21">
          <cell r="B21">
            <v>57.16</v>
          </cell>
          <cell r="J21">
            <v>100.64</v>
          </cell>
        </row>
        <row r="22">
          <cell r="B22">
            <v>60.7</v>
          </cell>
          <cell r="J22">
            <v>118.72</v>
          </cell>
        </row>
        <row r="23">
          <cell r="B23">
            <v>57.04</v>
          </cell>
          <cell r="J23">
            <v>180.83</v>
          </cell>
        </row>
        <row r="24">
          <cell r="B24">
            <v>58.55</v>
          </cell>
          <cell r="J24">
            <v>232.5</v>
          </cell>
        </row>
        <row r="25">
          <cell r="B25">
            <v>72.67</v>
          </cell>
          <cell r="J25">
            <v>293.98</v>
          </cell>
        </row>
        <row r="26">
          <cell r="B26">
            <v>80.150000000000006</v>
          </cell>
          <cell r="J26">
            <v>269.22000000000003</v>
          </cell>
        </row>
        <row r="27">
          <cell r="B27">
            <v>80.72</v>
          </cell>
          <cell r="J27">
            <v>191.19</v>
          </cell>
        </row>
        <row r="28">
          <cell r="B28">
            <v>88.46</v>
          </cell>
          <cell r="J28">
            <v>167.93</v>
          </cell>
        </row>
        <row r="29">
          <cell r="B29">
            <v>87.43</v>
          </cell>
          <cell r="J29">
            <v>166.08</v>
          </cell>
        </row>
        <row r="30">
          <cell r="B30">
            <v>70.77</v>
          </cell>
          <cell r="J30">
            <v>202.76</v>
          </cell>
        </row>
        <row r="31">
          <cell r="B31">
            <v>61.59</v>
          </cell>
          <cell r="J31">
            <v>169.17</v>
          </cell>
        </row>
        <row r="32">
          <cell r="B32">
            <v>57.1</v>
          </cell>
          <cell r="J32">
            <v>151.31</v>
          </cell>
        </row>
        <row r="33">
          <cell r="B33">
            <v>66.77</v>
          </cell>
          <cell r="J33">
            <v>166.7</v>
          </cell>
        </row>
        <row r="34">
          <cell r="B34">
            <v>76.03</v>
          </cell>
          <cell r="J34">
            <v>197.59</v>
          </cell>
        </row>
        <row r="35">
          <cell r="B35">
            <v>70.680000000000007</v>
          </cell>
          <cell r="J35">
            <v>207.69</v>
          </cell>
        </row>
        <row r="36">
          <cell r="B36">
            <v>61.44</v>
          </cell>
          <cell r="J36">
            <v>190.69</v>
          </cell>
        </row>
        <row r="37">
          <cell r="B37">
            <v>63.7</v>
          </cell>
          <cell r="J37">
            <v>192.88</v>
          </cell>
        </row>
        <row r="38">
          <cell r="B38">
            <v>71.75</v>
          </cell>
          <cell r="J38">
            <v>212.35</v>
          </cell>
        </row>
        <row r="39">
          <cell r="B39">
            <v>75.83</v>
          </cell>
          <cell r="J39">
            <v>211.32</v>
          </cell>
        </row>
        <row r="40">
          <cell r="B40">
            <v>77.349999999999994</v>
          </cell>
          <cell r="J40">
            <v>224.5</v>
          </cell>
        </row>
        <row r="41">
          <cell r="B41">
            <v>70.2</v>
          </cell>
          <cell r="J41">
            <v>219.94</v>
          </cell>
        </row>
        <row r="42">
          <cell r="B42">
            <v>65.349999999999994</v>
          </cell>
          <cell r="J42">
            <v>193.11</v>
          </cell>
        </row>
        <row r="43">
          <cell r="B43">
            <v>66.319999999999993</v>
          </cell>
          <cell r="J43">
            <v>192.98</v>
          </cell>
        </row>
        <row r="44">
          <cell r="B44">
            <v>66.260000000000005</v>
          </cell>
          <cell r="J44">
            <v>201.93</v>
          </cell>
        </row>
        <row r="45">
          <cell r="B45">
            <v>65.040000000000006</v>
          </cell>
          <cell r="J45">
            <v>189.06</v>
          </cell>
        </row>
        <row r="46">
          <cell r="B46">
            <v>67.36</v>
          </cell>
          <cell r="J46">
            <v>186.83</v>
          </cell>
        </row>
        <row r="47">
          <cell r="B47">
            <v>68.33</v>
          </cell>
          <cell r="J47">
            <v>205.81</v>
          </cell>
        </row>
        <row r="48">
          <cell r="B48">
            <v>72.540000000000006</v>
          </cell>
          <cell r="J48">
            <v>212.65</v>
          </cell>
        </row>
        <row r="49">
          <cell r="B49">
            <v>72.709999999999994</v>
          </cell>
          <cell r="J49">
            <v>218.47</v>
          </cell>
        </row>
        <row r="50">
          <cell r="B50">
            <v>69.209999999999994</v>
          </cell>
          <cell r="J50">
            <v>207.33</v>
          </cell>
        </row>
        <row r="51">
          <cell r="B51">
            <v>75.36</v>
          </cell>
          <cell r="J51">
            <v>198.97</v>
          </cell>
        </row>
        <row r="52">
          <cell r="B52">
            <v>86.69</v>
          </cell>
          <cell r="J52">
            <v>206.94</v>
          </cell>
        </row>
        <row r="53">
          <cell r="B53">
            <v>86.12</v>
          </cell>
          <cell r="J53">
            <v>210.46</v>
          </cell>
        </row>
        <row r="54">
          <cell r="B54">
            <v>93.7</v>
          </cell>
          <cell r="J54">
            <v>202.26</v>
          </cell>
        </row>
        <row r="55">
          <cell r="B55">
            <v>99.93</v>
          </cell>
          <cell r="J55">
            <v>209.12</v>
          </cell>
        </row>
        <row r="56">
          <cell r="B56">
            <v>110</v>
          </cell>
          <cell r="J56">
            <v>202.43</v>
          </cell>
        </row>
        <row r="57">
          <cell r="B57">
            <v>119.93</v>
          </cell>
          <cell r="J57">
            <v>189.49</v>
          </cell>
        </row>
        <row r="58">
          <cell r="B58">
            <v>90.69</v>
          </cell>
          <cell r="J58">
            <v>168.07</v>
          </cell>
        </row>
        <row r="59">
          <cell r="B59">
            <v>93.24</v>
          </cell>
          <cell r="J59">
            <v>162.93</v>
          </cell>
        </row>
        <row r="60">
          <cell r="B60">
            <v>90.01</v>
          </cell>
          <cell r="J60">
            <v>161.94999999999999</v>
          </cell>
        </row>
        <row r="61">
          <cell r="B61">
            <v>84.99</v>
          </cell>
          <cell r="J61">
            <v>146.32</v>
          </cell>
        </row>
        <row r="62">
          <cell r="B62">
            <v>91.85</v>
          </cell>
          <cell r="J62">
            <v>147.93</v>
          </cell>
        </row>
        <row r="63">
          <cell r="B63">
            <v>94.05</v>
          </cell>
          <cell r="J63">
            <v>159.09</v>
          </cell>
        </row>
        <row r="64">
          <cell r="B64">
            <v>87.12</v>
          </cell>
          <cell r="J64">
            <v>163.63</v>
          </cell>
        </row>
        <row r="65">
          <cell r="B65">
            <v>88.58</v>
          </cell>
          <cell r="J65">
            <v>166.06</v>
          </cell>
        </row>
        <row r="66">
          <cell r="B66">
            <v>84.42</v>
          </cell>
          <cell r="J66">
            <v>135.35</v>
          </cell>
        </row>
        <row r="67">
          <cell r="B67">
            <v>93.16</v>
          </cell>
          <cell r="J67">
            <v>121.3</v>
          </cell>
        </row>
        <row r="68">
          <cell r="B68">
            <v>102.49</v>
          </cell>
          <cell r="J68">
            <v>118.05</v>
          </cell>
        </row>
        <row r="69">
          <cell r="B69">
            <v>107.67</v>
          </cell>
          <cell r="J69">
            <v>121.3</v>
          </cell>
        </row>
        <row r="70">
          <cell r="B70">
            <v>122.93</v>
          </cell>
          <cell r="J70">
            <v>115.37</v>
          </cell>
        </row>
        <row r="71">
          <cell r="B71">
            <v>123.55</v>
          </cell>
          <cell r="J71">
            <v>130.26</v>
          </cell>
        </row>
        <row r="72">
          <cell r="B72">
            <v>120.2</v>
          </cell>
          <cell r="J72">
            <v>134.30000000000001</v>
          </cell>
        </row>
        <row r="73">
          <cell r="B73">
            <v>124.08</v>
          </cell>
          <cell r="J73">
            <v>152.46</v>
          </cell>
        </row>
        <row r="74">
          <cell r="B74">
            <v>155.35</v>
          </cell>
          <cell r="J74">
            <v>183.75</v>
          </cell>
        </row>
        <row r="75">
          <cell r="B75">
            <v>169.09</v>
          </cell>
          <cell r="J75">
            <v>210.69</v>
          </cell>
        </row>
        <row r="76">
          <cell r="B76">
            <v>166</v>
          </cell>
          <cell r="J76">
            <v>218.05</v>
          </cell>
        </row>
        <row r="77">
          <cell r="B77">
            <v>167.09</v>
          </cell>
          <cell r="J77">
            <v>213.81</v>
          </cell>
        </row>
        <row r="78">
          <cell r="B78">
            <v>180.8</v>
          </cell>
          <cell r="J78">
            <v>219.19</v>
          </cell>
        </row>
        <row r="79">
          <cell r="B79">
            <v>206.61</v>
          </cell>
          <cell r="J79">
            <v>251.72</v>
          </cell>
        </row>
        <row r="80">
          <cell r="B80">
            <v>213.94</v>
          </cell>
          <cell r="J80">
            <v>289.47000000000003</v>
          </cell>
        </row>
        <row r="81">
          <cell r="B81">
            <v>212.41</v>
          </cell>
          <cell r="J81">
            <v>310.93</v>
          </cell>
        </row>
        <row r="82">
          <cell r="B82">
            <v>159.66</v>
          </cell>
          <cell r="J82">
            <v>362.51</v>
          </cell>
        </row>
        <row r="83">
          <cell r="B83">
            <v>120.16</v>
          </cell>
          <cell r="J83">
            <v>528.61</v>
          </cell>
        </row>
        <row r="84">
          <cell r="B84">
            <v>120.76</v>
          </cell>
          <cell r="J84">
            <v>609.59</v>
          </cell>
        </row>
        <row r="85">
          <cell r="B85">
            <v>95.32</v>
          </cell>
          <cell r="J85">
            <v>490.35</v>
          </cell>
        </row>
        <row r="86">
          <cell r="B86">
            <v>115.25</v>
          </cell>
          <cell r="J86">
            <v>355.52</v>
          </cell>
        </row>
        <row r="87">
          <cell r="B87">
            <v>132.05000000000001</v>
          </cell>
          <cell r="J87">
            <v>385.13</v>
          </cell>
        </row>
        <row r="88">
          <cell r="B88">
            <v>141.30000000000001</v>
          </cell>
          <cell r="J88">
            <v>408.62</v>
          </cell>
        </row>
        <row r="89">
          <cell r="B89">
            <v>150.57</v>
          </cell>
          <cell r="J89">
            <v>434.12</v>
          </cell>
        </row>
        <row r="90">
          <cell r="B90">
            <v>150.75</v>
          </cell>
          <cell r="J90">
            <v>503.06</v>
          </cell>
        </row>
        <row r="91">
          <cell r="B91">
            <v>132.97999999999999</v>
          </cell>
          <cell r="J91">
            <v>465.02</v>
          </cell>
        </row>
        <row r="92">
          <cell r="B92">
            <v>129.55000000000001</v>
          </cell>
          <cell r="J92">
            <v>418.29</v>
          </cell>
        </row>
        <row r="93">
          <cell r="B93">
            <v>107.21</v>
          </cell>
          <cell r="J93">
            <v>352.8</v>
          </cell>
        </row>
        <row r="94">
          <cell r="B94">
            <v>105.2</v>
          </cell>
          <cell r="J94">
            <v>298.8</v>
          </cell>
        </row>
        <row r="95">
          <cell r="B95">
            <v>98.33</v>
          </cell>
          <cell r="J95">
            <v>297.16000000000003</v>
          </cell>
        </row>
        <row r="96">
          <cell r="B96">
            <v>91.8</v>
          </cell>
          <cell r="J96">
            <v>307.81</v>
          </cell>
        </row>
        <row r="97">
          <cell r="B97">
            <v>92.98</v>
          </cell>
          <cell r="J97">
            <v>300.89999999999998</v>
          </cell>
        </row>
        <row r="98">
          <cell r="B98">
            <v>111.12</v>
          </cell>
          <cell r="J98">
            <v>310.23</v>
          </cell>
        </row>
        <row r="99">
          <cell r="B99">
            <v>123.08</v>
          </cell>
          <cell r="J99">
            <v>310.98</v>
          </cell>
        </row>
        <row r="100">
          <cell r="B100">
            <v>125.72</v>
          </cell>
          <cell r="J100">
            <v>323.18</v>
          </cell>
        </row>
        <row r="101">
          <cell r="B101">
            <v>126.72</v>
          </cell>
          <cell r="J101">
            <v>318.08999999999997</v>
          </cell>
        </row>
        <row r="102">
          <cell r="B102">
            <v>123.16662402226517</v>
          </cell>
          <cell r="J102">
            <v>289</v>
          </cell>
        </row>
        <row r="103">
          <cell r="B103">
            <v>119.91433571972753</v>
          </cell>
          <cell r="J103">
            <v>260</v>
          </cell>
        </row>
        <row r="104">
          <cell r="B104">
            <v>121.26965966945835</v>
          </cell>
          <cell r="J104">
            <v>255</v>
          </cell>
        </row>
        <row r="105">
          <cell r="B105">
            <v>120.13166480193736</v>
          </cell>
          <cell r="J105">
            <v>250</v>
          </cell>
        </row>
        <row r="106">
          <cell r="B106">
            <v>115.8511978658623</v>
          </cell>
          <cell r="J106">
            <v>249</v>
          </cell>
        </row>
        <row r="107">
          <cell r="B107">
            <v>109.30052614111831</v>
          </cell>
          <cell r="J107">
            <v>225</v>
          </cell>
        </row>
        <row r="108">
          <cell r="B108">
            <v>106.71140527936842</v>
          </cell>
          <cell r="J108">
            <v>220</v>
          </cell>
        </row>
        <row r="109">
          <cell r="B109">
            <v>107.61060115492712</v>
          </cell>
          <cell r="J109">
            <v>220</v>
          </cell>
        </row>
        <row r="110">
          <cell r="B110">
            <v>109.72418293594284</v>
          </cell>
          <cell r="J110">
            <v>220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>
        <row r="7">
          <cell r="AD7">
            <v>100</v>
          </cell>
          <cell r="AE7">
            <v>100</v>
          </cell>
        </row>
        <row r="8">
          <cell r="AD8">
            <v>83.162729371445351</v>
          </cell>
          <cell r="AE8">
            <v>88.705198199836332</v>
          </cell>
        </row>
        <row r="9">
          <cell r="AD9">
            <v>82.440858926612137</v>
          </cell>
          <cell r="AE9">
            <v>82.613167755510233</v>
          </cell>
        </row>
        <row r="10">
          <cell r="AD10">
            <v>82.663479872804146</v>
          </cell>
          <cell r="AE10">
            <v>82.621186666320312</v>
          </cell>
        </row>
        <row r="11">
          <cell r="AD11">
            <v>81.496380532387917</v>
          </cell>
          <cell r="AE11">
            <v>82.937599846739317</v>
          </cell>
        </row>
        <row r="12">
          <cell r="AD12">
            <v>81.438707447591113</v>
          </cell>
          <cell r="AE12">
            <v>81.743408166976224</v>
          </cell>
        </row>
        <row r="13">
          <cell r="AD13">
            <v>72.343784450455914</v>
          </cell>
          <cell r="AE13">
            <v>76.793820542127193</v>
          </cell>
        </row>
        <row r="14">
          <cell r="AD14">
            <v>70.859133501175663</v>
          </cell>
          <cell r="AE14">
            <v>71.837354532230208</v>
          </cell>
        </row>
        <row r="15">
          <cell r="AD15">
            <v>66.761225415598602</v>
          </cell>
          <cell r="AE15">
            <v>69.074165021495446</v>
          </cell>
        </row>
        <row r="16">
          <cell r="AD16">
            <v>57.112488690822957</v>
          </cell>
          <cell r="AE16">
            <v>58.482241892120058</v>
          </cell>
        </row>
        <row r="17">
          <cell r="AD17">
            <v>55.824870738501502</v>
          </cell>
          <cell r="AE17">
            <v>53.421885755847924</v>
          </cell>
        </row>
        <row r="18">
          <cell r="AD18">
            <v>53.344926881135542</v>
          </cell>
          <cell r="AE18">
            <v>52.04466964529243</v>
          </cell>
        </row>
        <row r="19">
          <cell r="AD19">
            <v>55.073810340522947</v>
          </cell>
          <cell r="AE19">
            <v>53.588628511682877</v>
          </cell>
        </row>
        <row r="20">
          <cell r="AD20">
            <v>54.77153452932837</v>
          </cell>
          <cell r="AE20">
            <v>56.363630459911946</v>
          </cell>
        </row>
        <row r="21">
          <cell r="AD21">
            <v>63.961626705372353</v>
          </cell>
          <cell r="AE21">
            <v>64.773253412647904</v>
          </cell>
        </row>
        <row r="22">
          <cell r="AD22">
            <v>79.235048527064038</v>
          </cell>
          <cell r="AE22">
            <v>79.13135090203005</v>
          </cell>
        </row>
        <row r="23">
          <cell r="AD23">
            <v>81.583138491810615</v>
          </cell>
          <cell r="AE23">
            <v>86.699553855545304</v>
          </cell>
        </row>
        <row r="24">
          <cell r="AD24">
            <v>70.443972663933053</v>
          </cell>
          <cell r="AE24">
            <v>79.122777395347626</v>
          </cell>
        </row>
        <row r="25">
          <cell r="AD25">
            <v>70.80345073008391</v>
          </cell>
          <cell r="AE25">
            <v>74.71950437052719</v>
          </cell>
        </row>
        <row r="26">
          <cell r="AD26">
            <v>73.026058870524153</v>
          </cell>
          <cell r="AE26">
            <v>73.137283746574369</v>
          </cell>
        </row>
        <row r="27">
          <cell r="AD27">
            <v>70.331147202623214</v>
          </cell>
          <cell r="AE27">
            <v>69.415515046822435</v>
          </cell>
        </row>
        <row r="28">
          <cell r="AD28">
            <v>69.305103634705119</v>
          </cell>
          <cell r="AE28">
            <v>71.346061654955633</v>
          </cell>
        </row>
        <row r="29">
          <cell r="AD29">
            <v>78.738702085802217</v>
          </cell>
          <cell r="AE29">
            <v>83.496265244892385</v>
          </cell>
        </row>
        <row r="30">
          <cell r="AD30">
            <v>83.171888117151312</v>
          </cell>
          <cell r="AE30">
            <v>86.189427935007075</v>
          </cell>
        </row>
        <row r="31">
          <cell r="AD31">
            <v>86.250452923080857</v>
          </cell>
          <cell r="AE31">
            <v>85.760641259595019</v>
          </cell>
        </row>
        <row r="32">
          <cell r="AD32">
            <v>84.742699861796723</v>
          </cell>
          <cell r="AE32">
            <v>83.532184581715214</v>
          </cell>
        </row>
        <row r="33">
          <cell r="AD33">
            <v>92.751287623486888</v>
          </cell>
          <cell r="AE33">
            <v>92.865978075928965</v>
          </cell>
        </row>
        <row r="34">
          <cell r="AD34">
            <v>87.64699159304908</v>
          </cell>
          <cell r="AE34">
            <v>96.587506331744436</v>
          </cell>
        </row>
        <row r="35">
          <cell r="AD35">
            <v>85.531974497672238</v>
          </cell>
          <cell r="AE35">
            <v>94.197998194641073</v>
          </cell>
        </row>
        <row r="36">
          <cell r="AD36">
            <v>86.14090314511165</v>
          </cell>
          <cell r="AE36">
            <v>90.855303404205571</v>
          </cell>
        </row>
        <row r="37">
          <cell r="AD37">
            <v>92.4719604320711</v>
          </cell>
          <cell r="AE37">
            <v>91.200554433519926</v>
          </cell>
        </row>
        <row r="38">
          <cell r="AD38">
            <v>99.503041106288833</v>
          </cell>
          <cell r="AE38">
            <v>100.23226721909784</v>
          </cell>
        </row>
        <row r="39">
          <cell r="AD39">
            <v>98.930554864333871</v>
          </cell>
          <cell r="AE39">
            <v>103.47613354460795</v>
          </cell>
        </row>
        <row r="40">
          <cell r="AD40">
            <v>92.391931952403482</v>
          </cell>
          <cell r="AE40">
            <v>98.409709324224281</v>
          </cell>
        </row>
        <row r="41">
          <cell r="AD41">
            <v>96.842507832343244</v>
          </cell>
          <cell r="AE41">
            <v>98.451076721260364</v>
          </cell>
        </row>
        <row r="42">
          <cell r="AD42">
            <v>109.28684761941933</v>
          </cell>
          <cell r="AE42">
            <v>99.30209402153443</v>
          </cell>
        </row>
        <row r="43">
          <cell r="AD43">
            <v>115.97188233329477</v>
          </cell>
          <cell r="AE43">
            <v>101.03196881534683</v>
          </cell>
        </row>
        <row r="44">
          <cell r="AD44">
            <v>113.30837901837882</v>
          </cell>
          <cell r="AE44">
            <v>100.93511945891184</v>
          </cell>
        </row>
        <row r="45">
          <cell r="AD45">
            <v>118.76378960682234</v>
          </cell>
          <cell r="AE45">
            <v>105.30851830685906</v>
          </cell>
        </row>
        <row r="46">
          <cell r="AD46">
            <v>114.67254182979839</v>
          </cell>
          <cell r="AE46">
            <v>107.51104580935929</v>
          </cell>
        </row>
        <row r="47">
          <cell r="AD47">
            <v>115.84088445840086</v>
          </cell>
          <cell r="AE47">
            <v>106.5062635564272</v>
          </cell>
        </row>
        <row r="48">
          <cell r="AD48">
            <v>113.34960053224869</v>
          </cell>
          <cell r="AE48">
            <v>107.57417882145128</v>
          </cell>
        </row>
        <row r="49">
          <cell r="AD49">
            <v>112.1317924331872</v>
          </cell>
          <cell r="AE49">
            <v>112.68554936812436</v>
          </cell>
        </row>
        <row r="50">
          <cell r="AD50">
            <v>111.43329844027716</v>
          </cell>
          <cell r="AE50">
            <v>105.71365903393814</v>
          </cell>
        </row>
        <row r="51">
          <cell r="AD51">
            <v>111.52608314506071</v>
          </cell>
          <cell r="AE51">
            <v>101.22304819918695</v>
          </cell>
        </row>
        <row r="52">
          <cell r="AD52">
            <v>113.4855638894573</v>
          </cell>
          <cell r="AE52">
            <v>100.38297182860779</v>
          </cell>
        </row>
        <row r="53">
          <cell r="AD53">
            <v>113.5629933214379</v>
          </cell>
          <cell r="AE53">
            <v>101.18436416297587</v>
          </cell>
        </row>
        <row r="54">
          <cell r="AD54">
            <v>107.91567511327352</v>
          </cell>
          <cell r="AE54">
            <v>97.957595008637142</v>
          </cell>
        </row>
        <row r="55">
          <cell r="AD55">
            <v>105.36199607397646</v>
          </cell>
          <cell r="AE55">
            <v>91.477296312651802</v>
          </cell>
        </row>
        <row r="56">
          <cell r="AD56">
            <v>109.59886909545483</v>
          </cell>
          <cell r="AE56">
            <v>92.052982413985674</v>
          </cell>
        </row>
        <row r="57">
          <cell r="AD57">
            <v>110.65110636705181</v>
          </cell>
          <cell r="AE57">
            <v>95.530366396945169</v>
          </cell>
        </row>
        <row r="58">
          <cell r="AD58">
            <v>107.33619365828392</v>
          </cell>
          <cell r="AE58">
            <v>95.856156403828919</v>
          </cell>
        </row>
        <row r="59">
          <cell r="AD59">
            <v>102.91359885978939</v>
          </cell>
          <cell r="AE59">
            <v>91.546080487836548</v>
          </cell>
        </row>
        <row r="60">
          <cell r="AD60">
            <v>99.477675617207183</v>
          </cell>
          <cell r="AE60">
            <v>89.554157520813575</v>
          </cell>
        </row>
        <row r="61">
          <cell r="AD61">
            <v>100.28307463087124</v>
          </cell>
          <cell r="AE61">
            <v>91.577253484082974</v>
          </cell>
        </row>
        <row r="62">
          <cell r="AD62">
            <v>98.013988790271497</v>
          </cell>
          <cell r="AE62">
            <v>92.598457002584624</v>
          </cell>
        </row>
        <row r="63">
          <cell r="AD63">
            <v>89.905615476434534</v>
          </cell>
          <cell r="AE63">
            <v>85.542767361967975</v>
          </cell>
        </row>
        <row r="64">
          <cell r="AD64">
            <v>87.022947650534675</v>
          </cell>
          <cell r="AE64">
            <v>79.635109393061697</v>
          </cell>
        </row>
        <row r="65">
          <cell r="AD65">
            <v>92.12102171239107</v>
          </cell>
          <cell r="AE65">
            <v>82.00999116802825</v>
          </cell>
        </row>
        <row r="66">
          <cell r="AD66">
            <v>98.55921023981486</v>
          </cell>
          <cell r="AE66">
            <v>84.727779343576671</v>
          </cell>
        </row>
        <row r="67">
          <cell r="AD67">
            <v>100.47243147097515</v>
          </cell>
          <cell r="AE67">
            <v>86.690947553673709</v>
          </cell>
        </row>
        <row r="68">
          <cell r="AD68">
            <v>96.207730127501748</v>
          </cell>
          <cell r="AE68">
            <v>85.598975556219401</v>
          </cell>
        </row>
        <row r="69">
          <cell r="AD69">
            <v>93.270193972037589</v>
          </cell>
          <cell r="AE69">
            <v>85.30359951554037</v>
          </cell>
        </row>
        <row r="70">
          <cell r="AD70">
            <v>84.18241151110405</v>
          </cell>
          <cell r="AE70">
            <v>78.430985609081347</v>
          </cell>
        </row>
        <row r="71">
          <cell r="AD71">
            <v>89.912424968840099</v>
          </cell>
          <cell r="AE71">
            <v>78.436305897938766</v>
          </cell>
        </row>
        <row r="72">
          <cell r="AD72">
            <v>93.148533290890597</v>
          </cell>
          <cell r="AE72">
            <v>80.649550608496881</v>
          </cell>
        </row>
        <row r="73">
          <cell r="AD73">
            <v>92.247361726264018</v>
          </cell>
          <cell r="AE73">
            <v>81.871861727689549</v>
          </cell>
        </row>
        <row r="74">
          <cell r="AD74">
            <v>96.315524973382452</v>
          </cell>
          <cell r="AE74">
            <v>85.791505396594488</v>
          </cell>
        </row>
        <row r="75">
          <cell r="AD75">
            <v>101.9163566885544</v>
          </cell>
          <cell r="AE75">
            <v>89.262741856913436</v>
          </cell>
        </row>
        <row r="76">
          <cell r="AD76">
            <v>100.7740016437625</v>
          </cell>
          <cell r="AE76">
            <v>90.555485673343142</v>
          </cell>
        </row>
        <row r="77">
          <cell r="AD77">
            <v>109.53971161528169</v>
          </cell>
          <cell r="AE77">
            <v>96.344754843570257</v>
          </cell>
        </row>
        <row r="78">
          <cell r="AD78">
            <v>130.99626715159877</v>
          </cell>
          <cell r="AE78">
            <v>116.37817088876777</v>
          </cell>
        </row>
        <row r="79">
          <cell r="AD79">
            <v>145.83541485463334</v>
          </cell>
          <cell r="AE79">
            <v>129.20836969740179</v>
          </cell>
        </row>
        <row r="80">
          <cell r="AD80">
            <v>138.83499082104214</v>
          </cell>
          <cell r="AE80">
            <v>122.69778728229051</v>
          </cell>
        </row>
        <row r="81">
          <cell r="AD81">
            <v>148.84767377174455</v>
          </cell>
          <cell r="AE81">
            <v>138.74171080231969</v>
          </cell>
        </row>
        <row r="82">
          <cell r="AD82">
            <v>148.69661968288864</v>
          </cell>
          <cell r="AE82">
            <v>148.56430758522276</v>
          </cell>
        </row>
        <row r="83">
          <cell r="AD83">
            <v>164.2160034590589</v>
          </cell>
          <cell r="AE83">
            <v>169.44130163736781</v>
          </cell>
        </row>
        <row r="84">
          <cell r="AD84">
            <v>168.39570301286932</v>
          </cell>
          <cell r="AE84">
            <v>174.67270308042941</v>
          </cell>
        </row>
        <row r="85">
          <cell r="AD85">
            <v>168.31389631961216</v>
          </cell>
          <cell r="AE85">
            <v>172.45788859875637</v>
          </cell>
        </row>
        <row r="86">
          <cell r="AD86">
            <v>163.44283034265317</v>
          </cell>
          <cell r="AE86">
            <v>161.24139208425223</v>
          </cell>
        </row>
        <row r="87">
          <cell r="AD87">
            <v>160.2768840502743</v>
          </cell>
          <cell r="AE87">
            <v>149.74621733079974</v>
          </cell>
        </row>
        <row r="88">
          <cell r="AD88">
            <v>165.11546545760555</v>
          </cell>
          <cell r="AE88">
            <v>147.80428650421794</v>
          </cell>
        </row>
        <row r="89">
          <cell r="AD89">
            <v>164.25868164536709</v>
          </cell>
          <cell r="AE89">
            <v>149.26429100163193</v>
          </cell>
        </row>
        <row r="90">
          <cell r="AD90">
            <v>161.47684448961036</v>
          </cell>
          <cell r="AE90">
            <v>144.88780348195576</v>
          </cell>
        </row>
        <row r="91">
          <cell r="AD91">
            <v>160.12830365035185</v>
          </cell>
          <cell r="AE91">
            <v>142.43260236228912</v>
          </cell>
        </row>
        <row r="92">
          <cell r="AD92">
            <v>163.91187925908767</v>
          </cell>
          <cell r="AE92">
            <v>153.26636599476365</v>
          </cell>
        </row>
        <row r="93">
          <cell r="AD93">
            <v>193.88716195750177</v>
          </cell>
          <cell r="AE93">
            <v>208.44053715676679</v>
          </cell>
        </row>
        <row r="94">
          <cell r="AD94">
            <v>198.12008713149368</v>
          </cell>
          <cell r="AE94">
            <v>208.62968183538365</v>
          </cell>
        </row>
        <row r="95">
          <cell r="AD95">
            <v>173.44566146364272</v>
          </cell>
          <cell r="AE95">
            <v>171.49351539716102</v>
          </cell>
        </row>
        <row r="96">
          <cell r="AD96">
            <v>149.96515657873454</v>
          </cell>
          <cell r="AE96">
            <v>138.86892985978736</v>
          </cell>
        </row>
        <row r="97">
          <cell r="AD97">
            <v>133.85584600087836</v>
          </cell>
          <cell r="AE97">
            <v>126.78181708488795</v>
          </cell>
        </row>
        <row r="98">
          <cell r="AD98">
            <v>133.26199539579721</v>
          </cell>
          <cell r="AE98">
            <v>110.14356387649164</v>
          </cell>
        </row>
        <row r="99">
          <cell r="AD99">
            <v>129.07796937723964</v>
          </cell>
          <cell r="AE99">
            <v>109.04117028495754</v>
          </cell>
        </row>
        <row r="100">
          <cell r="AD100">
            <v>121.13868626542667</v>
          </cell>
          <cell r="AE100">
            <v>108.7072424220818</v>
          </cell>
        </row>
        <row r="101">
          <cell r="AD101">
            <v>115.45925166505762</v>
          </cell>
          <cell r="AE101">
            <v>113.24488419158985</v>
          </cell>
        </row>
        <row r="102">
          <cell r="AD102">
            <v>124.84950604021276</v>
          </cell>
          <cell r="AE102">
            <v>118.70474477175622</v>
          </cell>
        </row>
        <row r="103">
          <cell r="AD103">
            <v>136.32994951040826</v>
          </cell>
          <cell r="AE103">
            <v>121.63364065662243</v>
          </cell>
        </row>
        <row r="104">
          <cell r="AD104">
            <v>139.68888580810074</v>
          </cell>
          <cell r="AE104">
            <v>130.33505734202834</v>
          </cell>
        </row>
        <row r="105">
          <cell r="AD105">
            <v>148.37034657663526</v>
          </cell>
          <cell r="AE105">
            <v>138.81718012143017</v>
          </cell>
        </row>
        <row r="106">
          <cell r="AD106">
            <v>143.49142653956713</v>
          </cell>
          <cell r="AE106">
            <v>135.2672831006935</v>
          </cell>
        </row>
        <row r="107">
          <cell r="AD107">
            <v>139.84012713985817</v>
          </cell>
          <cell r="AE107">
            <v>131.33526472853896</v>
          </cell>
        </row>
        <row r="108">
          <cell r="AD108">
            <v>132.1099659879965</v>
          </cell>
          <cell r="AE108">
            <v>124.1474181222689</v>
          </cell>
        </row>
        <row r="109">
          <cell r="AD109">
            <v>127.98919614435206</v>
          </cell>
          <cell r="AE109">
            <v>117.42278904109811</v>
          </cell>
        </row>
        <row r="110">
          <cell r="AD110">
            <v>130.38242634066961</v>
          </cell>
          <cell r="AE110">
            <v>117.096071975603</v>
          </cell>
        </row>
        <row r="111">
          <cell r="AD111">
            <v>125.59596594803452</v>
          </cell>
          <cell r="AE111">
            <v>111.94803931841744</v>
          </cell>
        </row>
        <row r="112">
          <cell r="AD112">
            <v>125.06286472307835</v>
          </cell>
          <cell r="AE112">
            <v>112.89499778422869</v>
          </cell>
        </row>
        <row r="113">
          <cell r="AD113">
            <v>130.14848311996545</v>
          </cell>
          <cell r="AE113">
            <v>119.33587679438644</v>
          </cell>
        </row>
        <row r="114">
          <cell r="AD114">
            <v>132.59000073224482</v>
          </cell>
          <cell r="AE114">
            <v>120.5267487882347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 DATA TRANSPOSEDNEW"/>
      <sheetName val="MB_TEX_PRICES"/>
      <sheetName val="daily"/>
      <sheetName val="TABLE_PRICES"/>
      <sheetName val="TABLE_PRICES_Month"/>
      <sheetName val="Index Data"/>
      <sheetName val="Index chart"/>
      <sheetName val="Index monthly"/>
      <sheetName val="NEW Weekly flat price table"/>
      <sheetName val="NEW Monthly price table"/>
      <sheetName val="Mini chart tables"/>
      <sheetName val="Sheet6"/>
      <sheetName val="Lookup row1"/>
      <sheetName val="SF DATA TRANSPOSED"/>
      <sheetName val="Conversion "/>
      <sheetName val="Q_Price"/>
    </sheetNames>
    <sheetDataSet>
      <sheetData sheetId="0"/>
      <sheetData sheetId="1"/>
      <sheetData sheetId="2"/>
      <sheetData sheetId="3"/>
      <sheetData sheetId="4"/>
      <sheetData sheetId="5"/>
      <sheetData sheetId="6">
        <row r="356">
          <cell r="A356">
            <v>42009</v>
          </cell>
          <cell r="E356">
            <v>96.239615854320704</v>
          </cell>
        </row>
        <row r="357">
          <cell r="A357">
            <v>42016</v>
          </cell>
          <cell r="E357">
            <v>95.016470321716156</v>
          </cell>
        </row>
        <row r="358">
          <cell r="A358">
            <v>42023</v>
          </cell>
          <cell r="E358">
            <v>92.555599621743198</v>
          </cell>
        </row>
        <row r="359">
          <cell r="A359">
            <v>42030</v>
          </cell>
          <cell r="E359">
            <v>90.825367020898796</v>
          </cell>
        </row>
        <row r="360">
          <cell r="A360">
            <v>42037</v>
          </cell>
          <cell r="E360">
            <v>90.606557421043618</v>
          </cell>
        </row>
        <row r="361">
          <cell r="A361">
            <v>42044</v>
          </cell>
          <cell r="E361">
            <v>89.768226505967547</v>
          </cell>
        </row>
        <row r="362">
          <cell r="A362">
            <v>42051</v>
          </cell>
          <cell r="E362">
            <v>88.343402831535002</v>
          </cell>
        </row>
        <row r="363">
          <cell r="A363">
            <v>42058</v>
          </cell>
          <cell r="E363">
            <v>87.920415806839856</v>
          </cell>
        </row>
        <row r="364">
          <cell r="A364">
            <v>42065</v>
          </cell>
          <cell r="E364">
            <v>87.217688668640406</v>
          </cell>
        </row>
        <row r="365">
          <cell r="A365">
            <v>42072</v>
          </cell>
          <cell r="E365">
            <v>87.071694211841091</v>
          </cell>
        </row>
        <row r="366">
          <cell r="A366">
            <v>42079</v>
          </cell>
          <cell r="E366">
            <v>87.243630477475335</v>
          </cell>
        </row>
        <row r="367">
          <cell r="A367">
            <v>42086</v>
          </cell>
          <cell r="E367">
            <v>87.458314329396245</v>
          </cell>
        </row>
        <row r="368">
          <cell r="A368">
            <v>42093</v>
          </cell>
          <cell r="E368">
            <v>87.26666835703648</v>
          </cell>
        </row>
        <row r="369">
          <cell r="A369">
            <v>42100</v>
          </cell>
          <cell r="E369">
            <v>87.093352914416499</v>
          </cell>
        </row>
        <row r="370">
          <cell r="A370">
            <v>42107</v>
          </cell>
          <cell r="E370">
            <v>86.779833169381845</v>
          </cell>
        </row>
        <row r="371">
          <cell r="A371">
            <v>42114</v>
          </cell>
          <cell r="E371">
            <v>86.507215322624603</v>
          </cell>
        </row>
        <row r="372">
          <cell r="A372">
            <v>42121</v>
          </cell>
          <cell r="E372">
            <v>87.164166564327957</v>
          </cell>
        </row>
        <row r="373">
          <cell r="A373">
            <v>42128</v>
          </cell>
          <cell r="E373">
            <v>87.494807284623732</v>
          </cell>
        </row>
        <row r="374">
          <cell r="A374">
            <v>42135</v>
          </cell>
          <cell r="E374">
            <v>87.22993156282098</v>
          </cell>
        </row>
        <row r="375">
          <cell r="A375">
            <v>42142</v>
          </cell>
          <cell r="E375">
            <v>86.928191662526132</v>
          </cell>
        </row>
        <row r="376">
          <cell r="A376">
            <v>42149</v>
          </cell>
          <cell r="E376">
            <v>86.545489763865476</v>
          </cell>
        </row>
        <row r="377">
          <cell r="A377">
            <v>42156</v>
          </cell>
          <cell r="E377">
            <v>85.352037560843954</v>
          </cell>
        </row>
        <row r="378">
          <cell r="A378">
            <v>42163</v>
          </cell>
          <cell r="E378">
            <v>85.11947821829429</v>
          </cell>
        </row>
        <row r="379">
          <cell r="A379">
            <v>42170</v>
          </cell>
          <cell r="E379">
            <v>84.876268006803741</v>
          </cell>
        </row>
        <row r="380">
          <cell r="A380">
            <v>42177</v>
          </cell>
          <cell r="E380">
            <v>83.825561734512078</v>
          </cell>
        </row>
        <row r="381">
          <cell r="A381">
            <v>42184</v>
          </cell>
          <cell r="E381">
            <v>83.110596269833366</v>
          </cell>
        </row>
        <row r="382">
          <cell r="A382">
            <v>42191</v>
          </cell>
          <cell r="E382">
            <v>81.194298939081875</v>
          </cell>
        </row>
        <row r="383">
          <cell r="A383">
            <v>42198</v>
          </cell>
          <cell r="E383">
            <v>80.92138385813621</v>
          </cell>
        </row>
        <row r="384">
          <cell r="A384">
            <v>42205</v>
          </cell>
          <cell r="E384">
            <v>80.301145280413522</v>
          </cell>
        </row>
        <row r="385">
          <cell r="A385">
            <v>42212</v>
          </cell>
          <cell r="E385">
            <v>79.581265970186308</v>
          </cell>
        </row>
        <row r="386">
          <cell r="A386">
            <v>42219</v>
          </cell>
          <cell r="E386">
            <v>80.459595187056038</v>
          </cell>
        </row>
        <row r="387">
          <cell r="A387">
            <v>42226</v>
          </cell>
          <cell r="E387">
            <v>81.001011348717668</v>
          </cell>
        </row>
        <row r="388">
          <cell r="A388">
            <v>42233</v>
          </cell>
          <cell r="E388">
            <v>79.982992379039814</v>
          </cell>
        </row>
        <row r="389">
          <cell r="A389">
            <v>42240</v>
          </cell>
          <cell r="E389">
            <v>79.361163340373679</v>
          </cell>
        </row>
        <row r="390">
          <cell r="A390">
            <v>42247</v>
          </cell>
          <cell r="E390">
            <v>77.658483127927809</v>
          </cell>
        </row>
        <row r="391">
          <cell r="A391">
            <v>42254</v>
          </cell>
          <cell r="E391">
            <v>77.468183129351232</v>
          </cell>
        </row>
        <row r="392">
          <cell r="A392">
            <v>42261</v>
          </cell>
          <cell r="E392">
            <v>74.732763781049698</v>
          </cell>
        </row>
        <row r="393">
          <cell r="A393">
            <v>42268</v>
          </cell>
          <cell r="E393">
            <v>73.972082256628738</v>
          </cell>
        </row>
        <row r="394">
          <cell r="A394">
            <v>42275</v>
          </cell>
          <cell r="E394">
            <v>73.544330002569268</v>
          </cell>
        </row>
        <row r="395">
          <cell r="A395">
            <v>42282</v>
          </cell>
          <cell r="E395">
            <v>72.28347969922477</v>
          </cell>
        </row>
        <row r="396">
          <cell r="A396">
            <v>42289</v>
          </cell>
          <cell r="E396">
            <v>71.449616167980039</v>
          </cell>
        </row>
        <row r="397">
          <cell r="A397">
            <v>42296</v>
          </cell>
          <cell r="E397">
            <v>70.73766322624347</v>
          </cell>
        </row>
        <row r="398">
          <cell r="A398">
            <v>42303</v>
          </cell>
          <cell r="E398">
            <v>70.019781010161154</v>
          </cell>
        </row>
        <row r="399">
          <cell r="A399">
            <v>42310</v>
          </cell>
          <cell r="E399">
            <v>69.5515274428315</v>
          </cell>
        </row>
        <row r="400">
          <cell r="A400">
            <v>42317</v>
          </cell>
          <cell r="E400">
            <v>69.218530793335162</v>
          </cell>
        </row>
        <row r="401">
          <cell r="A401">
            <v>42324</v>
          </cell>
          <cell r="E401">
            <v>68.420727535066831</v>
          </cell>
        </row>
        <row r="402">
          <cell r="A402">
            <v>42331</v>
          </cell>
          <cell r="E402">
            <v>68.361559187765408</v>
          </cell>
        </row>
        <row r="403">
          <cell r="A403">
            <v>42338</v>
          </cell>
          <cell r="E403">
            <v>67.927676801114075</v>
          </cell>
        </row>
        <row r="404">
          <cell r="A404">
            <v>42345</v>
          </cell>
          <cell r="E404">
            <v>66.773398003815785</v>
          </cell>
        </row>
        <row r="405">
          <cell r="A405">
            <v>42352</v>
          </cell>
          <cell r="E405">
            <v>66.732192398649474</v>
          </cell>
        </row>
        <row r="406">
          <cell r="A406">
            <v>42359</v>
          </cell>
          <cell r="E406">
            <v>66.983159708078304</v>
          </cell>
        </row>
        <row r="407">
          <cell r="A407">
            <v>42366</v>
          </cell>
          <cell r="E407">
            <v>68.022585420062185</v>
          </cell>
        </row>
        <row r="408">
          <cell r="A408">
            <v>42377</v>
          </cell>
          <cell r="E408">
            <v>68.334576598382156</v>
          </cell>
        </row>
        <row r="409">
          <cell r="A409">
            <v>42384</v>
          </cell>
          <cell r="E409">
            <v>68.229506976074177</v>
          </cell>
        </row>
        <row r="410">
          <cell r="A410">
            <v>42391</v>
          </cell>
          <cell r="E410">
            <v>68.496981312325971</v>
          </cell>
        </row>
        <row r="411">
          <cell r="A411">
            <v>42398</v>
          </cell>
          <cell r="E411">
            <v>68.533737630775633</v>
          </cell>
        </row>
        <row r="412">
          <cell r="A412">
            <v>42405</v>
          </cell>
          <cell r="E412">
            <v>68.126150867256669</v>
          </cell>
        </row>
        <row r="413">
          <cell r="A413">
            <v>42412</v>
          </cell>
          <cell r="E413">
            <v>67.984176500789374</v>
          </cell>
        </row>
        <row r="414">
          <cell r="A414">
            <v>42419</v>
          </cell>
          <cell r="E414">
            <v>67.96075523858336</v>
          </cell>
        </row>
        <row r="415">
          <cell r="A415">
            <v>42426</v>
          </cell>
          <cell r="E415">
            <v>68.641180798511684</v>
          </cell>
        </row>
        <row r="416">
          <cell r="A416">
            <v>42433</v>
          </cell>
          <cell r="E416">
            <v>69.458619129845232</v>
          </cell>
        </row>
        <row r="417">
          <cell r="A417">
            <v>42440</v>
          </cell>
          <cell r="E417">
            <v>72.69448247316123</v>
          </cell>
        </row>
        <row r="418">
          <cell r="A418">
            <v>42447</v>
          </cell>
          <cell r="E418">
            <v>75.121276890433677</v>
          </cell>
        </row>
        <row r="419">
          <cell r="A419">
            <v>42454</v>
          </cell>
          <cell r="E419">
            <v>75.477659362221928</v>
          </cell>
        </row>
        <row r="420">
          <cell r="A420">
            <v>42461</v>
          </cell>
          <cell r="E420">
            <v>78.718214812056971</v>
          </cell>
        </row>
        <row r="421">
          <cell r="A421">
            <v>42468</v>
          </cell>
          <cell r="E421">
            <v>81.666344174883619</v>
          </cell>
        </row>
        <row r="422">
          <cell r="A422">
            <v>42475</v>
          </cell>
          <cell r="E422">
            <v>85.807940462806897</v>
          </cell>
        </row>
        <row r="423">
          <cell r="A423">
            <v>42482</v>
          </cell>
          <cell r="E423">
            <v>92.525176171070953</v>
          </cell>
        </row>
        <row r="424">
          <cell r="A424">
            <v>42489</v>
          </cell>
          <cell r="E424">
            <v>94.393334150345353</v>
          </cell>
        </row>
        <row r="425">
          <cell r="A425">
            <v>42496</v>
          </cell>
          <cell r="E425">
            <v>97.718730152577947</v>
          </cell>
        </row>
        <row r="426">
          <cell r="A426">
            <v>42503</v>
          </cell>
          <cell r="E426">
            <v>96.135146427438471</v>
          </cell>
        </row>
        <row r="427">
          <cell r="A427">
            <v>42510</v>
          </cell>
          <cell r="E427">
            <v>95.400746997576931</v>
          </cell>
        </row>
        <row r="428">
          <cell r="A428">
            <v>42517</v>
          </cell>
          <cell r="E428">
            <v>93.239589639849243</v>
          </cell>
        </row>
        <row r="429">
          <cell r="A429">
            <v>42524</v>
          </cell>
          <cell r="E429">
            <v>92.13041705673993</v>
          </cell>
        </row>
        <row r="430">
          <cell r="A430">
            <v>42531</v>
          </cell>
          <cell r="E430">
            <v>92.026127090516866</v>
          </cell>
        </row>
        <row r="431">
          <cell r="A431">
            <v>42538</v>
          </cell>
          <cell r="E431">
            <v>90.994423349488045</v>
          </cell>
        </row>
        <row r="432">
          <cell r="A432">
            <v>42545</v>
          </cell>
          <cell r="E432">
            <v>90.472822555714203</v>
          </cell>
        </row>
        <row r="433">
          <cell r="A433">
            <v>42552</v>
          </cell>
          <cell r="E433">
            <v>91.044956073725416</v>
          </cell>
        </row>
        <row r="434">
          <cell r="A434">
            <v>42559</v>
          </cell>
          <cell r="E434">
            <v>90.920212478803023</v>
          </cell>
        </row>
        <row r="435">
          <cell r="A435">
            <v>42566</v>
          </cell>
          <cell r="E435">
            <v>91.23380679168443</v>
          </cell>
        </row>
        <row r="436">
          <cell r="A436">
            <v>42573</v>
          </cell>
          <cell r="E436">
            <v>88.994798190497022</v>
          </cell>
        </row>
        <row r="437">
          <cell r="A437">
            <v>42580</v>
          </cell>
          <cell r="E437">
            <v>89.052030422400321</v>
          </cell>
        </row>
        <row r="438">
          <cell r="A438">
            <v>42587</v>
          </cell>
          <cell r="E438">
            <v>88.99238809779655</v>
          </cell>
        </row>
        <row r="439">
          <cell r="A439">
            <v>42594</v>
          </cell>
          <cell r="E439">
            <v>89.249219560873186</v>
          </cell>
        </row>
        <row r="440">
          <cell r="A440">
            <v>42601</v>
          </cell>
          <cell r="E440">
            <v>89.373833451993249</v>
          </cell>
        </row>
        <row r="441">
          <cell r="A441">
            <v>42608</v>
          </cell>
          <cell r="E441">
            <v>89.221592084775068</v>
          </cell>
        </row>
        <row r="442">
          <cell r="A442">
            <v>42615</v>
          </cell>
          <cell r="E442">
            <v>88.22492125247075</v>
          </cell>
        </row>
        <row r="443">
          <cell r="A443">
            <v>42622</v>
          </cell>
          <cell r="E443">
            <v>87.032267819630988</v>
          </cell>
        </row>
        <row r="444">
          <cell r="A444">
            <v>42629</v>
          </cell>
          <cell r="E444">
            <v>86.827704607514121</v>
          </cell>
        </row>
        <row r="445">
          <cell r="A445">
            <v>42636</v>
          </cell>
          <cell r="E445">
            <v>85.859365022610248</v>
          </cell>
        </row>
        <row r="446">
          <cell r="A446">
            <v>42643</v>
          </cell>
          <cell r="E446">
            <v>84.953156229181658</v>
          </cell>
        </row>
        <row r="447">
          <cell r="A447">
            <v>42650</v>
          </cell>
          <cell r="E447">
            <v>84.145179841719184</v>
          </cell>
        </row>
        <row r="448">
          <cell r="A448">
            <v>42657</v>
          </cell>
          <cell r="E448">
            <v>84.878679149005592</v>
          </cell>
        </row>
        <row r="449">
          <cell r="A449">
            <v>42664</v>
          </cell>
          <cell r="E449">
            <v>84.636718473737758</v>
          </cell>
        </row>
        <row r="450">
          <cell r="A450">
            <v>42671</v>
          </cell>
          <cell r="E450">
            <v>85.899844555657154</v>
          </cell>
        </row>
        <row r="451">
          <cell r="A451">
            <v>42678</v>
          </cell>
          <cell r="E451">
            <v>88.384180055517248</v>
          </cell>
        </row>
        <row r="452">
          <cell r="A452">
            <v>42685</v>
          </cell>
          <cell r="E452">
            <v>92.84187564150858</v>
          </cell>
        </row>
        <row r="453">
          <cell r="A453">
            <v>42692</v>
          </cell>
          <cell r="E453">
            <v>95.083137768906113</v>
          </cell>
        </row>
        <row r="454">
          <cell r="A454">
            <v>42699</v>
          </cell>
          <cell r="E454">
            <v>97.490317143300757</v>
          </cell>
        </row>
        <row r="455">
          <cell r="A455">
            <v>42706</v>
          </cell>
          <cell r="E455">
            <v>100.27359469417266</v>
          </cell>
        </row>
        <row r="456">
          <cell r="A456">
            <v>42713</v>
          </cell>
          <cell r="E456">
            <v>103.33194538100683</v>
          </cell>
        </row>
        <row r="457">
          <cell r="A457">
            <v>42720</v>
          </cell>
          <cell r="E457">
            <v>105.54219070803873</v>
          </cell>
        </row>
        <row r="458">
          <cell r="A458">
            <v>42727</v>
          </cell>
          <cell r="E458">
            <v>104.33845579385971</v>
          </cell>
        </row>
        <row r="459">
          <cell r="A459">
            <v>42734</v>
          </cell>
          <cell r="E459">
            <v>103.37468618751716</v>
          </cell>
        </row>
        <row r="460">
          <cell r="A460">
            <v>42741</v>
          </cell>
          <cell r="E460">
            <v>103.3238992736579</v>
          </cell>
        </row>
        <row r="461">
          <cell r="A461">
            <v>42748</v>
          </cell>
          <cell r="E461">
            <v>104.67267925953111</v>
          </cell>
        </row>
        <row r="462">
          <cell r="A462">
            <v>42755</v>
          </cell>
          <cell r="E462">
            <v>106.86158977814577</v>
          </cell>
        </row>
        <row r="463">
          <cell r="A463">
            <v>42762</v>
          </cell>
          <cell r="E463">
            <v>106.15765980491577</v>
          </cell>
        </row>
        <row r="464">
          <cell r="A464">
            <v>42769</v>
          </cell>
          <cell r="E464">
            <v>104.88144926999612</v>
          </cell>
        </row>
        <row r="465">
          <cell r="A465">
            <v>42776</v>
          </cell>
          <cell r="E465">
            <v>104.99025665471456</v>
          </cell>
        </row>
        <row r="466">
          <cell r="A466">
            <v>42783</v>
          </cell>
          <cell r="E466">
            <v>105.83525149818161</v>
          </cell>
        </row>
        <row r="467">
          <cell r="A467">
            <v>42790</v>
          </cell>
          <cell r="E467">
            <v>107.04420156611118</v>
          </cell>
        </row>
        <row r="468">
          <cell r="A468">
            <v>42797</v>
          </cell>
          <cell r="E468">
            <v>107.91049151403773</v>
          </cell>
        </row>
        <row r="469">
          <cell r="A469">
            <v>42804</v>
          </cell>
          <cell r="E469">
            <v>107.86722061803481</v>
          </cell>
        </row>
        <row r="470">
          <cell r="A470">
            <v>42811</v>
          </cell>
          <cell r="E470">
            <v>108.58856952063141</v>
          </cell>
        </row>
        <row r="471">
          <cell r="A471">
            <v>42818</v>
          </cell>
          <cell r="E471">
            <v>108.03449615342069</v>
          </cell>
        </row>
        <row r="472">
          <cell r="A472">
            <v>42825</v>
          </cell>
          <cell r="E472">
            <v>106.6939954270496</v>
          </cell>
        </row>
        <row r="473">
          <cell r="A473">
            <v>42832</v>
          </cell>
          <cell r="E473">
            <v>104.90044623821997</v>
          </cell>
        </row>
        <row r="474">
          <cell r="A474">
            <v>42839</v>
          </cell>
          <cell r="E474">
            <v>103.96824587527126</v>
          </cell>
        </row>
        <row r="475">
          <cell r="A475">
            <v>42846</v>
          </cell>
          <cell r="E475">
            <v>102.14447517982057</v>
          </cell>
        </row>
        <row r="476">
          <cell r="A476">
            <v>42853</v>
          </cell>
          <cell r="E476">
            <v>102.84413061298679</v>
          </cell>
        </row>
        <row r="477">
          <cell r="A477">
            <v>42860</v>
          </cell>
          <cell r="E477">
            <v>101.63169356740806</v>
          </cell>
        </row>
        <row r="478">
          <cell r="A478">
            <v>42867</v>
          </cell>
          <cell r="E478">
            <v>101.87696162462467</v>
          </cell>
        </row>
        <row r="479">
          <cell r="A479">
            <v>42874</v>
          </cell>
          <cell r="E479">
            <v>102.63562350191668</v>
          </cell>
        </row>
        <row r="480">
          <cell r="A480">
            <v>42881</v>
          </cell>
          <cell r="E480">
            <v>101.83135169240271</v>
          </cell>
        </row>
        <row r="481">
          <cell r="A481">
            <v>42888</v>
          </cell>
          <cell r="E481">
            <v>101.45518298146737</v>
          </cell>
        </row>
        <row r="482">
          <cell r="A482">
            <v>42895</v>
          </cell>
          <cell r="E482">
            <v>100.98833479599409</v>
          </cell>
        </row>
        <row r="483">
          <cell r="A483">
            <v>42902</v>
          </cell>
          <cell r="E483">
            <v>101.31821314214204</v>
          </cell>
        </row>
        <row r="484">
          <cell r="A484">
            <v>42909</v>
          </cell>
          <cell r="E484">
            <v>101.64634414375838</v>
          </cell>
        </row>
        <row r="485">
          <cell r="A485">
            <v>42916</v>
          </cell>
          <cell r="E485">
            <v>102.58067439143952</v>
          </cell>
        </row>
        <row r="486">
          <cell r="A486">
            <v>42923</v>
          </cell>
          <cell r="E486">
            <v>103.00691735623332</v>
          </cell>
        </row>
        <row r="487">
          <cell r="A487">
            <v>42930</v>
          </cell>
          <cell r="E487">
            <v>104.8650029196869</v>
          </cell>
        </row>
        <row r="488">
          <cell r="A488">
            <v>42937</v>
          </cell>
          <cell r="E488">
            <v>105.45249770774049</v>
          </cell>
        </row>
        <row r="489">
          <cell r="A489">
            <v>42944</v>
          </cell>
          <cell r="E489">
            <v>106.49531043203355</v>
          </cell>
        </row>
        <row r="490">
          <cell r="A490">
            <v>42951</v>
          </cell>
          <cell r="E490">
            <v>108.73912631751092</v>
          </cell>
        </row>
        <row r="491">
          <cell r="A491">
            <v>42958</v>
          </cell>
          <cell r="E491">
            <v>111.64332911690028</v>
          </cell>
        </row>
        <row r="492">
          <cell r="A492">
            <v>42965</v>
          </cell>
          <cell r="E492">
            <v>114.46246941143167</v>
          </cell>
        </row>
        <row r="493">
          <cell r="A493">
            <v>42972</v>
          </cell>
          <cell r="E493">
            <v>116.26509504355937</v>
          </cell>
        </row>
        <row r="494">
          <cell r="A494">
            <v>42979</v>
          </cell>
          <cell r="E494">
            <v>115.94506483681431</v>
          </cell>
        </row>
        <row r="495">
          <cell r="A495">
            <v>42986</v>
          </cell>
          <cell r="E495">
            <v>118.07788356837816</v>
          </cell>
        </row>
        <row r="496">
          <cell r="A496">
            <v>42993</v>
          </cell>
          <cell r="E496">
            <v>118.15148325706564</v>
          </cell>
        </row>
        <row r="497">
          <cell r="A497">
            <v>43000</v>
          </cell>
          <cell r="E497">
            <v>117.15186714400443</v>
          </cell>
        </row>
        <row r="498">
          <cell r="A498">
            <v>43007</v>
          </cell>
          <cell r="E498">
            <v>116.5471046153304</v>
          </cell>
        </row>
        <row r="499">
          <cell r="A499">
            <v>43014</v>
          </cell>
          <cell r="E499">
            <v>115.70088449089357</v>
          </cell>
        </row>
        <row r="500">
          <cell r="A500">
            <v>43021</v>
          </cell>
          <cell r="E500">
            <v>116.09673778138121</v>
          </cell>
        </row>
        <row r="501">
          <cell r="A501">
            <v>43028</v>
          </cell>
          <cell r="E501">
            <v>115.2161993149349</v>
          </cell>
        </row>
        <row r="502">
          <cell r="A502">
            <v>43035</v>
          </cell>
          <cell r="E502">
            <v>114.92793908267655</v>
          </cell>
        </row>
        <row r="503">
          <cell r="A503">
            <v>43042</v>
          </cell>
          <cell r="E503">
            <v>113.57756182175152</v>
          </cell>
        </row>
        <row r="504">
          <cell r="A504">
            <v>43049</v>
          </cell>
          <cell r="E504">
            <v>114.24402961211</v>
          </cell>
        </row>
        <row r="505">
          <cell r="A505">
            <v>43056</v>
          </cell>
          <cell r="E505">
            <v>114.18976348696523</v>
          </cell>
        </row>
        <row r="506">
          <cell r="A506">
            <v>43063</v>
          </cell>
          <cell r="E506">
            <v>115.11218985925356</v>
          </cell>
        </row>
        <row r="507">
          <cell r="A507">
            <v>43070</v>
          </cell>
          <cell r="E507">
            <v>116.92588427869356</v>
          </cell>
        </row>
        <row r="508">
          <cell r="A508">
            <v>43077</v>
          </cell>
          <cell r="E508">
            <v>118.58797359949301</v>
          </cell>
        </row>
        <row r="509">
          <cell r="A509">
            <v>43084</v>
          </cell>
          <cell r="E509">
            <v>120.69172753718306</v>
          </cell>
        </row>
        <row r="510">
          <cell r="A510">
            <v>43091</v>
          </cell>
          <cell r="E510">
            <v>120.9335286361686</v>
          </cell>
        </row>
        <row r="511">
          <cell r="A511">
            <v>43098</v>
          </cell>
          <cell r="E511">
            <v>119.79573756290351</v>
          </cell>
        </row>
        <row r="512">
          <cell r="A512">
            <v>43105</v>
          </cell>
          <cell r="E512">
            <v>119.65015005321564</v>
          </cell>
        </row>
        <row r="513">
          <cell r="A513">
            <v>43112</v>
          </cell>
          <cell r="E513">
            <v>118.95085258137328</v>
          </cell>
        </row>
        <row r="514">
          <cell r="A514">
            <v>43119</v>
          </cell>
          <cell r="E514">
            <v>120.57492354072738</v>
          </cell>
        </row>
        <row r="515">
          <cell r="A515">
            <v>43126</v>
          </cell>
          <cell r="E515">
            <v>121.45677732626558</v>
          </cell>
        </row>
        <row r="516">
          <cell r="A516">
            <v>43133</v>
          </cell>
          <cell r="E516">
            <v>124.28775230299046</v>
          </cell>
        </row>
        <row r="517">
          <cell r="A517">
            <v>43140</v>
          </cell>
          <cell r="E517">
            <v>124.90261488214641</v>
          </cell>
        </row>
        <row r="518">
          <cell r="A518">
            <v>43147</v>
          </cell>
          <cell r="E518">
            <v>124.89026035546173</v>
          </cell>
        </row>
        <row r="519">
          <cell r="A519">
            <v>43154</v>
          </cell>
          <cell r="E519">
            <v>126.28803712603994</v>
          </cell>
        </row>
        <row r="520">
          <cell r="A520">
            <v>43161</v>
          </cell>
          <cell r="E520">
            <v>127.81265413425359</v>
          </cell>
        </row>
        <row r="521">
          <cell r="A521">
            <v>43168</v>
          </cell>
          <cell r="E521">
            <v>127.28109705042741</v>
          </cell>
        </row>
        <row r="522">
          <cell r="A522">
            <v>43175</v>
          </cell>
          <cell r="E522">
            <v>127.08582192535957</v>
          </cell>
        </row>
        <row r="523">
          <cell r="A523">
            <v>43182</v>
          </cell>
          <cell r="E523">
            <v>127.1901831468854</v>
          </cell>
        </row>
        <row r="524">
          <cell r="A524">
            <v>43189</v>
          </cell>
          <cell r="E524">
            <v>127.28515558388116</v>
          </cell>
        </row>
        <row r="525">
          <cell r="A525">
            <v>43196</v>
          </cell>
          <cell r="E525">
            <v>128.06580200635858</v>
          </cell>
        </row>
        <row r="526">
          <cell r="A526">
            <v>43203</v>
          </cell>
          <cell r="E526">
            <v>127.57722314096</v>
          </cell>
        </row>
        <row r="527">
          <cell r="A527">
            <v>43210</v>
          </cell>
          <cell r="E527">
            <v>127.9114655230666</v>
          </cell>
        </row>
        <row r="528">
          <cell r="A528">
            <v>43217</v>
          </cell>
          <cell r="E528">
            <v>128.18581411941202</v>
          </cell>
        </row>
        <row r="529">
          <cell r="A529">
            <v>43224</v>
          </cell>
          <cell r="E529">
            <v>129.60200159465015</v>
          </cell>
        </row>
        <row r="530">
          <cell r="A530">
            <v>43231</v>
          </cell>
          <cell r="E530">
            <v>129.43937349989426</v>
          </cell>
        </row>
        <row r="531">
          <cell r="A531">
            <v>43238</v>
          </cell>
          <cell r="E531">
            <v>129.78982551933012</v>
          </cell>
        </row>
        <row r="532">
          <cell r="A532">
            <v>43245</v>
          </cell>
          <cell r="E532">
            <v>128.70492567472547</v>
          </cell>
        </row>
        <row r="533">
          <cell r="A533">
            <v>43252</v>
          </cell>
          <cell r="E533">
            <v>129.26485187172</v>
          </cell>
        </row>
        <row r="534">
          <cell r="A534">
            <v>43259</v>
          </cell>
          <cell r="E534">
            <v>129.78276791833983</v>
          </cell>
        </row>
        <row r="535">
          <cell r="A535">
            <v>43266</v>
          </cell>
          <cell r="E535">
            <v>129.86974159343885</v>
          </cell>
        </row>
        <row r="536">
          <cell r="A536">
            <v>43273</v>
          </cell>
          <cell r="E536">
            <v>129.42978892414217</v>
          </cell>
        </row>
        <row r="537">
          <cell r="A537">
            <v>43280</v>
          </cell>
          <cell r="E537">
            <v>130.00975516358238</v>
          </cell>
        </row>
        <row r="538">
          <cell r="A538">
            <v>43287</v>
          </cell>
          <cell r="E538">
            <v>130.06712163060476</v>
          </cell>
        </row>
        <row r="539">
          <cell r="A539">
            <v>43294</v>
          </cell>
          <cell r="E539">
            <v>131.42892308714056</v>
          </cell>
        </row>
        <row r="540">
          <cell r="A540">
            <v>43301</v>
          </cell>
          <cell r="E540">
            <v>131.97943920914275</v>
          </cell>
        </row>
        <row r="541">
          <cell r="A541">
            <v>43308</v>
          </cell>
          <cell r="E541">
            <v>133.06638372006358</v>
          </cell>
        </row>
        <row r="542">
          <cell r="A542">
            <v>43315</v>
          </cell>
          <cell r="E542">
            <v>133.38491050879631</v>
          </cell>
        </row>
        <row r="543">
          <cell r="A543">
            <v>43322</v>
          </cell>
          <cell r="E543">
            <v>133.65881366541288</v>
          </cell>
        </row>
        <row r="544">
          <cell r="A544">
            <v>43329</v>
          </cell>
          <cell r="E544">
            <v>134.1424518043151</v>
          </cell>
        </row>
        <row r="545">
          <cell r="A545">
            <v>43336</v>
          </cell>
          <cell r="E545">
            <v>134.19867406077438</v>
          </cell>
        </row>
        <row r="546">
          <cell r="A546">
            <v>43343</v>
          </cell>
          <cell r="E546">
            <v>133.25403999035933</v>
          </cell>
        </row>
        <row r="547">
          <cell r="A547">
            <v>43350</v>
          </cell>
          <cell r="E547">
            <v>133.27357630229912</v>
          </cell>
        </row>
        <row r="548">
          <cell r="A548">
            <v>43357</v>
          </cell>
          <cell r="E548">
            <v>132.61181610201587</v>
          </cell>
        </row>
        <row r="549">
          <cell r="A549">
            <v>43364</v>
          </cell>
          <cell r="E549">
            <v>131.70953036193822</v>
          </cell>
        </row>
        <row r="550">
          <cell r="A550">
            <v>43371</v>
          </cell>
          <cell r="E550">
            <v>131.05462197020546</v>
          </cell>
        </row>
        <row r="551">
          <cell r="A551">
            <v>43378</v>
          </cell>
          <cell r="E551">
            <v>130.7667511113282</v>
          </cell>
        </row>
        <row r="552">
          <cell r="A552">
            <v>43385</v>
          </cell>
          <cell r="E552">
            <v>130.10722272001595</v>
          </cell>
        </row>
        <row r="553">
          <cell r="A553">
            <v>43392</v>
          </cell>
          <cell r="E553">
            <v>130.58813544858245</v>
          </cell>
        </row>
        <row r="554">
          <cell r="A554">
            <v>43399</v>
          </cell>
          <cell r="E554">
            <v>130.36257875960854</v>
          </cell>
        </row>
        <row r="555">
          <cell r="A555">
            <v>43406</v>
          </cell>
          <cell r="E555">
            <v>129.23859361270985</v>
          </cell>
        </row>
        <row r="556">
          <cell r="A556">
            <v>43413</v>
          </cell>
          <cell r="E556">
            <v>128.20635135415554</v>
          </cell>
        </row>
        <row r="557">
          <cell r="A557">
            <v>43420</v>
          </cell>
          <cell r="E557">
            <v>126.41123409322098</v>
          </cell>
        </row>
        <row r="558">
          <cell r="A558">
            <v>43427</v>
          </cell>
          <cell r="E558">
            <v>124.46579485939728</v>
          </cell>
        </row>
        <row r="559">
          <cell r="A559">
            <v>43434</v>
          </cell>
          <cell r="E559">
            <v>121.29024319993829</v>
          </cell>
        </row>
        <row r="560">
          <cell r="A560">
            <v>43441</v>
          </cell>
          <cell r="E560">
            <v>122.31157004635716</v>
          </cell>
        </row>
        <row r="561">
          <cell r="A561">
            <v>43448</v>
          </cell>
          <cell r="E561">
            <v>121.45254902112623</v>
          </cell>
        </row>
        <row r="562">
          <cell r="A562">
            <v>43455</v>
          </cell>
          <cell r="E562">
            <v>121.31512514674463</v>
          </cell>
        </row>
        <row r="563">
          <cell r="A563">
            <v>43462</v>
          </cell>
          <cell r="E563">
            <v>120.90784602080178</v>
          </cell>
        </row>
        <row r="564">
          <cell r="A564">
            <v>43469</v>
          </cell>
          <cell r="E564">
            <v>120.22736223020411</v>
          </cell>
        </row>
        <row r="565">
          <cell r="A565">
            <v>43476</v>
          </cell>
          <cell r="E565">
            <v>119.90578702654511</v>
          </cell>
        </row>
        <row r="566">
          <cell r="A566">
            <v>43483</v>
          </cell>
          <cell r="E566">
            <v>118.23929333439054</v>
          </cell>
        </row>
        <row r="567">
          <cell r="A567">
            <v>43490</v>
          </cell>
          <cell r="E567">
            <v>118.2739951388528</v>
          </cell>
        </row>
        <row r="568">
          <cell r="A568">
            <v>43497</v>
          </cell>
          <cell r="E568">
            <v>117.73778213281747</v>
          </cell>
        </row>
        <row r="569">
          <cell r="A569">
            <v>43504</v>
          </cell>
          <cell r="E569">
            <v>118.07162517079215</v>
          </cell>
        </row>
        <row r="570">
          <cell r="A570">
            <v>43511</v>
          </cell>
          <cell r="E570">
            <v>119.28585619347011</v>
          </cell>
        </row>
        <row r="571">
          <cell r="A571">
            <v>43518</v>
          </cell>
          <cell r="E571">
            <v>119.15232517647169</v>
          </cell>
        </row>
        <row r="572">
          <cell r="A572">
            <v>43525</v>
          </cell>
          <cell r="E572">
            <v>120.3129278766524</v>
          </cell>
        </row>
        <row r="573">
          <cell r="A573">
            <v>43532</v>
          </cell>
          <cell r="E573">
            <v>120.9054611910359</v>
          </cell>
        </row>
        <row r="574">
          <cell r="A574">
            <v>43539</v>
          </cell>
          <cell r="E574">
            <v>120.59212870938835</v>
          </cell>
        </row>
        <row r="575">
          <cell r="A575">
            <v>43546</v>
          </cell>
          <cell r="E575">
            <v>120.66188621302831</v>
          </cell>
        </row>
        <row r="576">
          <cell r="A576">
            <v>43553</v>
          </cell>
          <cell r="E576">
            <v>119.82115743019857</v>
          </cell>
        </row>
        <row r="577">
          <cell r="A577">
            <v>43560</v>
          </cell>
          <cell r="E577">
            <v>120.1245158703567</v>
          </cell>
        </row>
        <row r="578">
          <cell r="A578">
            <v>43567</v>
          </cell>
          <cell r="E578">
            <v>120.65277188080202</v>
          </cell>
        </row>
        <row r="579">
          <cell r="A579">
            <v>43574</v>
          </cell>
          <cell r="E579">
            <v>120.28713329872778</v>
          </cell>
        </row>
        <row r="580">
          <cell r="A580">
            <v>43581</v>
          </cell>
          <cell r="E580">
            <v>119.44914482615684</v>
          </cell>
        </row>
        <row r="581">
          <cell r="A581">
            <v>43588</v>
          </cell>
          <cell r="E581">
            <v>118.29575286140422</v>
          </cell>
        </row>
        <row r="582">
          <cell r="A582">
            <v>43595</v>
          </cell>
          <cell r="E582">
            <v>117.93513167589293</v>
          </cell>
        </row>
        <row r="583">
          <cell r="A583">
            <v>43602</v>
          </cell>
          <cell r="E583">
            <v>116.73148716291644</v>
          </cell>
        </row>
        <row r="584">
          <cell r="A584">
            <v>43609</v>
          </cell>
          <cell r="E584">
            <v>116.59924172893975</v>
          </cell>
        </row>
        <row r="585">
          <cell r="A585">
            <v>43616</v>
          </cell>
          <cell r="E585">
            <v>114.68888939371561</v>
          </cell>
        </row>
        <row r="586">
          <cell r="A586">
            <v>43623</v>
          </cell>
          <cell r="E586">
            <v>114.26516029632171</v>
          </cell>
        </row>
        <row r="587">
          <cell r="A587">
            <v>43630</v>
          </cell>
          <cell r="E587">
            <v>113.23212900144679</v>
          </cell>
        </row>
        <row r="588">
          <cell r="A588">
            <v>43637</v>
          </cell>
          <cell r="E588">
            <v>111.87804102199483</v>
          </cell>
        </row>
        <row r="589">
          <cell r="A589">
            <v>43644</v>
          </cell>
          <cell r="E589">
            <v>112.52960494402114</v>
          </cell>
        </row>
        <row r="590">
          <cell r="A590">
            <v>43651</v>
          </cell>
          <cell r="E590">
            <v>112.45245043986532</v>
          </cell>
        </row>
        <row r="591">
          <cell r="A591">
            <v>43658</v>
          </cell>
          <cell r="E591">
            <v>111.77597056585557</v>
          </cell>
        </row>
        <row r="592">
          <cell r="A592">
            <v>43665</v>
          </cell>
          <cell r="E592">
            <v>110.71821842959072</v>
          </cell>
        </row>
        <row r="593">
          <cell r="A593">
            <v>43672</v>
          </cell>
          <cell r="E593">
            <v>110.34342373256007</v>
          </cell>
        </row>
        <row r="594">
          <cell r="A594">
            <v>43679</v>
          </cell>
          <cell r="E594">
            <v>109.36342249527465</v>
          </cell>
        </row>
        <row r="595">
          <cell r="A595">
            <v>43686</v>
          </cell>
          <cell r="E595">
            <v>107.98938155744015</v>
          </cell>
        </row>
        <row r="596">
          <cell r="A596">
            <v>43693</v>
          </cell>
          <cell r="E596">
            <v>107.56134176986875</v>
          </cell>
        </row>
        <row r="597">
          <cell r="A597">
            <v>43700</v>
          </cell>
          <cell r="E597">
            <v>106.95741927515093</v>
          </cell>
        </row>
        <row r="598">
          <cell r="A598">
            <v>43707</v>
          </cell>
          <cell r="E598">
            <v>106.01021243115927</v>
          </cell>
        </row>
        <row r="599">
          <cell r="A599">
            <v>43714</v>
          </cell>
          <cell r="E599">
            <v>105.2778556478801</v>
          </cell>
        </row>
        <row r="600">
          <cell r="A600">
            <v>43721</v>
          </cell>
          <cell r="E600">
            <v>104.10782477182391</v>
          </cell>
        </row>
        <row r="601">
          <cell r="A601">
            <v>43728</v>
          </cell>
          <cell r="E601">
            <v>103.18358464264855</v>
          </cell>
        </row>
        <row r="602">
          <cell r="A602">
            <v>43735</v>
          </cell>
          <cell r="E602">
            <v>101.78271259218099</v>
          </cell>
        </row>
        <row r="603">
          <cell r="A603">
            <v>43742</v>
          </cell>
          <cell r="E603">
            <v>99.625808788628845</v>
          </cell>
        </row>
        <row r="604">
          <cell r="A604">
            <v>43749</v>
          </cell>
          <cell r="E604">
            <v>99.284273590347851</v>
          </cell>
        </row>
        <row r="605">
          <cell r="A605">
            <v>43756</v>
          </cell>
          <cell r="E605">
            <v>97.57148853807422</v>
          </cell>
        </row>
        <row r="606">
          <cell r="A606">
            <v>43763</v>
          </cell>
          <cell r="E606">
            <v>96.852400838856397</v>
          </cell>
        </row>
        <row r="607">
          <cell r="A607">
            <v>43770</v>
          </cell>
          <cell r="E607">
            <v>97.480694204648145</v>
          </cell>
        </row>
        <row r="608">
          <cell r="A608">
            <v>43777</v>
          </cell>
          <cell r="E608">
            <v>98.507304650926415</v>
          </cell>
        </row>
        <row r="609">
          <cell r="A609">
            <v>43784</v>
          </cell>
          <cell r="E609">
            <v>99.895856632667886</v>
          </cell>
        </row>
        <row r="610">
          <cell r="A610">
            <v>43791</v>
          </cell>
          <cell r="E610">
            <v>101.86840977638502</v>
          </cell>
        </row>
        <row r="611">
          <cell r="A611">
            <v>43798</v>
          </cell>
          <cell r="E611">
            <v>103.08092857359199</v>
          </cell>
        </row>
        <row r="612">
          <cell r="A612">
            <v>43805</v>
          </cell>
          <cell r="E612">
            <v>103.36683607526786</v>
          </cell>
        </row>
        <row r="613">
          <cell r="A613">
            <v>43812</v>
          </cell>
          <cell r="E613">
            <v>103.95835375979345</v>
          </cell>
        </row>
        <row r="614">
          <cell r="A614">
            <v>43819</v>
          </cell>
          <cell r="E614">
            <v>104.59891741548017</v>
          </cell>
        </row>
        <row r="615">
          <cell r="A615">
            <v>43826</v>
          </cell>
          <cell r="E615">
            <v>104.52003634423818</v>
          </cell>
        </row>
        <row r="616">
          <cell r="A616">
            <v>43833</v>
          </cell>
          <cell r="E616">
            <v>104.61240388934387</v>
          </cell>
        </row>
        <row r="617">
          <cell r="A617">
            <v>43840</v>
          </cell>
          <cell r="E617">
            <v>105.25166141952789</v>
          </cell>
        </row>
        <row r="618">
          <cell r="A618">
            <v>43847</v>
          </cell>
          <cell r="E618">
            <v>106.23698127875284</v>
          </cell>
        </row>
        <row r="619">
          <cell r="A619">
            <v>43854</v>
          </cell>
          <cell r="E619">
            <v>106.30917909022908</v>
          </cell>
        </row>
        <row r="620">
          <cell r="A620">
            <v>43861</v>
          </cell>
          <cell r="E620">
            <v>106.30664260590949</v>
          </cell>
        </row>
        <row r="621">
          <cell r="A621">
            <v>43868</v>
          </cell>
          <cell r="E621">
            <v>103.55273530712103</v>
          </cell>
        </row>
        <row r="622">
          <cell r="A622">
            <v>43875</v>
          </cell>
          <cell r="E622">
            <v>102.53264028957385</v>
          </cell>
        </row>
        <row r="623">
          <cell r="A623">
            <v>43882</v>
          </cell>
          <cell r="E623">
            <v>102.38507926208177</v>
          </cell>
        </row>
        <row r="624">
          <cell r="A624">
            <v>43889</v>
          </cell>
          <cell r="E624">
            <v>102.96233030798945</v>
          </cell>
        </row>
        <row r="625">
          <cell r="A625">
            <v>43896</v>
          </cell>
          <cell r="E625">
            <v>102.81833595404805</v>
          </cell>
        </row>
        <row r="626">
          <cell r="A626">
            <v>43903</v>
          </cell>
          <cell r="E626">
            <v>101.94176878727208</v>
          </cell>
        </row>
        <row r="627">
          <cell r="A627">
            <v>43910</v>
          </cell>
          <cell r="E627">
            <v>101.54045653187251</v>
          </cell>
        </row>
        <row r="628">
          <cell r="A628">
            <v>43917</v>
          </cell>
          <cell r="E628">
            <v>99.982295196913554</v>
          </cell>
        </row>
        <row r="629">
          <cell r="A629">
            <v>43924</v>
          </cell>
          <cell r="E629">
            <v>97.840770666629282</v>
          </cell>
        </row>
        <row r="630">
          <cell r="A630">
            <v>43931</v>
          </cell>
          <cell r="E630">
            <v>96.52701953047773</v>
          </cell>
        </row>
        <row r="631">
          <cell r="A631">
            <v>43938</v>
          </cell>
          <cell r="E631">
            <v>97.213732070150442</v>
          </cell>
        </row>
        <row r="632">
          <cell r="A632">
            <v>43945</v>
          </cell>
          <cell r="E632">
            <v>96.272738559890954</v>
          </cell>
        </row>
        <row r="633">
          <cell r="A633">
            <v>43952</v>
          </cell>
          <cell r="E633">
            <v>94.51612704508581</v>
          </cell>
        </row>
        <row r="634">
          <cell r="A634">
            <v>43959</v>
          </cell>
          <cell r="E634">
            <v>95.068594230111415</v>
          </cell>
        </row>
        <row r="635">
          <cell r="A635">
            <v>43966</v>
          </cell>
          <cell r="E635">
            <v>95.469228282046714</v>
          </cell>
        </row>
        <row r="636">
          <cell r="A636">
            <v>43973</v>
          </cell>
          <cell r="E636">
            <v>96.612417826245178</v>
          </cell>
        </row>
        <row r="637">
          <cell r="A637">
            <v>43980</v>
          </cell>
          <cell r="E637">
            <v>96.503253203321833</v>
          </cell>
        </row>
        <row r="638">
          <cell r="A638">
            <v>43987</v>
          </cell>
          <cell r="E638">
            <v>97.370777864494414</v>
          </cell>
        </row>
        <row r="639">
          <cell r="A639">
            <v>43994</v>
          </cell>
          <cell r="E639">
            <v>97.965117330177549</v>
          </cell>
        </row>
        <row r="640">
          <cell r="A640">
            <v>44001</v>
          </cell>
          <cell r="E640">
            <v>97.232847463888461</v>
          </cell>
        </row>
        <row r="641">
          <cell r="A641">
            <v>44008</v>
          </cell>
          <cell r="E641">
            <v>96.797924109437574</v>
          </cell>
        </row>
        <row r="642">
          <cell r="A642">
            <v>44015</v>
          </cell>
          <cell r="E642">
            <v>96.598361922272346</v>
          </cell>
        </row>
        <row r="643">
          <cell r="A643">
            <v>44022</v>
          </cell>
          <cell r="E643">
            <v>97.157035167136954</v>
          </cell>
        </row>
        <row r="644">
          <cell r="A644">
            <v>44029</v>
          </cell>
          <cell r="E644">
            <v>97.248169227553632</v>
          </cell>
        </row>
        <row r="645">
          <cell r="A645">
            <v>44036</v>
          </cell>
          <cell r="E645">
            <v>97.277328421042625</v>
          </cell>
        </row>
        <row r="646">
          <cell r="A646">
            <v>44043</v>
          </cell>
          <cell r="E646">
            <v>97.424067966231007</v>
          </cell>
        </row>
        <row r="647">
          <cell r="A647">
            <v>44050</v>
          </cell>
          <cell r="E647">
            <v>98.881620684583851</v>
          </cell>
        </row>
        <row r="648">
          <cell r="A648">
            <v>44057</v>
          </cell>
          <cell r="E648">
            <v>99.271889352093126</v>
          </cell>
        </row>
        <row r="649">
          <cell r="A649">
            <v>44064</v>
          </cell>
          <cell r="E649">
            <v>99.545110261511809</v>
          </cell>
        </row>
        <row r="650">
          <cell r="A650">
            <v>44071</v>
          </cell>
          <cell r="E650">
            <v>101.20006259472996</v>
          </cell>
        </row>
        <row r="651">
          <cell r="A651">
            <v>44078</v>
          </cell>
          <cell r="E651">
            <v>102.61166385698388</v>
          </cell>
        </row>
        <row r="652">
          <cell r="A652">
            <v>44085</v>
          </cell>
          <cell r="E652">
            <v>104.71551539864257</v>
          </cell>
        </row>
        <row r="653">
          <cell r="A653">
            <v>44092</v>
          </cell>
          <cell r="E653">
            <v>105.47270367213864</v>
          </cell>
        </row>
        <row r="654">
          <cell r="A654">
            <v>44099</v>
          </cell>
          <cell r="E654">
            <v>105.98784957495545</v>
          </cell>
        </row>
        <row r="655">
          <cell r="A655">
            <v>44106</v>
          </cell>
          <cell r="E655">
            <v>106.68134777370376</v>
          </cell>
        </row>
        <row r="656">
          <cell r="A656">
            <v>44113</v>
          </cell>
          <cell r="E656">
            <v>108.08215093779781</v>
          </cell>
        </row>
        <row r="657">
          <cell r="A657">
            <v>44120</v>
          </cell>
          <cell r="E657">
            <v>108.64660078784117</v>
          </cell>
        </row>
        <row r="658">
          <cell r="A658">
            <v>44127</v>
          </cell>
          <cell r="E658">
            <v>109.14641835107237</v>
          </cell>
        </row>
        <row r="659">
          <cell r="A659">
            <v>44134</v>
          </cell>
          <cell r="E659">
            <v>109.67767868694925</v>
          </cell>
        </row>
        <row r="660">
          <cell r="A660">
            <v>44141</v>
          </cell>
          <cell r="E660">
            <v>111.06216648205381</v>
          </cell>
        </row>
        <row r="661">
          <cell r="A661">
            <v>44148</v>
          </cell>
          <cell r="E661">
            <v>113.41005240978524</v>
          </cell>
        </row>
        <row r="662">
          <cell r="A662">
            <v>44155</v>
          </cell>
          <cell r="E662">
            <v>115.40042156361292</v>
          </cell>
        </row>
        <row r="663">
          <cell r="A663">
            <v>44162</v>
          </cell>
          <cell r="E663">
            <v>119.14022455127861</v>
          </cell>
        </row>
        <row r="664">
          <cell r="A664">
            <v>44169</v>
          </cell>
          <cell r="E664">
            <v>123.24077629734224</v>
          </cell>
        </row>
        <row r="665">
          <cell r="A665">
            <v>44176</v>
          </cell>
          <cell r="E665">
            <v>130.07387410123968</v>
          </cell>
        </row>
        <row r="666">
          <cell r="A666">
            <v>44183</v>
          </cell>
          <cell r="E666">
            <v>136.01819728932958</v>
          </cell>
        </row>
        <row r="667">
          <cell r="A667">
            <v>44190</v>
          </cell>
          <cell r="E667">
            <v>143.20966820904079</v>
          </cell>
        </row>
        <row r="668">
          <cell r="A668">
            <v>44197</v>
          </cell>
          <cell r="E668">
            <v>144.04063875790149</v>
          </cell>
        </row>
        <row r="669">
          <cell r="A669">
            <v>44204</v>
          </cell>
          <cell r="E669">
            <v>145.64653841340572</v>
          </cell>
        </row>
        <row r="670">
          <cell r="A670">
            <v>44211</v>
          </cell>
          <cell r="E670">
            <v>150.08769244108015</v>
          </cell>
        </row>
        <row r="671">
          <cell r="A671">
            <v>44218</v>
          </cell>
          <cell r="E671">
            <v>150.09874253610451</v>
          </cell>
        </row>
        <row r="672">
          <cell r="A672">
            <v>44225</v>
          </cell>
          <cell r="E672">
            <v>149.67234900249906</v>
          </cell>
        </row>
        <row r="673">
          <cell r="A673">
            <v>44232</v>
          </cell>
          <cell r="E673">
            <v>149.44225496434072</v>
          </cell>
        </row>
      </sheetData>
      <sheetData sheetId="7">
        <row r="184">
          <cell r="D184">
            <v>161.28975651073264</v>
          </cell>
        </row>
        <row r="185">
          <cell r="D185">
            <v>173.75051998443456</v>
          </cell>
        </row>
        <row r="186">
          <cell r="D186">
            <v>193.01916978670923</v>
          </cell>
        </row>
        <row r="187">
          <cell r="D187">
            <v>198.63270561343251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 DATA TRANSPOSEDNEW"/>
      <sheetName val="MB_TEX_PRICES"/>
      <sheetName val="daily"/>
      <sheetName val="TABLE_PRICES"/>
      <sheetName val="TABLE_PRICES_Month"/>
      <sheetName val="Index Data"/>
      <sheetName val="Index chart"/>
      <sheetName val="Index monthly"/>
      <sheetName val="NEW Weekly flat price table"/>
      <sheetName val="NEW Monthly price table"/>
      <sheetName val="Mini chart tables"/>
      <sheetName val="Sheet6"/>
      <sheetName val="Lookup row1"/>
      <sheetName val="SF DATA TRANSPOSED"/>
      <sheetName val="Conversion "/>
      <sheetName val="Q_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88">
          <cell r="D188">
            <v>205.50612805684381</v>
          </cell>
        </row>
        <row r="189">
          <cell r="D189">
            <v>206.46416624667174</v>
          </cell>
        </row>
        <row r="190">
          <cell r="D190">
            <v>206.19786823608015</v>
          </cell>
        </row>
        <row r="191">
          <cell r="D191">
            <v>202.29583816986599</v>
          </cell>
        </row>
        <row r="192">
          <cell r="D192">
            <v>192.53731232837853</v>
          </cell>
        </row>
        <row r="193">
          <cell r="D193">
            <v>184.99793316279613</v>
          </cell>
        </row>
        <row r="194">
          <cell r="D194">
            <v>179.83736599703781</v>
          </cell>
        </row>
        <row r="195">
          <cell r="D195">
            <v>174.22581006619231</v>
          </cell>
        </row>
        <row r="196">
          <cell r="D196">
            <v>203.10997553508454</v>
          </cell>
        </row>
        <row r="197">
          <cell r="D197">
            <v>217.83284159005439</v>
          </cell>
        </row>
        <row r="198">
          <cell r="D198">
            <v>201.07043148463029</v>
          </cell>
        </row>
        <row r="199">
          <cell r="D199">
            <v>175.29027100750372</v>
          </cell>
        </row>
        <row r="200">
          <cell r="D200">
            <v>157.39716558322345</v>
          </cell>
        </row>
        <row r="201">
          <cell r="D201">
            <v>153.02250430912858</v>
          </cell>
        </row>
        <row r="202">
          <cell r="D202">
            <v>152.28879959955196</v>
          </cell>
        </row>
        <row r="203">
          <cell r="D203">
            <v>145.30068643980312</v>
          </cell>
        </row>
        <row r="204">
          <cell r="D204">
            <v>134.29794427397738</v>
          </cell>
        </row>
        <row r="205">
          <cell r="D205">
            <v>136.71049023500589</v>
          </cell>
        </row>
        <row r="206">
          <cell r="D206">
            <v>143.09227660462557</v>
          </cell>
        </row>
        <row r="207">
          <cell r="D207">
            <v>147.29413857933233</v>
          </cell>
        </row>
        <row r="208">
          <cell r="D208">
            <v>160.02679902207859</v>
          </cell>
        </row>
        <row r="209">
          <cell r="D209">
            <v>158.84338657439042</v>
          </cell>
        </row>
        <row r="210">
          <cell r="D210">
            <v>153.34238242844077</v>
          </cell>
        </row>
        <row r="211">
          <cell r="D211">
            <v>147.67326846815621</v>
          </cell>
        </row>
        <row r="212">
          <cell r="D212">
            <v>144.72113952150312</v>
          </cell>
        </row>
        <row r="213">
          <cell r="D213">
            <v>142.42583804220229</v>
          </cell>
        </row>
        <row r="214">
          <cell r="D214">
            <v>140.43296855119542</v>
          </cell>
        </row>
        <row r="215">
          <cell r="D215">
            <v>136.46513859268185</v>
          </cell>
        </row>
        <row r="216">
          <cell r="D216">
            <v>135.1983037052284</v>
          </cell>
        </row>
        <row r="217">
          <cell r="D217">
            <v>138.68778856716364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orldsteel.org/en/dam/jcr:16ad9bcd-dbf5-449f-b42c-b220952767bf/fact_raw%2520materials_2019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16"/>
  <sheetViews>
    <sheetView zoomScale="85" zoomScaleNormal="85" workbookViewId="0">
      <selection activeCell="P17" sqref="P17"/>
    </sheetView>
  </sheetViews>
  <sheetFormatPr defaultRowHeight="14.5" x14ac:dyDescent="0.35"/>
  <sheetData>
    <row r="1" spans="1:23" x14ac:dyDescent="0.35">
      <c r="A1" s="6" t="s">
        <v>23</v>
      </c>
    </row>
    <row r="7" spans="1:23" x14ac:dyDescent="0.35">
      <c r="J7" t="s">
        <v>28</v>
      </c>
      <c r="M7" t="s">
        <v>29</v>
      </c>
      <c r="P7" t="s">
        <v>30</v>
      </c>
      <c r="V7" t="s">
        <v>7</v>
      </c>
    </row>
    <row r="9" spans="1:23" x14ac:dyDescent="0.35">
      <c r="I9" t="s">
        <v>24</v>
      </c>
      <c r="M9" s="7">
        <v>0.7</v>
      </c>
      <c r="P9" t="s">
        <v>22</v>
      </c>
      <c r="Q9" s="8">
        <f>J10*$M$9</f>
        <v>958.99999999999989</v>
      </c>
      <c r="V9" s="9">
        <f>Q9/SUM($Q$9:$Q$12)</f>
        <v>0.48402563973148938</v>
      </c>
      <c r="W9" s="9"/>
    </row>
    <row r="10" spans="1:23" x14ac:dyDescent="0.35">
      <c r="I10" t="s">
        <v>22</v>
      </c>
      <c r="J10">
        <v>1370</v>
      </c>
      <c r="P10" t="s">
        <v>25</v>
      </c>
      <c r="Q10" s="8">
        <f>J11*$M$9</f>
        <v>546</v>
      </c>
      <c r="V10" s="9">
        <f>Q10/SUM($Q$9:$Q$12)</f>
        <v>0.27557664159895018</v>
      </c>
      <c r="W10" s="9"/>
    </row>
    <row r="11" spans="1:23" x14ac:dyDescent="0.35">
      <c r="I11" t="s">
        <v>25</v>
      </c>
      <c r="J11">
        <v>780</v>
      </c>
      <c r="P11" t="s">
        <v>26</v>
      </c>
      <c r="Q11" s="8">
        <f>J12*$M$9+J16*$M$14</f>
        <v>300.5</v>
      </c>
      <c r="V11" s="9">
        <f>Q11/SUM($Q$9:$Q$12)</f>
        <v>0.15166809670418413</v>
      </c>
      <c r="W11" s="9"/>
    </row>
    <row r="12" spans="1:23" x14ac:dyDescent="0.35">
      <c r="I12" t="s">
        <v>26</v>
      </c>
      <c r="J12">
        <v>125</v>
      </c>
      <c r="P12" t="s">
        <v>33</v>
      </c>
      <c r="Q12" s="8">
        <f>J15*$M$14</f>
        <v>175.79999999999998</v>
      </c>
      <c r="V12" s="9">
        <f>Q12/SUM($Q$9:$Q$12)</f>
        <v>8.872962196537626E-2</v>
      </c>
    </row>
    <row r="14" spans="1:23" x14ac:dyDescent="0.35">
      <c r="I14" t="s">
        <v>27</v>
      </c>
      <c r="M14" s="7">
        <v>0.3</v>
      </c>
    </row>
    <row r="15" spans="1:23" x14ac:dyDescent="0.35">
      <c r="I15" t="s">
        <v>33</v>
      </c>
      <c r="J15">
        <v>586</v>
      </c>
    </row>
    <row r="16" spans="1:23" x14ac:dyDescent="0.35">
      <c r="I16" t="s">
        <v>26</v>
      </c>
      <c r="J16">
        <v>710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135"/>
  <sheetViews>
    <sheetView tabSelected="1" zoomScaleNormal="100" workbookViewId="0">
      <pane xSplit="2" ySplit="6" topLeftCell="C104" activePane="bottomRight" state="frozen"/>
      <selection pane="topRight" activeCell="B1" sqref="B1"/>
      <selection pane="bottomLeft" activeCell="A7" sqref="A7"/>
      <selection pane="bottomRight" activeCell="L121" sqref="L121"/>
    </sheetView>
  </sheetViews>
  <sheetFormatPr defaultColWidth="8.7265625" defaultRowHeight="14.5" x14ac:dyDescent="0.35"/>
  <cols>
    <col min="1" max="2" width="9.1796875" style="2" customWidth="1"/>
    <col min="3" max="3" width="1.81640625" style="2" customWidth="1"/>
    <col min="4" max="4" width="2.54296875" style="2" customWidth="1"/>
    <col min="5" max="5" width="2.1796875" style="2" customWidth="1"/>
    <col min="6" max="6" width="17" style="24" bestFit="1" customWidth="1"/>
    <col min="7" max="7" width="46.26953125" style="24" customWidth="1"/>
    <col min="8" max="8" width="5.81640625" style="28" customWidth="1"/>
    <col min="9" max="9" width="8.26953125" style="24" bestFit="1" customWidth="1"/>
    <col min="10" max="10" width="10.54296875" style="2" bestFit="1" customWidth="1"/>
    <col min="11" max="11" width="17" style="2" bestFit="1" customWidth="1"/>
    <col min="12" max="12" width="7.54296875" style="2" bestFit="1" customWidth="1"/>
    <col min="13" max="13" width="5.54296875" style="14" customWidth="1"/>
    <col min="14" max="14" width="8.26953125" style="2" bestFit="1" customWidth="1"/>
    <col min="15" max="15" width="10.54296875" style="2" bestFit="1" customWidth="1"/>
    <col min="16" max="16" width="17" style="2" bestFit="1" customWidth="1"/>
    <col min="17" max="17" width="7.54296875" style="2" bestFit="1" customWidth="1"/>
    <col min="18" max="18" width="12.7265625" style="14" bestFit="1" customWidth="1"/>
    <col min="19" max="19" width="5.453125" style="24" bestFit="1" customWidth="1"/>
    <col min="20" max="20" width="12.7265625" style="2" bestFit="1" customWidth="1"/>
    <col min="21" max="21" width="12" style="14" bestFit="1" customWidth="1"/>
    <col min="22" max="22" width="8.1796875" style="11" bestFit="1" customWidth="1"/>
    <col min="23" max="23" width="9.1796875" style="14"/>
    <col min="24" max="27" width="9.1796875" style="11"/>
    <col min="28" max="34" width="8.7265625" style="11"/>
    <col min="35" max="16384" width="8.7265625" style="2"/>
  </cols>
  <sheetData>
    <row r="1" spans="1:34" x14ac:dyDescent="0.35">
      <c r="A1" s="2" t="s">
        <v>8</v>
      </c>
      <c r="C1" s="2" t="s">
        <v>6</v>
      </c>
      <c r="H1" s="25" t="s">
        <v>9</v>
      </c>
      <c r="M1" s="10" t="s">
        <v>10</v>
      </c>
      <c r="R1" s="10" t="s">
        <v>11</v>
      </c>
      <c r="U1" s="14" t="s">
        <v>12</v>
      </c>
      <c r="V1" s="11" t="s">
        <v>13</v>
      </c>
      <c r="W1" s="14">
        <v>300</v>
      </c>
    </row>
    <row r="2" spans="1:34" s="3" customFormat="1" x14ac:dyDescent="0.35">
      <c r="A2" s="3" t="s">
        <v>2</v>
      </c>
      <c r="C2" s="36" t="s">
        <v>0</v>
      </c>
      <c r="D2" s="36" t="s">
        <v>1</v>
      </c>
      <c r="E2" s="36" t="s">
        <v>15</v>
      </c>
      <c r="F2" s="26" t="s">
        <v>16</v>
      </c>
      <c r="G2" s="26" t="s">
        <v>17</v>
      </c>
      <c r="H2" s="27" t="s">
        <v>0</v>
      </c>
      <c r="I2" s="26" t="s">
        <v>1</v>
      </c>
      <c r="J2" s="36" t="s">
        <v>15</v>
      </c>
      <c r="K2" s="3" t="s">
        <v>16</v>
      </c>
      <c r="L2" s="3" t="s">
        <v>17</v>
      </c>
      <c r="M2" s="12" t="s">
        <v>0</v>
      </c>
      <c r="N2" s="3" t="s">
        <v>1</v>
      </c>
      <c r="O2" s="36" t="s">
        <v>15</v>
      </c>
      <c r="P2" s="3" t="s">
        <v>16</v>
      </c>
      <c r="Q2" s="3" t="s">
        <v>17</v>
      </c>
      <c r="R2" s="12" t="s">
        <v>19</v>
      </c>
      <c r="S2" s="26" t="s">
        <v>14</v>
      </c>
      <c r="T2" s="3" t="s">
        <v>18</v>
      </c>
      <c r="U2" s="12"/>
      <c r="V2" s="13"/>
      <c r="W2" s="12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35">
      <c r="A3" s="2" t="s">
        <v>3</v>
      </c>
    </row>
    <row r="4" spans="1:34" x14ac:dyDescent="0.35">
      <c r="A4" s="2" t="s">
        <v>4</v>
      </c>
      <c r="F4" s="24" t="s">
        <v>32</v>
      </c>
      <c r="G4" s="24" t="s">
        <v>31</v>
      </c>
    </row>
    <row r="5" spans="1:34" x14ac:dyDescent="0.35">
      <c r="A5" s="2" t="s">
        <v>5</v>
      </c>
      <c r="F5" s="24" t="s">
        <v>20</v>
      </c>
      <c r="G5" s="24" t="s">
        <v>21</v>
      </c>
    </row>
    <row r="6" spans="1:34" x14ac:dyDescent="0.35">
      <c r="A6" s="2" t="s">
        <v>7</v>
      </c>
      <c r="E6" s="15"/>
      <c r="F6" s="29"/>
      <c r="G6" s="29"/>
      <c r="H6" s="30">
        <f>Weights!V11</f>
        <v>0.15166809670418413</v>
      </c>
      <c r="I6" s="29">
        <f>Weights!V12</f>
        <v>8.872962196537626E-2</v>
      </c>
      <c r="J6" s="15">
        <v>0</v>
      </c>
      <c r="K6" s="15">
        <f>Weights!V10</f>
        <v>0.27557664159895018</v>
      </c>
      <c r="L6" s="15">
        <f>Weights!V9</f>
        <v>0.48402563973148938</v>
      </c>
    </row>
    <row r="7" spans="1:34" x14ac:dyDescent="0.35">
      <c r="A7" s="16">
        <f t="shared" ref="A7:A11" si="0">EOMONTH(B7,0)</f>
        <v>42035</v>
      </c>
      <c r="B7" s="17">
        <v>42005</v>
      </c>
      <c r="C7" s="18"/>
      <c r="D7" s="18"/>
      <c r="E7" s="19"/>
      <c r="F7" s="31">
        <f>'[1]SRM-M'!$J3</f>
        <v>115.69</v>
      </c>
      <c r="G7" s="31">
        <f>'[1]SRM-M'!$B3</f>
        <v>67.84</v>
      </c>
      <c r="H7" s="32">
        <f>[2]Index!AD7</f>
        <v>100</v>
      </c>
      <c r="I7" s="31">
        <f>[2]Index!AE7</f>
        <v>100</v>
      </c>
      <c r="J7" s="18"/>
      <c r="K7" s="18">
        <f>F7/$F$7*100</f>
        <v>100</v>
      </c>
      <c r="L7" s="18">
        <f>G7/$G$7*100</f>
        <v>100</v>
      </c>
      <c r="M7" s="20">
        <f>H7*H$6</f>
        <v>15.166809670418413</v>
      </c>
      <c r="N7" s="18">
        <f t="shared" ref="N7:P7" si="1">I7*I$6</f>
        <v>8.8729621965376264</v>
      </c>
      <c r="O7" s="18"/>
      <c r="P7" s="18">
        <f t="shared" si="1"/>
        <v>27.557664159895019</v>
      </c>
      <c r="Q7" s="18">
        <f>L7*L$6</f>
        <v>48.402563973148936</v>
      </c>
      <c r="R7" s="20">
        <f>SUM(M7:Q7)</f>
        <v>100</v>
      </c>
      <c r="S7" s="31">
        <f>AVERAGEIFS(Steel!$B:$B,Steel!$C:$C,YEAR(Index!B7),Steel!$D:$D,MONTH(Index!B7))</f>
        <v>93.659263204669713</v>
      </c>
      <c r="T7" s="18">
        <f>S7/$S$7*100</f>
        <v>100</v>
      </c>
      <c r="V7" s="11">
        <v>100</v>
      </c>
    </row>
    <row r="8" spans="1:34" x14ac:dyDescent="0.35">
      <c r="A8" s="16">
        <f t="shared" si="0"/>
        <v>42063</v>
      </c>
      <c r="B8" s="17">
        <v>42036</v>
      </c>
      <c r="C8" s="18"/>
      <c r="D8" s="18"/>
      <c r="E8" s="19"/>
      <c r="F8" s="31">
        <f>'[1]SRM-M'!$J4</f>
        <v>111.87</v>
      </c>
      <c r="G8" s="31">
        <f>'[1]SRM-M'!$B4</f>
        <v>62.81</v>
      </c>
      <c r="H8" s="32">
        <f>[2]Index!AD8</f>
        <v>83.162729371445351</v>
      </c>
      <c r="I8" s="31">
        <f>[2]Index!AE8</f>
        <v>88.705198199836332</v>
      </c>
      <c r="J8" s="18"/>
      <c r="K8" s="18">
        <f t="shared" ref="K8:K62" si="2">F8/$F$7*100</f>
        <v>96.698072434955492</v>
      </c>
      <c r="L8" s="18">
        <f t="shared" ref="L8:L60" si="3">G8/$G$7*100</f>
        <v>92.585495283018872</v>
      </c>
      <c r="M8" s="20">
        <f t="shared" ref="M8:M61" si="4">H8*H$6</f>
        <v>12.613132880492268</v>
      </c>
      <c r="N8" s="18">
        <f t="shared" ref="N8:N61" si="5">I8*I$6</f>
        <v>7.8707787026352527</v>
      </c>
      <c r="O8" s="18"/>
      <c r="P8" s="18">
        <f t="shared" ref="P8:P60" si="6">K8*K$6</f>
        <v>26.647730050717055</v>
      </c>
      <c r="Q8" s="18">
        <f t="shared" ref="Q8:Q61" si="7">L8*L$6</f>
        <v>44.813753584220002</v>
      </c>
      <c r="R8" s="20">
        <f t="shared" ref="R8:R61" si="8">SUM(M8:Q8)</f>
        <v>91.94539521806459</v>
      </c>
      <c r="S8" s="31">
        <f>AVERAGEIFS(Steel!$B:$B,Steel!$C:$C,YEAR(Index!B8),Steel!$D:$D,MONTH(Index!B8))</f>
        <v>89.159650641346502</v>
      </c>
      <c r="T8" s="18">
        <f t="shared" ref="T8:T59" si="9">S8/$S$7*100</f>
        <v>95.195763441475734</v>
      </c>
      <c r="V8" s="11">
        <v>100</v>
      </c>
    </row>
    <row r="9" spans="1:34" x14ac:dyDescent="0.35">
      <c r="A9" s="16">
        <f t="shared" si="0"/>
        <v>42094</v>
      </c>
      <c r="B9" s="17">
        <v>42064</v>
      </c>
      <c r="C9" s="18"/>
      <c r="D9" s="18"/>
      <c r="E9" s="19"/>
      <c r="F9" s="31">
        <f>'[1]SRM-M'!$J5</f>
        <v>108.14</v>
      </c>
      <c r="G9" s="31">
        <f>'[1]SRM-M'!$B5</f>
        <v>57.1</v>
      </c>
      <c r="H9" s="32">
        <f>[2]Index!AD9</f>
        <v>82.440858926612137</v>
      </c>
      <c r="I9" s="31">
        <f>[2]Index!AE9</f>
        <v>82.613167755510233</v>
      </c>
      <c r="J9" s="18"/>
      <c r="K9" s="18">
        <f t="shared" si="2"/>
        <v>93.473938974846575</v>
      </c>
      <c r="L9" s="18">
        <f t="shared" si="3"/>
        <v>84.168632075471692</v>
      </c>
      <c r="M9" s="20">
        <f t="shared" si="4"/>
        <v>12.503648164057411</v>
      </c>
      <c r="N9" s="18">
        <f t="shared" si="5"/>
        <v>7.3302351443086344</v>
      </c>
      <c r="O9" s="18"/>
      <c r="P9" s="18">
        <f t="shared" si="6"/>
        <v>25.759234179713435</v>
      </c>
      <c r="Q9" s="18">
        <f t="shared" si="7"/>
        <v>40.739775985654539</v>
      </c>
      <c r="R9" s="20">
        <f t="shared" si="8"/>
        <v>86.332893473734032</v>
      </c>
      <c r="S9" s="31">
        <f>AVERAGEIFS(Steel!$B:$B,Steel!$C:$C,YEAR(Index!B9),Steel!$D:$D,MONTH(Index!B9))</f>
        <v>87.251599208877906</v>
      </c>
      <c r="T9" s="18">
        <f t="shared" si="9"/>
        <v>93.158536831760671</v>
      </c>
      <c r="V9" s="11">
        <v>100</v>
      </c>
    </row>
    <row r="10" spans="1:34" x14ac:dyDescent="0.35">
      <c r="A10" s="16">
        <f t="shared" si="0"/>
        <v>42124</v>
      </c>
      <c r="B10" s="17">
        <v>42095</v>
      </c>
      <c r="C10" s="18"/>
      <c r="D10" s="18"/>
      <c r="E10" s="19"/>
      <c r="F10" s="31">
        <f>'[1]SRM-M'!$J6</f>
        <v>96.39</v>
      </c>
      <c r="G10" s="31">
        <f>'[1]SRM-M'!$B6</f>
        <v>51.8</v>
      </c>
      <c r="H10" s="32">
        <f>[2]Index!AD10</f>
        <v>82.663479872804146</v>
      </c>
      <c r="I10" s="31">
        <f>[2]Index!AE10</f>
        <v>82.621186666320312</v>
      </c>
      <c r="J10" s="18"/>
      <c r="K10" s="18">
        <f t="shared" si="2"/>
        <v>83.317486386031632</v>
      </c>
      <c r="L10" s="18">
        <f t="shared" si="3"/>
        <v>76.356132075471692</v>
      </c>
      <c r="M10" s="20">
        <f t="shared" si="4"/>
        <v>12.537412659252837</v>
      </c>
      <c r="N10" s="18">
        <f t="shared" si="5"/>
        <v>7.330946659233387</v>
      </c>
      <c r="O10" s="18"/>
      <c r="P10" s="18">
        <f t="shared" si="6"/>
        <v>22.960353084728851</v>
      </c>
      <c r="Q10" s="18">
        <f t="shared" si="7"/>
        <v>36.958325675252283</v>
      </c>
      <c r="R10" s="20">
        <f t="shared" si="8"/>
        <v>79.787038078467361</v>
      </c>
      <c r="S10" s="31">
        <f>AVERAGEIFS(Steel!$B:$B,Steel!$C:$C,YEAR(Index!B10),Steel!$D:$D,MONTH(Index!B10))</f>
        <v>86.886141992687726</v>
      </c>
      <c r="T10" s="18">
        <f t="shared" si="9"/>
        <v>92.768338143787261</v>
      </c>
      <c r="V10" s="11">
        <v>100</v>
      </c>
    </row>
    <row r="11" spans="1:34" x14ac:dyDescent="0.35">
      <c r="A11" s="16">
        <f t="shared" si="0"/>
        <v>42155</v>
      </c>
      <c r="B11" s="17">
        <v>42125</v>
      </c>
      <c r="C11" s="18"/>
      <c r="D11" s="18"/>
      <c r="E11" s="19"/>
      <c r="F11" s="31">
        <f>'[1]SRM-M'!$J7</f>
        <v>89.47</v>
      </c>
      <c r="G11" s="31">
        <f>'[1]SRM-M'!$B7</f>
        <v>60.82</v>
      </c>
      <c r="H11" s="32">
        <f>[2]Index!AD11</f>
        <v>81.496380532387917</v>
      </c>
      <c r="I11" s="31">
        <f>[2]Index!AE11</f>
        <v>82.937599846739317</v>
      </c>
      <c r="J11" s="18"/>
      <c r="K11" s="18">
        <f t="shared" si="2"/>
        <v>77.335984095427435</v>
      </c>
      <c r="L11" s="18">
        <f t="shared" si="3"/>
        <v>89.652122641509436</v>
      </c>
      <c r="M11" s="20">
        <f t="shared" si="4"/>
        <v>12.3604009236272</v>
      </c>
      <c r="N11" s="18">
        <f t="shared" si="5"/>
        <v>7.3590218811168278</v>
      </c>
      <c r="O11" s="18"/>
      <c r="P11" s="18">
        <f t="shared" si="6"/>
        <v>21.311990771767718</v>
      </c>
      <c r="Q11" s="18">
        <f t="shared" si="7"/>
        <v>43.393926014842549</v>
      </c>
      <c r="R11" s="20">
        <f t="shared" si="8"/>
        <v>84.425339591354287</v>
      </c>
      <c r="S11" s="31">
        <f>AVERAGEIFS(Steel!$B:$B,Steel!$C:$C,YEAR(Index!B11),Steel!$D:$D,MONTH(Index!B11))</f>
        <v>87.049605068459073</v>
      </c>
      <c r="T11" s="18">
        <f t="shared" si="9"/>
        <v>92.942867677949991</v>
      </c>
      <c r="V11" s="11">
        <v>100</v>
      </c>
    </row>
    <row r="12" spans="1:34" x14ac:dyDescent="0.35">
      <c r="A12" s="16">
        <f t="shared" ref="A12:A73" si="10">EOMONTH(B12,0)</f>
        <v>42185</v>
      </c>
      <c r="B12" s="17">
        <v>42156</v>
      </c>
      <c r="C12" s="18"/>
      <c r="D12" s="18"/>
      <c r="E12" s="19"/>
      <c r="F12" s="31">
        <f>'[1]SRM-M'!$J8</f>
        <v>95.93</v>
      </c>
      <c r="G12" s="31">
        <f>'[1]SRM-M'!$B8</f>
        <v>62.9</v>
      </c>
      <c r="H12" s="32">
        <f>[2]Index!AD12</f>
        <v>81.438707447591113</v>
      </c>
      <c r="I12" s="31">
        <f>[2]Index!AE12</f>
        <v>81.743408166976224</v>
      </c>
      <c r="J12" s="18"/>
      <c r="K12" s="18">
        <f t="shared" si="2"/>
        <v>82.91987207191633</v>
      </c>
      <c r="L12" s="18">
        <f t="shared" si="3"/>
        <v>92.718160377358487</v>
      </c>
      <c r="M12" s="20">
        <f t="shared" si="4"/>
        <v>12.351653756625009</v>
      </c>
      <c r="N12" s="18">
        <f t="shared" si="5"/>
        <v>7.2530617048172505</v>
      </c>
      <c r="O12" s="18"/>
      <c r="P12" s="18">
        <f t="shared" si="6"/>
        <v>22.850779867393285</v>
      </c>
      <c r="Q12" s="18">
        <f t="shared" si="7"/>
        <v>44.877966891377774</v>
      </c>
      <c r="R12" s="20">
        <f t="shared" si="8"/>
        <v>87.33346222021332</v>
      </c>
      <c r="S12" s="31">
        <f>AVERAGEIFS(Steel!$B:$B,Steel!$C:$C,YEAR(Index!B12),Steel!$D:$D,MONTH(Index!B12))</f>
        <v>84.45678835805748</v>
      </c>
      <c r="T12" s="18">
        <f t="shared" si="9"/>
        <v>90.174517146795779</v>
      </c>
      <c r="V12" s="11">
        <v>100</v>
      </c>
    </row>
    <row r="13" spans="1:34" x14ac:dyDescent="0.35">
      <c r="A13" s="16">
        <f t="shared" si="10"/>
        <v>42216</v>
      </c>
      <c r="B13" s="17">
        <v>42186</v>
      </c>
      <c r="C13" s="18"/>
      <c r="D13" s="18"/>
      <c r="E13" s="19"/>
      <c r="F13" s="31">
        <f>'[1]SRM-M'!$J9</f>
        <v>92.39</v>
      </c>
      <c r="G13" s="31">
        <f>'[1]SRM-M'!$B9</f>
        <v>52.15</v>
      </c>
      <c r="H13" s="32">
        <f>[2]Index!AD13</f>
        <v>72.343784450455914</v>
      </c>
      <c r="I13" s="31">
        <f>[2]Index!AE13</f>
        <v>76.793820542127193</v>
      </c>
      <c r="J13" s="18"/>
      <c r="K13" s="18">
        <f t="shared" si="2"/>
        <v>79.859970611115912</v>
      </c>
      <c r="L13" s="18">
        <f t="shared" si="3"/>
        <v>76.872051886792448</v>
      </c>
      <c r="M13" s="20">
        <f t="shared" si="4"/>
        <v>10.9722440959784</v>
      </c>
      <c r="N13" s="18">
        <f t="shared" si="5"/>
        <v>6.8138866659798918</v>
      </c>
      <c r="O13" s="18"/>
      <c r="P13" s="18">
        <f t="shared" si="6"/>
        <v>22.007542499202184</v>
      </c>
      <c r="Q13" s="18">
        <f t="shared" si="7"/>
        <v>37.208044091976959</v>
      </c>
      <c r="R13" s="20">
        <f t="shared" si="8"/>
        <v>77.001717353137437</v>
      </c>
      <c r="S13" s="31">
        <f>AVERAGEIFS(Steel!$B:$B,Steel!$C:$C,YEAR(Index!B13),Steel!$D:$D,MONTH(Index!B13))</f>
        <v>80.499523511954479</v>
      </c>
      <c r="T13" s="18">
        <f t="shared" si="9"/>
        <v>85.949345273026751</v>
      </c>
      <c r="V13" s="11">
        <v>100</v>
      </c>
    </row>
    <row r="14" spans="1:34" x14ac:dyDescent="0.35">
      <c r="A14" s="16">
        <f t="shared" si="10"/>
        <v>42247</v>
      </c>
      <c r="B14" s="17">
        <v>42217</v>
      </c>
      <c r="C14" s="18"/>
      <c r="D14" s="18"/>
      <c r="E14" s="19"/>
      <c r="F14" s="31">
        <f>'[1]SRM-M'!$J10</f>
        <v>90.48</v>
      </c>
      <c r="G14" s="31">
        <f>'[1]SRM-M'!$B10</f>
        <v>55.73</v>
      </c>
      <c r="H14" s="32">
        <f>[2]Index!AD14</f>
        <v>70.859133501175663</v>
      </c>
      <c r="I14" s="31">
        <f>[2]Index!AE14</f>
        <v>71.837354532230208</v>
      </c>
      <c r="J14" s="18"/>
      <c r="K14" s="18">
        <f t="shared" si="2"/>
        <v>78.209006828593658</v>
      </c>
      <c r="L14" s="18">
        <f t="shared" si="3"/>
        <v>82.149174528301884</v>
      </c>
      <c r="M14" s="20">
        <f t="shared" si="4"/>
        <v>10.747069912231003</v>
      </c>
      <c r="N14" s="18">
        <f t="shared" si="5"/>
        <v>6.3741013106374949</v>
      </c>
      <c r="O14" s="18"/>
      <c r="P14" s="18">
        <f t="shared" si="6"/>
        <v>21.552575444613201</v>
      </c>
      <c r="Q14" s="18">
        <f t="shared" si="7"/>
        <v>39.762306754475091</v>
      </c>
      <c r="R14" s="20">
        <f t="shared" si="8"/>
        <v>78.436053421956785</v>
      </c>
      <c r="S14" s="31">
        <f>AVERAGEIFS(Steel!$B:$B,Steel!$C:$C,YEAR(Index!B14),Steel!$D:$D,MONTH(Index!B14))</f>
        <v>79.692649076622999</v>
      </c>
      <c r="T14" s="18">
        <f t="shared" si="9"/>
        <v>85.08784539813638</v>
      </c>
      <c r="V14" s="11">
        <v>100</v>
      </c>
    </row>
    <row r="15" spans="1:34" x14ac:dyDescent="0.35">
      <c r="A15" s="16">
        <f t="shared" si="10"/>
        <v>42277</v>
      </c>
      <c r="B15" s="17">
        <v>42248</v>
      </c>
      <c r="C15" s="18"/>
      <c r="D15" s="18"/>
      <c r="E15" s="19"/>
      <c r="F15" s="31">
        <f>'[1]SRM-M'!$J11</f>
        <v>87.56</v>
      </c>
      <c r="G15" s="31">
        <f>'[1]SRM-M'!$B11</f>
        <v>57.02</v>
      </c>
      <c r="H15" s="32">
        <f>[2]Index!AD15</f>
        <v>66.761225415598602</v>
      </c>
      <c r="I15" s="31">
        <f>[2]Index!AE15</f>
        <v>69.074165021495446</v>
      </c>
      <c r="J15" s="18"/>
      <c r="K15" s="18">
        <f t="shared" si="2"/>
        <v>75.685020312905181</v>
      </c>
      <c r="L15" s="18">
        <f t="shared" si="3"/>
        <v>84.050707547169807</v>
      </c>
      <c r="M15" s="20">
        <f t="shared" si="4"/>
        <v>10.125547992422844</v>
      </c>
      <c r="N15" s="18">
        <f t="shared" si="5"/>
        <v>6.1289245499313072</v>
      </c>
      <c r="O15" s="18"/>
      <c r="P15" s="18">
        <f t="shared" si="6"/>
        <v>20.857023717178734</v>
      </c>
      <c r="Q15" s="18">
        <f t="shared" si="7"/>
        <v>40.682697490403186</v>
      </c>
      <c r="R15" s="20">
        <f t="shared" si="8"/>
        <v>77.794193749936071</v>
      </c>
      <c r="S15" s="31">
        <f>AVERAGEIFS(Steel!$B:$B,Steel!$C:$C,YEAR(Index!B15),Steel!$D:$D,MONTH(Index!B15))</f>
        <v>74.92933979239973</v>
      </c>
      <c r="T15" s="18">
        <f t="shared" si="9"/>
        <v>80.002059837540841</v>
      </c>
      <c r="V15" s="11">
        <v>100</v>
      </c>
    </row>
    <row r="16" spans="1:34" x14ac:dyDescent="0.35">
      <c r="A16" s="16">
        <f t="shared" si="10"/>
        <v>42308</v>
      </c>
      <c r="B16" s="17">
        <v>42278</v>
      </c>
      <c r="C16" s="18"/>
      <c r="D16" s="18"/>
      <c r="E16" s="19"/>
      <c r="F16" s="31">
        <f>'[1]SRM-M'!$J12</f>
        <v>86.13</v>
      </c>
      <c r="G16" s="31">
        <f>'[1]SRM-M'!$B12</f>
        <v>53.16</v>
      </c>
      <c r="H16" s="32">
        <f>[2]Index!AD16</f>
        <v>57.112488690822957</v>
      </c>
      <c r="I16" s="31">
        <f>[2]Index!AE16</f>
        <v>58.482241892120058</v>
      </c>
      <c r="J16" s="18"/>
      <c r="K16" s="18">
        <f t="shared" si="2"/>
        <v>74.448958423372801</v>
      </c>
      <c r="L16" s="18">
        <f t="shared" si="3"/>
        <v>78.360849056603769</v>
      </c>
      <c r="M16" s="20">
        <f t="shared" si="4"/>
        <v>8.6621424577763584</v>
      </c>
      <c r="N16" s="18">
        <f t="shared" si="5"/>
        <v>5.189107214775504</v>
      </c>
      <c r="O16" s="18"/>
      <c r="P16" s="18">
        <f t="shared" si="6"/>
        <v>20.516393932852949</v>
      </c>
      <c r="Q16" s="18">
        <f t="shared" si="7"/>
        <v>37.928660094525313</v>
      </c>
      <c r="R16" s="20">
        <f t="shared" si="8"/>
        <v>72.296303699930121</v>
      </c>
      <c r="S16" s="31">
        <f>AVERAGEIFS(Steel!$B:$B,Steel!$C:$C,YEAR(Index!B16),Steel!$D:$D,MONTH(Index!B16))</f>
        <v>71.122635025902355</v>
      </c>
      <c r="T16" s="18">
        <f t="shared" si="9"/>
        <v>75.937640968284157</v>
      </c>
      <c r="V16" s="11">
        <v>100</v>
      </c>
    </row>
    <row r="17" spans="1:22" x14ac:dyDescent="0.35">
      <c r="A17" s="16">
        <f t="shared" si="10"/>
        <v>42338</v>
      </c>
      <c r="B17" s="17">
        <v>42309</v>
      </c>
      <c r="C17" s="18"/>
      <c r="D17" s="18"/>
      <c r="E17" s="19"/>
      <c r="F17" s="31">
        <f>'[1]SRM-M'!$J13</f>
        <v>79.900000000000006</v>
      </c>
      <c r="G17" s="31">
        <f>'[1]SRM-M'!$B13</f>
        <v>46.58</v>
      </c>
      <c r="H17" s="32">
        <f>[2]Index!AD17</f>
        <v>55.824870738501502</v>
      </c>
      <c r="I17" s="31">
        <f>[2]Index!AE17</f>
        <v>53.421885755847924</v>
      </c>
      <c r="J17" s="18"/>
      <c r="K17" s="18">
        <f t="shared" si="2"/>
        <v>69.063877603941563</v>
      </c>
      <c r="L17" s="18">
        <f t="shared" si="3"/>
        <v>68.661556603773576</v>
      </c>
      <c r="M17" s="20">
        <f t="shared" si="4"/>
        <v>8.4668518936656252</v>
      </c>
      <c r="N17" s="18">
        <f t="shared" si="5"/>
        <v>4.7401037277939055</v>
      </c>
      <c r="O17" s="18"/>
      <c r="P17" s="18">
        <f t="shared" si="6"/>
        <v>19.032391445895165</v>
      </c>
      <c r="Q17" s="18">
        <f t="shared" si="7"/>
        <v>33.233953860101373</v>
      </c>
      <c r="R17" s="20">
        <f t="shared" si="8"/>
        <v>65.47330092745608</v>
      </c>
      <c r="S17" s="31">
        <f>AVERAGEIFS(Steel!$B:$B,Steel!$C:$C,YEAR(Index!B17),Steel!$D:$D,MONTH(Index!B17))</f>
        <v>68.696004352022598</v>
      </c>
      <c r="T17" s="18">
        <f t="shared" si="9"/>
        <v>73.34672727662192</v>
      </c>
      <c r="V17" s="11">
        <v>100</v>
      </c>
    </row>
    <row r="18" spans="1:22" x14ac:dyDescent="0.35">
      <c r="A18" s="16">
        <f t="shared" si="10"/>
        <v>42369</v>
      </c>
      <c r="B18" s="17">
        <v>42339</v>
      </c>
      <c r="C18" s="18"/>
      <c r="D18" s="18"/>
      <c r="E18" s="19"/>
      <c r="F18" s="31">
        <f>'[1]SRM-M'!$J14</f>
        <v>79.64</v>
      </c>
      <c r="G18" s="31">
        <f>'[1]SRM-M'!$B14</f>
        <v>40.39</v>
      </c>
      <c r="H18" s="32">
        <f>[2]Index!AD18</f>
        <v>53.344926881135542</v>
      </c>
      <c r="I18" s="31">
        <f>[2]Index!AE18</f>
        <v>52.04466964529243</v>
      </c>
      <c r="J18" s="18"/>
      <c r="K18" s="18">
        <f t="shared" si="2"/>
        <v>68.839139078572046</v>
      </c>
      <c r="L18" s="18">
        <f t="shared" si="3"/>
        <v>59.537146226415096</v>
      </c>
      <c r="M18" s="20">
        <f t="shared" si="4"/>
        <v>8.0907235288856967</v>
      </c>
      <c r="N18" s="18">
        <f t="shared" si="5"/>
        <v>4.6179038629396905</v>
      </c>
      <c r="O18" s="18"/>
      <c r="P18" s="18">
        <f t="shared" si="6"/>
        <v>18.970458757835935</v>
      </c>
      <c r="Q18" s="18">
        <f t="shared" si="7"/>
        <v>28.817505290027796</v>
      </c>
      <c r="R18" s="20">
        <f t="shared" si="8"/>
        <v>60.496591439689119</v>
      </c>
      <c r="S18" s="31">
        <f>AVERAGEIFS(Steel!$B:$B,Steel!$C:$C,YEAR(Index!B18),Steel!$D:$D,MONTH(Index!B18))</f>
        <v>67.12783388265143</v>
      </c>
      <c r="T18" s="18">
        <f t="shared" si="9"/>
        <v>71.672391588176126</v>
      </c>
      <c r="V18" s="11">
        <v>100</v>
      </c>
    </row>
    <row r="19" spans="1:22" x14ac:dyDescent="0.35">
      <c r="A19" s="16">
        <f t="shared" si="10"/>
        <v>42400</v>
      </c>
      <c r="B19" s="17">
        <v>42370</v>
      </c>
      <c r="C19" s="18"/>
      <c r="D19" s="18"/>
      <c r="E19" s="19"/>
      <c r="F19" s="31">
        <f>'[1]SRM-M'!$J15</f>
        <v>80.39</v>
      </c>
      <c r="G19" s="31">
        <f>'[1]SRM-M'!$B15</f>
        <v>41.89</v>
      </c>
      <c r="H19" s="32">
        <f>[2]Index!AD19</f>
        <v>55.073810340522947</v>
      </c>
      <c r="I19" s="31">
        <f>[2]Index!AE19</f>
        <v>53.588628511682877</v>
      </c>
      <c r="J19" s="18"/>
      <c r="K19" s="18">
        <f t="shared" si="2"/>
        <v>69.487423286368738</v>
      </c>
      <c r="L19" s="18">
        <f t="shared" si="3"/>
        <v>61.748231132075468</v>
      </c>
      <c r="M19" s="20">
        <f t="shared" si="4"/>
        <v>8.3529399925943295</v>
      </c>
      <c r="N19" s="18">
        <f t="shared" si="5"/>
        <v>4.7548987494846058</v>
      </c>
      <c r="O19" s="18"/>
      <c r="P19" s="18">
        <f t="shared" si="6"/>
        <v>19.149110742622181</v>
      </c>
      <c r="Q19" s="18">
        <f t="shared" si="7"/>
        <v>29.887727075990696</v>
      </c>
      <c r="R19" s="20">
        <f t="shared" si="8"/>
        <v>62.144676560691813</v>
      </c>
      <c r="S19" s="31">
        <f>AVERAGEIFS(Steel!$B:$B,Steel!$C:$C,YEAR(Index!B19),Steel!$D:$D,MONTH(Index!B19))</f>
        <v>68.398700629389481</v>
      </c>
      <c r="T19" s="18">
        <f t="shared" si="9"/>
        <v>73.029296077122268</v>
      </c>
      <c r="V19" s="11">
        <v>100</v>
      </c>
    </row>
    <row r="20" spans="1:22" x14ac:dyDescent="0.35">
      <c r="A20" s="16">
        <f t="shared" si="10"/>
        <v>42429</v>
      </c>
      <c r="B20" s="17">
        <v>42401</v>
      </c>
      <c r="C20" s="18"/>
      <c r="D20" s="18"/>
      <c r="E20" s="19"/>
      <c r="F20" s="31">
        <f>'[1]SRM-M'!$J16</f>
        <v>78.77</v>
      </c>
      <c r="G20" s="31">
        <f>'[1]SRM-M'!$B16</f>
        <v>47.1</v>
      </c>
      <c r="H20" s="32">
        <f>[2]Index!AD20</f>
        <v>54.77153452932837</v>
      </c>
      <c r="I20" s="31">
        <f>[2]Index!AE20</f>
        <v>56.363630459911946</v>
      </c>
      <c r="J20" s="18"/>
      <c r="K20" s="18">
        <f t="shared" si="2"/>
        <v>68.087129397527875</v>
      </c>
      <c r="L20" s="18">
        <f t="shared" si="3"/>
        <v>69.428066037735846</v>
      </c>
      <c r="M20" s="20">
        <f t="shared" si="4"/>
        <v>8.3070943956307364</v>
      </c>
      <c r="N20" s="18">
        <f t="shared" si="5"/>
        <v>5.0011236233041529</v>
      </c>
      <c r="O20" s="18"/>
      <c r="P20" s="18">
        <f t="shared" si="6"/>
        <v>18.763222455483884</v>
      </c>
      <c r="Q20" s="18">
        <f t="shared" si="7"/>
        <v>33.604964079235181</v>
      </c>
      <c r="R20" s="20">
        <f t="shared" si="8"/>
        <v>65.676404553653953</v>
      </c>
      <c r="S20" s="31">
        <f>AVERAGEIFS(Steel!$B:$B,Steel!$C:$C,YEAR(Index!B20),Steel!$D:$D,MONTH(Index!B20))</f>
        <v>68.178065851285282</v>
      </c>
      <c r="T20" s="18">
        <f t="shared" si="9"/>
        <v>72.793724313524194</v>
      </c>
      <c r="V20" s="11">
        <v>100</v>
      </c>
    </row>
    <row r="21" spans="1:22" x14ac:dyDescent="0.35">
      <c r="A21" s="16">
        <f t="shared" si="10"/>
        <v>42460</v>
      </c>
      <c r="B21" s="17">
        <v>42430</v>
      </c>
      <c r="C21" s="18"/>
      <c r="D21" s="18"/>
      <c r="E21" s="19"/>
      <c r="F21" s="31">
        <f>'[1]SRM-M'!$J17</f>
        <v>84.47</v>
      </c>
      <c r="G21" s="31">
        <f>'[1]SRM-M'!$B17</f>
        <v>56.14</v>
      </c>
      <c r="H21" s="32">
        <f>[2]Index!AD21</f>
        <v>63.961626705372353</v>
      </c>
      <c r="I21" s="31">
        <f>[2]Index!AE21</f>
        <v>64.773253412647904</v>
      </c>
      <c r="J21" s="18"/>
      <c r="K21" s="18">
        <f t="shared" si="2"/>
        <v>73.014089376782792</v>
      </c>
      <c r="L21" s="18">
        <f t="shared" si="3"/>
        <v>82.753537735849065</v>
      </c>
      <c r="M21" s="20">
        <f t="shared" si="4"/>
        <v>9.7009381845073399</v>
      </c>
      <c r="N21" s="18">
        <f t="shared" si="5"/>
        <v>5.7473062887717665</v>
      </c>
      <c r="O21" s="18"/>
      <c r="P21" s="18">
        <f t="shared" si="6"/>
        <v>20.120977539859386</v>
      </c>
      <c r="Q21" s="18">
        <f t="shared" si="7"/>
        <v>40.054834042638291</v>
      </c>
      <c r="R21" s="20">
        <f t="shared" si="8"/>
        <v>75.624056055776776</v>
      </c>
      <c r="S21" s="31">
        <f>AVERAGEIFS(Steel!$B:$B,Steel!$C:$C,YEAR(Index!B21),Steel!$D:$D,MONTH(Index!B21))</f>
        <v>73.18800946391552</v>
      </c>
      <c r="T21" s="18">
        <f t="shared" si="9"/>
        <v>78.142841358874236</v>
      </c>
      <c r="V21" s="11">
        <v>100</v>
      </c>
    </row>
    <row r="22" spans="1:22" x14ac:dyDescent="0.35">
      <c r="A22" s="16">
        <f t="shared" si="10"/>
        <v>42490</v>
      </c>
      <c r="B22" s="17">
        <v>42461</v>
      </c>
      <c r="C22" s="18"/>
      <c r="D22" s="18"/>
      <c r="E22" s="19"/>
      <c r="F22" s="31">
        <f>'[1]SRM-M'!$J18</f>
        <v>93.04</v>
      </c>
      <c r="G22" s="31">
        <f>'[1]SRM-M'!$B18</f>
        <v>60.3</v>
      </c>
      <c r="H22" s="32">
        <f>[2]Index!AD22</f>
        <v>79.235048527064038</v>
      </c>
      <c r="I22" s="31">
        <f>[2]Index!AE22</f>
        <v>79.13135090203005</v>
      </c>
      <c r="J22" s="18"/>
      <c r="K22" s="18">
        <f t="shared" si="2"/>
        <v>80.421816924539726</v>
      </c>
      <c r="L22" s="18">
        <f t="shared" si="3"/>
        <v>88.885613207547166</v>
      </c>
      <c r="M22" s="20">
        <f t="shared" si="4"/>
        <v>12.017429002363471</v>
      </c>
      <c r="N22" s="18">
        <f t="shared" si="5"/>
        <v>7.0212948511466617</v>
      </c>
      <c r="O22" s="18"/>
      <c r="P22" s="18">
        <f t="shared" si="6"/>
        <v>22.162374219350269</v>
      </c>
      <c r="Q22" s="18">
        <f t="shared" si="7"/>
        <v>43.022915795708741</v>
      </c>
      <c r="R22" s="20">
        <f t="shared" si="8"/>
        <v>84.224013868569145</v>
      </c>
      <c r="S22" s="31">
        <f>AVERAGEIFS(Steel!$B:$B,Steel!$C:$C,YEAR(Index!B22),Steel!$D:$D,MONTH(Index!B22))</f>
        <v>86.622201954232764</v>
      </c>
      <c r="T22" s="18">
        <f t="shared" si="9"/>
        <v>92.486529351550473</v>
      </c>
      <c r="V22" s="11">
        <v>100</v>
      </c>
    </row>
    <row r="23" spans="1:22" x14ac:dyDescent="0.35">
      <c r="A23" s="16">
        <f t="shared" si="10"/>
        <v>42521</v>
      </c>
      <c r="B23" s="17">
        <v>42491</v>
      </c>
      <c r="C23" s="18"/>
      <c r="D23" s="18"/>
      <c r="E23" s="19"/>
      <c r="F23" s="31">
        <f>'[1]SRM-M'!$J19</f>
        <v>96.68</v>
      </c>
      <c r="G23" s="31">
        <f>'[1]SRM-M'!$B19</f>
        <v>54.61</v>
      </c>
      <c r="H23" s="32">
        <f>[2]Index!AD23</f>
        <v>81.583138491810615</v>
      </c>
      <c r="I23" s="31">
        <f>[2]Index!AE23</f>
        <v>86.699553855545304</v>
      </c>
      <c r="J23" s="18"/>
      <c r="K23" s="18">
        <f t="shared" si="2"/>
        <v>83.568156279713037</v>
      </c>
      <c r="L23" s="18">
        <f t="shared" si="3"/>
        <v>80.498231132075475</v>
      </c>
      <c r="M23" s="20">
        <f t="shared" si="4"/>
        <v>12.373559338206778</v>
      </c>
      <c r="N23" s="18">
        <f t="shared" si="5"/>
        <v>7.6928186381693147</v>
      </c>
      <c r="O23" s="18"/>
      <c r="P23" s="18">
        <f t="shared" si="6"/>
        <v>23.029431852179538</v>
      </c>
      <c r="Q23" s="18">
        <f t="shared" si="7"/>
        <v>38.963207820956129</v>
      </c>
      <c r="R23" s="20">
        <f t="shared" si="8"/>
        <v>82.059017649511759</v>
      </c>
      <c r="S23" s="31">
        <f>AVERAGEIFS(Steel!$B:$B,Steel!$C:$C,YEAR(Index!B23),Steel!$D:$D,MONTH(Index!B23))</f>
        <v>95.623553304360655</v>
      </c>
      <c r="T23" s="18">
        <f t="shared" si="9"/>
        <v>102.09727263751634</v>
      </c>
      <c r="V23" s="11">
        <v>100</v>
      </c>
    </row>
    <row r="24" spans="1:22" x14ac:dyDescent="0.35">
      <c r="A24" s="16">
        <f t="shared" si="10"/>
        <v>42551</v>
      </c>
      <c r="B24" s="17">
        <v>42522</v>
      </c>
      <c r="C24" s="18"/>
      <c r="D24" s="18"/>
      <c r="E24" s="19"/>
      <c r="F24" s="31">
        <f>'[1]SRM-M'!$J20</f>
        <v>94.92</v>
      </c>
      <c r="G24" s="31">
        <f>'[1]SRM-M'!$B20</f>
        <v>51.46</v>
      </c>
      <c r="H24" s="32">
        <f>[2]Index!AD24</f>
        <v>70.443972663933053</v>
      </c>
      <c r="I24" s="31">
        <f>[2]Index!AE24</f>
        <v>79.122777395347626</v>
      </c>
      <c r="J24" s="18"/>
      <c r="K24" s="18">
        <f t="shared" si="2"/>
        <v>82.046849338750121</v>
      </c>
      <c r="L24" s="18">
        <f t="shared" si="3"/>
        <v>75.85495283018868</v>
      </c>
      <c r="M24" s="20">
        <f t="shared" si="4"/>
        <v>10.684103258220302</v>
      </c>
      <c r="N24" s="18">
        <f t="shared" si="5"/>
        <v>7.020534127139813</v>
      </c>
      <c r="O24" s="18"/>
      <c r="P24" s="18">
        <f t="shared" si="6"/>
        <v>22.610195194547806</v>
      </c>
      <c r="Q24" s="18">
        <f t="shared" si="7"/>
        <v>36.715742070434025</v>
      </c>
      <c r="R24" s="20">
        <f t="shared" si="8"/>
        <v>77.030574650341947</v>
      </c>
      <c r="S24" s="31">
        <f>AVERAGEIFS(Steel!$B:$B,Steel!$C:$C,YEAR(Index!B24),Steel!$D:$D,MONTH(Index!B24))</f>
        <v>91.405947513114768</v>
      </c>
      <c r="T24" s="18">
        <f t="shared" si="9"/>
        <v>97.594134723619518</v>
      </c>
      <c r="V24" s="11">
        <v>100</v>
      </c>
    </row>
    <row r="25" spans="1:22" x14ac:dyDescent="0.35">
      <c r="A25" s="16">
        <f t="shared" si="10"/>
        <v>42582</v>
      </c>
      <c r="B25" s="17">
        <v>42552</v>
      </c>
      <c r="C25" s="18"/>
      <c r="D25" s="18"/>
      <c r="E25" s="19"/>
      <c r="F25" s="31">
        <f>'[1]SRM-M'!$J21</f>
        <v>100.64</v>
      </c>
      <c r="G25" s="31">
        <f>'[1]SRM-M'!$B21</f>
        <v>57.16</v>
      </c>
      <c r="H25" s="32">
        <f>[2]Index!AD25</f>
        <v>70.80345073008391</v>
      </c>
      <c r="I25" s="31">
        <f>[2]Index!AE25</f>
        <v>74.71950437052719</v>
      </c>
      <c r="J25" s="18"/>
      <c r="K25" s="18">
        <f t="shared" si="2"/>
        <v>86.991096896879597</v>
      </c>
      <c r="L25" s="18">
        <f t="shared" si="3"/>
        <v>84.257075471698101</v>
      </c>
      <c r="M25" s="20">
        <f t="shared" si="4"/>
        <v>10.738624612320303</v>
      </c>
      <c r="N25" s="18">
        <f t="shared" si="5"/>
        <v>6.6298333762371566</v>
      </c>
      <c r="O25" s="18"/>
      <c r="P25" s="18">
        <f t="shared" si="6"/>
        <v>23.972714331850934</v>
      </c>
      <c r="Q25" s="18">
        <f t="shared" si="7"/>
        <v>40.782584857093056</v>
      </c>
      <c r="R25" s="20">
        <f t="shared" si="8"/>
        <v>82.123757177501446</v>
      </c>
      <c r="S25" s="31">
        <f>AVERAGEIFS(Steel!$B:$B,Steel!$C:$C,YEAR(Index!B25),Steel!$D:$D,MONTH(Index!B25))</f>
        <v>90.249160791422042</v>
      </c>
      <c r="T25" s="18">
        <f t="shared" si="9"/>
        <v>96.359033483110252</v>
      </c>
      <c r="V25" s="11">
        <v>100</v>
      </c>
    </row>
    <row r="26" spans="1:22" x14ac:dyDescent="0.35">
      <c r="A26" s="16">
        <f t="shared" si="10"/>
        <v>42613</v>
      </c>
      <c r="B26" s="17">
        <v>42583</v>
      </c>
      <c r="C26" s="18"/>
      <c r="D26" s="18"/>
      <c r="E26" s="19"/>
      <c r="F26" s="31">
        <f>'[1]SRM-M'!$J22</f>
        <v>118.72</v>
      </c>
      <c r="G26" s="31">
        <f>'[1]SRM-M'!$B22</f>
        <v>60.7</v>
      </c>
      <c r="H26" s="32">
        <f>[2]Index!AD26</f>
        <v>73.026058870524153</v>
      </c>
      <c r="I26" s="31">
        <f>[2]Index!AE26</f>
        <v>73.137283746574369</v>
      </c>
      <c r="J26" s="18"/>
      <c r="K26" s="18">
        <f t="shared" si="2"/>
        <v>102.61906819949867</v>
      </c>
      <c r="L26" s="18">
        <f t="shared" si="3"/>
        <v>89.475235849056602</v>
      </c>
      <c r="M26" s="20">
        <f t="shared" si="4"/>
        <v>11.075723358700101</v>
      </c>
      <c r="N26" s="18">
        <f t="shared" si="5"/>
        <v>6.4894435384080014</v>
      </c>
      <c r="O26" s="18"/>
      <c r="P26" s="18">
        <f t="shared" si="6"/>
        <v>28.27941817843147</v>
      </c>
      <c r="Q26" s="18">
        <f t="shared" si="7"/>
        <v>43.308308271965515</v>
      </c>
      <c r="R26" s="20">
        <f t="shared" si="8"/>
        <v>89.152893347505085</v>
      </c>
      <c r="S26" s="31">
        <f>AVERAGEIFS(Steel!$B:$B,Steel!$C:$C,YEAR(Index!B26),Steel!$D:$D,MONTH(Index!B26))</f>
        <v>89.209258298859524</v>
      </c>
      <c r="T26" s="18">
        <f t="shared" si="9"/>
        <v>95.248729539879278</v>
      </c>
      <c r="V26" s="11">
        <v>100</v>
      </c>
    </row>
    <row r="27" spans="1:22" x14ac:dyDescent="0.35">
      <c r="A27" s="16">
        <f t="shared" si="10"/>
        <v>42643</v>
      </c>
      <c r="B27" s="17">
        <v>42614</v>
      </c>
      <c r="C27" s="18"/>
      <c r="D27" s="18"/>
      <c r="E27" s="19"/>
      <c r="F27" s="31">
        <f>'[1]SRM-M'!$J23</f>
        <v>180.83</v>
      </c>
      <c r="G27" s="31">
        <f>'[1]SRM-M'!$B23</f>
        <v>57.04</v>
      </c>
      <c r="H27" s="32">
        <f>[2]Index!AD27</f>
        <v>70.331147202623214</v>
      </c>
      <c r="I27" s="31">
        <f>[2]Index!AE27</f>
        <v>69.415515046822435</v>
      </c>
      <c r="J27" s="18"/>
      <c r="K27" s="18">
        <f t="shared" si="2"/>
        <v>156.30564439450256</v>
      </c>
      <c r="L27" s="18">
        <f t="shared" si="3"/>
        <v>84.080188679245282</v>
      </c>
      <c r="M27" s="20">
        <f t="shared" si="4"/>
        <v>10.666991235243668</v>
      </c>
      <c r="N27" s="18">
        <f t="shared" si="5"/>
        <v>6.1592124086364421</v>
      </c>
      <c r="O27" s="18"/>
      <c r="P27" s="18">
        <f t="shared" si="6"/>
        <v>43.074184545196786</v>
      </c>
      <c r="Q27" s="18">
        <f t="shared" si="7"/>
        <v>40.696967114216029</v>
      </c>
      <c r="R27" s="20">
        <f t="shared" si="8"/>
        <v>100.59735530329291</v>
      </c>
      <c r="S27" s="31">
        <f>AVERAGEIFS(Steel!$B:$B,Steel!$C:$C,YEAR(Index!B27),Steel!$D:$D,MONTH(Index!B27))</f>
        <v>86.579482986281548</v>
      </c>
      <c r="T27" s="18">
        <f t="shared" si="9"/>
        <v>92.44091830733602</v>
      </c>
      <c r="V27" s="11">
        <v>100</v>
      </c>
    </row>
    <row r="28" spans="1:22" x14ac:dyDescent="0.35">
      <c r="A28" s="16">
        <f t="shared" si="10"/>
        <v>42674</v>
      </c>
      <c r="B28" s="17">
        <v>42644</v>
      </c>
      <c r="C28" s="18"/>
      <c r="D28" s="18"/>
      <c r="E28" s="19"/>
      <c r="F28" s="31">
        <f>'[1]SRM-M'!$J24</f>
        <v>232.5</v>
      </c>
      <c r="G28" s="31">
        <f>'[1]SRM-M'!$B24</f>
        <v>58.55</v>
      </c>
      <c r="H28" s="32">
        <f>[2]Index!AD28</f>
        <v>69.305103634705119</v>
      </c>
      <c r="I28" s="31">
        <f>[2]Index!AE28</f>
        <v>71.346061654955633</v>
      </c>
      <c r="J28" s="18"/>
      <c r="K28" s="18">
        <f t="shared" si="2"/>
        <v>200.96810441697639</v>
      </c>
      <c r="L28" s="18">
        <f t="shared" si="3"/>
        <v>86.306014150943383</v>
      </c>
      <c r="M28" s="20">
        <f t="shared" si="4"/>
        <v>10.511373160161959</v>
      </c>
      <c r="N28" s="18">
        <f t="shared" si="5"/>
        <v>6.3305090793626402</v>
      </c>
      <c r="O28" s="18"/>
      <c r="P28" s="18">
        <f t="shared" si="6"/>
        <v>55.382115283737498</v>
      </c>
      <c r="Q28" s="18">
        <f t="shared" si="7"/>
        <v>41.774323712085348</v>
      </c>
      <c r="R28" s="20">
        <f t="shared" si="8"/>
        <v>113.99832123534745</v>
      </c>
      <c r="S28" s="31">
        <f>AVERAGEIFS(Steel!$B:$B,Steel!$C:$C,YEAR(Index!B28),Steel!$D:$D,MONTH(Index!B28))</f>
        <v>84.890105505029908</v>
      </c>
      <c r="T28" s="18">
        <f t="shared" si="9"/>
        <v>90.637169886253616</v>
      </c>
      <c r="V28" s="11">
        <v>100</v>
      </c>
    </row>
    <row r="29" spans="1:22" x14ac:dyDescent="0.35">
      <c r="A29" s="16">
        <f t="shared" si="10"/>
        <v>42704</v>
      </c>
      <c r="B29" s="17">
        <v>42675</v>
      </c>
      <c r="C29" s="18"/>
      <c r="D29" s="18"/>
      <c r="E29" s="19"/>
      <c r="F29" s="31">
        <f>'[1]SRM-M'!$J25</f>
        <v>293.98</v>
      </c>
      <c r="G29" s="31">
        <f>'[1]SRM-M'!$B25</f>
        <v>72.67</v>
      </c>
      <c r="H29" s="32">
        <f>[2]Index!AD29</f>
        <v>78.738702085802217</v>
      </c>
      <c r="I29" s="31">
        <f>[2]Index!AE29</f>
        <v>83.496265244892385</v>
      </c>
      <c r="J29" s="18"/>
      <c r="K29" s="18">
        <f t="shared" si="2"/>
        <v>254.11012187743108</v>
      </c>
      <c r="L29" s="18">
        <f t="shared" si="3"/>
        <v>107.11969339622642</v>
      </c>
      <c r="M29" s="20">
        <f t="shared" si="4"/>
        <v>11.942149082311396</v>
      </c>
      <c r="N29" s="18">
        <f t="shared" si="5"/>
        <v>7.4085920507000855</v>
      </c>
      <c r="O29" s="18"/>
      <c r="P29" s="18">
        <f t="shared" si="6"/>
        <v>70.026813983282381</v>
      </c>
      <c r="Q29" s="18">
        <f t="shared" si="7"/>
        <v>51.84867812394949</v>
      </c>
      <c r="R29" s="20">
        <f t="shared" si="8"/>
        <v>141.22623324024335</v>
      </c>
      <c r="S29" s="31">
        <f>AVERAGEIFS(Steel!$B:$B,Steel!$C:$C,YEAR(Index!B29),Steel!$D:$D,MONTH(Index!B29))</f>
        <v>93.449877652308174</v>
      </c>
      <c r="T29" s="18">
        <f t="shared" si="9"/>
        <v>99.77643903528903</v>
      </c>
      <c r="V29" s="11">
        <v>100</v>
      </c>
    </row>
    <row r="30" spans="1:22" x14ac:dyDescent="0.35">
      <c r="A30" s="16">
        <f t="shared" si="10"/>
        <v>42735</v>
      </c>
      <c r="B30" s="17">
        <v>42705</v>
      </c>
      <c r="C30" s="18"/>
      <c r="D30" s="18"/>
      <c r="E30" s="19"/>
      <c r="F30" s="31">
        <f>'[1]SRM-M'!$J26</f>
        <v>269.22000000000003</v>
      </c>
      <c r="G30" s="31">
        <f>'[1]SRM-M'!$B26</f>
        <v>80.150000000000006</v>
      </c>
      <c r="H30" s="32">
        <f>[2]Index!AD30</f>
        <v>83.171888117151312</v>
      </c>
      <c r="I30" s="31">
        <f>[2]Index!AE30</f>
        <v>86.189427935007075</v>
      </c>
      <c r="J30" s="18"/>
      <c r="K30" s="18">
        <f t="shared" si="2"/>
        <v>232.70809923070277</v>
      </c>
      <c r="L30" s="18">
        <f t="shared" si="3"/>
        <v>118.14563679245282</v>
      </c>
      <c r="M30" s="20">
        <f t="shared" si="4"/>
        <v>12.614521970021688</v>
      </c>
      <c r="N30" s="18">
        <f t="shared" si="5"/>
        <v>7.647555358085218</v>
      </c>
      <c r="O30" s="18"/>
      <c r="P30" s="18">
        <f t="shared" si="6"/>
        <v>64.128916458872311</v>
      </c>
      <c r="Q30" s="18">
        <f t="shared" si="7"/>
        <v>57.185517429951162</v>
      </c>
      <c r="R30" s="20">
        <f t="shared" si="8"/>
        <v>141.57651121693038</v>
      </c>
      <c r="S30" s="31">
        <f>AVERAGEIFS(Steel!$B:$B,Steel!$C:$C,YEAR(Index!B30),Steel!$D:$D,MONTH(Index!B30))</f>
        <v>103.37217455291901</v>
      </c>
      <c r="T30" s="18">
        <f t="shared" si="9"/>
        <v>110.37047593148803</v>
      </c>
      <c r="V30" s="11">
        <v>100</v>
      </c>
    </row>
    <row r="31" spans="1:22" x14ac:dyDescent="0.35">
      <c r="A31" s="16">
        <f t="shared" si="10"/>
        <v>42766</v>
      </c>
      <c r="B31" s="17">
        <v>42736</v>
      </c>
      <c r="C31" s="18"/>
      <c r="D31" s="18"/>
      <c r="E31" s="19"/>
      <c r="F31" s="31">
        <f>'[1]SRM-M'!$J27</f>
        <v>191.19</v>
      </c>
      <c r="G31" s="31">
        <f>'[1]SRM-M'!$B27</f>
        <v>80.72</v>
      </c>
      <c r="H31" s="32">
        <f>[2]Index!AD31</f>
        <v>86.250452923080857</v>
      </c>
      <c r="I31" s="31">
        <f>[2]Index!AE31</f>
        <v>85.760641259595019</v>
      </c>
      <c r="J31" s="18"/>
      <c r="K31" s="18">
        <f t="shared" si="2"/>
        <v>165.26061025153427</v>
      </c>
      <c r="L31" s="18">
        <f t="shared" si="3"/>
        <v>118.98584905660377</v>
      </c>
      <c r="M31" s="20">
        <f t="shared" si="4"/>
        <v>13.081442034717508</v>
      </c>
      <c r="N31" s="18">
        <f t="shared" si="5"/>
        <v>7.6095092784721157</v>
      </c>
      <c r="O31" s="18"/>
      <c r="P31" s="18">
        <f t="shared" si="6"/>
        <v>45.541963961710856</v>
      </c>
      <c r="Q31" s="18">
        <f t="shared" si="7"/>
        <v>57.592201708617068</v>
      </c>
      <c r="R31" s="20">
        <f t="shared" si="8"/>
        <v>123.82511698351755</v>
      </c>
      <c r="S31" s="31">
        <f>AVERAGEIFS(Steel!$B:$B,Steel!$C:$C,YEAR(Index!B31),Steel!$D:$D,MONTH(Index!B31))</f>
        <v>105.25395702906263</v>
      </c>
      <c r="T31" s="18">
        <f t="shared" si="9"/>
        <v>112.37965517522332</v>
      </c>
      <c r="V31" s="11">
        <v>100</v>
      </c>
    </row>
    <row r="32" spans="1:22" x14ac:dyDescent="0.35">
      <c r="A32" s="16">
        <f t="shared" si="10"/>
        <v>42794</v>
      </c>
      <c r="B32" s="17">
        <v>42767</v>
      </c>
      <c r="C32" s="18"/>
      <c r="D32" s="18"/>
      <c r="E32" s="19"/>
      <c r="F32" s="31">
        <f>'[1]SRM-M'!$J28</f>
        <v>167.93</v>
      </c>
      <c r="G32" s="31">
        <f>'[1]SRM-M'!$B28</f>
        <v>88.46</v>
      </c>
      <c r="H32" s="32">
        <f>[2]Index!AD32</f>
        <v>84.742699861796723</v>
      </c>
      <c r="I32" s="31">
        <f>[2]Index!AE32</f>
        <v>83.532184581715214</v>
      </c>
      <c r="J32" s="18"/>
      <c r="K32" s="18">
        <f t="shared" si="2"/>
        <v>145.15515602039935</v>
      </c>
      <c r="L32" s="18">
        <f t="shared" si="3"/>
        <v>130.39504716981131</v>
      </c>
      <c r="M32" s="20">
        <f t="shared" si="4"/>
        <v>12.852763997612637</v>
      </c>
      <c r="N32" s="18">
        <f t="shared" si="5"/>
        <v>7.4117791598776224</v>
      </c>
      <c r="O32" s="18"/>
      <c r="P32" s="18">
        <f t="shared" si="6"/>
        <v>40.001370406873285</v>
      </c>
      <c r="Q32" s="18">
        <f t="shared" si="7"/>
        <v>63.114546124185651</v>
      </c>
      <c r="R32" s="20">
        <f t="shared" si="8"/>
        <v>123.38045968854919</v>
      </c>
      <c r="S32" s="31">
        <f>AVERAGEIFS(Steel!$B:$B,Steel!$C:$C,YEAR(Index!B32),Steel!$D:$D,MONTH(Index!B32))</f>
        <v>105.68778974725086</v>
      </c>
      <c r="T32" s="18">
        <f t="shared" si="9"/>
        <v>112.84285839009401</v>
      </c>
      <c r="V32" s="11">
        <v>100</v>
      </c>
    </row>
    <row r="33" spans="1:22" x14ac:dyDescent="0.35">
      <c r="A33" s="16">
        <f t="shared" si="10"/>
        <v>42825</v>
      </c>
      <c r="B33" s="17">
        <v>42795</v>
      </c>
      <c r="C33" s="18"/>
      <c r="D33" s="18"/>
      <c r="E33" s="19"/>
      <c r="F33" s="31">
        <f>'[1]SRM-M'!$J29</f>
        <v>166.08</v>
      </c>
      <c r="G33" s="31">
        <f>'[1]SRM-M'!$B29</f>
        <v>87.43</v>
      </c>
      <c r="H33" s="32">
        <f>[2]Index!AD33</f>
        <v>92.751287623486888</v>
      </c>
      <c r="I33" s="31">
        <f>[2]Index!AE33</f>
        <v>92.865978075928965</v>
      </c>
      <c r="J33" s="18"/>
      <c r="K33" s="18">
        <f t="shared" si="2"/>
        <v>143.55605497450082</v>
      </c>
      <c r="L33" s="18">
        <f t="shared" si="3"/>
        <v>128.87676886792454</v>
      </c>
      <c r="M33" s="20">
        <f t="shared" si="4"/>
        <v>14.067411260716606</v>
      </c>
      <c r="N33" s="18">
        <f t="shared" si="5"/>
        <v>8.2399631281220973</v>
      </c>
      <c r="O33" s="18"/>
      <c r="P33" s="18">
        <f t="shared" si="6"/>
        <v>39.560695511067202</v>
      </c>
      <c r="Q33" s="18">
        <f t="shared" si="7"/>
        <v>62.379660497824467</v>
      </c>
      <c r="R33" s="20">
        <f t="shared" si="8"/>
        <v>124.24773039773038</v>
      </c>
      <c r="S33" s="31">
        <f>AVERAGEIFS(Steel!$B:$B,Steel!$C:$C,YEAR(Index!B33),Steel!$D:$D,MONTH(Index!B33))</f>
        <v>107.81895464663485</v>
      </c>
      <c r="T33" s="18">
        <f t="shared" si="9"/>
        <v>115.11830325957459</v>
      </c>
      <c r="V33" s="11">
        <v>100</v>
      </c>
    </row>
    <row r="34" spans="1:22" x14ac:dyDescent="0.35">
      <c r="A34" s="16">
        <f t="shared" si="10"/>
        <v>42855</v>
      </c>
      <c r="B34" s="17">
        <v>42826</v>
      </c>
      <c r="C34" s="18"/>
      <c r="D34" s="18"/>
      <c r="E34" s="19"/>
      <c r="F34" s="31">
        <f>'[1]SRM-M'!$J30</f>
        <v>202.76</v>
      </c>
      <c r="G34" s="31">
        <f>'[1]SRM-M'!$B30</f>
        <v>70.77</v>
      </c>
      <c r="H34" s="32">
        <f>[2]Index!AD34</f>
        <v>87.64699159304908</v>
      </c>
      <c r="I34" s="31">
        <f>[2]Index!AE34</f>
        <v>96.587506331744436</v>
      </c>
      <c r="J34" s="18"/>
      <c r="K34" s="18">
        <f t="shared" si="2"/>
        <v>175.26147463047798</v>
      </c>
      <c r="L34" s="18">
        <f t="shared" si="3"/>
        <v>104.31898584905659</v>
      </c>
      <c r="M34" s="20">
        <f t="shared" si="4"/>
        <v>13.293252396765382</v>
      </c>
      <c r="N34" s="18">
        <f t="shared" si="5"/>
        <v>8.57017292339407</v>
      </c>
      <c r="O34" s="18"/>
      <c r="P34" s="18">
        <f t="shared" si="6"/>
        <v>48.297968580346726</v>
      </c>
      <c r="Q34" s="18">
        <f t="shared" si="7"/>
        <v>50.493063861729802</v>
      </c>
      <c r="R34" s="20">
        <f t="shared" si="8"/>
        <v>120.65445776223598</v>
      </c>
      <c r="S34" s="31">
        <f>AVERAGEIFS(Steel!$B:$B,Steel!$C:$C,YEAR(Index!B34),Steel!$D:$D,MONTH(Index!B34))</f>
        <v>103.46432447657466</v>
      </c>
      <c r="T34" s="18">
        <f t="shared" si="9"/>
        <v>110.46886440957617</v>
      </c>
      <c r="V34" s="11">
        <v>100</v>
      </c>
    </row>
    <row r="35" spans="1:22" x14ac:dyDescent="0.35">
      <c r="A35" s="16">
        <f t="shared" si="10"/>
        <v>42886</v>
      </c>
      <c r="B35" s="17">
        <v>42856</v>
      </c>
      <c r="C35" s="18"/>
      <c r="D35" s="18"/>
      <c r="E35" s="19"/>
      <c r="F35" s="31">
        <f>'[1]SRM-M'!$J31</f>
        <v>169.17</v>
      </c>
      <c r="G35" s="31">
        <f>'[1]SRM-M'!$B31</f>
        <v>61.59</v>
      </c>
      <c r="H35" s="32">
        <f>[2]Index!AD35</f>
        <v>85.531974497672238</v>
      </c>
      <c r="I35" s="31">
        <f>[2]Index!AE35</f>
        <v>94.197998194641073</v>
      </c>
      <c r="J35" s="18"/>
      <c r="K35" s="18">
        <f t="shared" si="2"/>
        <v>146.22698591062323</v>
      </c>
      <c r="L35" s="18">
        <f t="shared" si="3"/>
        <v>90.787146226415089</v>
      </c>
      <c r="M35" s="20">
        <f t="shared" si="4"/>
        <v>12.972471779412764</v>
      </c>
      <c r="N35" s="18">
        <f t="shared" si="5"/>
        <v>8.358152769705697</v>
      </c>
      <c r="O35" s="18"/>
      <c r="P35" s="18">
        <f t="shared" si="6"/>
        <v>40.296741688386554</v>
      </c>
      <c r="Q35" s="18">
        <f t="shared" si="7"/>
        <v>43.943306531636836</v>
      </c>
      <c r="R35" s="20">
        <f t="shared" si="8"/>
        <v>105.57067276914185</v>
      </c>
      <c r="S35" s="31">
        <f>AVERAGEIFS(Steel!$B:$B,Steel!$C:$C,YEAR(Index!B35),Steel!$D:$D,MONTH(Index!B35))</f>
        <v>101.99390759658803</v>
      </c>
      <c r="T35" s="18">
        <f t="shared" si="9"/>
        <v>108.89890023339706</v>
      </c>
      <c r="V35" s="11">
        <v>100</v>
      </c>
    </row>
    <row r="36" spans="1:22" x14ac:dyDescent="0.35">
      <c r="A36" s="16">
        <f t="shared" si="10"/>
        <v>42916</v>
      </c>
      <c r="B36" s="17">
        <v>42887</v>
      </c>
      <c r="C36" s="18"/>
      <c r="D36" s="18"/>
      <c r="E36" s="19"/>
      <c r="F36" s="31">
        <f>'[1]SRM-M'!$J32</f>
        <v>151.31</v>
      </c>
      <c r="G36" s="31">
        <f>'[1]SRM-M'!$B32</f>
        <v>57.1</v>
      </c>
      <c r="H36" s="32">
        <f>[2]Index!AD36</f>
        <v>86.14090314511165</v>
      </c>
      <c r="I36" s="31">
        <f>[2]Index!AE36</f>
        <v>90.855303404205571</v>
      </c>
      <c r="J36" s="18"/>
      <c r="K36" s="18">
        <f t="shared" si="2"/>
        <v>130.78917797562454</v>
      </c>
      <c r="L36" s="18">
        <f t="shared" si="3"/>
        <v>84.168632075471692</v>
      </c>
      <c r="M36" s="20">
        <f t="shared" si="4"/>
        <v>13.064826828398553</v>
      </c>
      <c r="N36" s="18">
        <f t="shared" si="5"/>
        <v>8.0615567246047224</v>
      </c>
      <c r="O36" s="18"/>
      <c r="P36" s="18">
        <f t="shared" si="6"/>
        <v>36.042442424009991</v>
      </c>
      <c r="Q36" s="18">
        <f t="shared" si="7"/>
        <v>40.739775985654539</v>
      </c>
      <c r="R36" s="20">
        <f t="shared" si="8"/>
        <v>97.908601962667802</v>
      </c>
      <c r="S36" s="31">
        <f>AVERAGEIFS(Steel!$B:$B,Steel!$C:$C,YEAR(Index!B36),Steel!$D:$D,MONTH(Index!B36))</f>
        <v>101.59774989096027</v>
      </c>
      <c r="T36" s="18">
        <f t="shared" si="9"/>
        <v>108.47592263131828</v>
      </c>
      <c r="V36" s="11">
        <v>100</v>
      </c>
    </row>
    <row r="37" spans="1:22" x14ac:dyDescent="0.35">
      <c r="A37" s="16">
        <f t="shared" si="10"/>
        <v>42947</v>
      </c>
      <c r="B37" s="17">
        <v>42917</v>
      </c>
      <c r="C37" s="18"/>
      <c r="D37" s="18"/>
      <c r="E37" s="19"/>
      <c r="F37" s="31">
        <f>'[1]SRM-M'!$J33</f>
        <v>166.7</v>
      </c>
      <c r="G37" s="31">
        <f>'[1]SRM-M'!$B33</f>
        <v>66.77</v>
      </c>
      <c r="H37" s="32">
        <f>[2]Index!AD37</f>
        <v>92.4719604320711</v>
      </c>
      <c r="I37" s="31">
        <f>[2]Index!AE37</f>
        <v>91.200554433519926</v>
      </c>
      <c r="J37" s="18"/>
      <c r="K37" s="18">
        <f t="shared" si="2"/>
        <v>144.09196991961275</v>
      </c>
      <c r="L37" s="18">
        <f t="shared" si="3"/>
        <v>98.422759433962241</v>
      </c>
      <c r="M37" s="20">
        <f t="shared" si="4"/>
        <v>14.025046237236849</v>
      </c>
      <c r="N37" s="18">
        <f t="shared" si="5"/>
        <v>8.0921907179189425</v>
      </c>
      <c r="O37" s="18"/>
      <c r="P37" s="18">
        <f t="shared" si="6"/>
        <v>39.708381151823836</v>
      </c>
      <c r="Q37" s="18">
        <f t="shared" si="7"/>
        <v>47.639139099162058</v>
      </c>
      <c r="R37" s="20">
        <f t="shared" si="8"/>
        <v>109.46475720614168</v>
      </c>
      <c r="S37" s="31">
        <f>AVERAGEIFS(Steel!$B:$B,Steel!$C:$C,YEAR(Index!B37),Steel!$D:$D,MONTH(Index!B37))</f>
        <v>104.95493210392357</v>
      </c>
      <c r="T37" s="18">
        <f t="shared" si="9"/>
        <v>112.06038624772212</v>
      </c>
      <c r="V37" s="11">
        <v>100</v>
      </c>
    </row>
    <row r="38" spans="1:22" x14ac:dyDescent="0.35">
      <c r="A38" s="16">
        <f t="shared" si="10"/>
        <v>42978</v>
      </c>
      <c r="B38" s="17">
        <v>42948</v>
      </c>
      <c r="C38" s="18"/>
      <c r="D38" s="18"/>
      <c r="E38" s="19"/>
      <c r="F38" s="31">
        <f>'[1]SRM-M'!$J34</f>
        <v>197.59</v>
      </c>
      <c r="G38" s="31">
        <f>'[1]SRM-M'!$B34</f>
        <v>76.03</v>
      </c>
      <c r="H38" s="32">
        <f>[2]Index!AD38</f>
        <v>99.503041106288833</v>
      </c>
      <c r="I38" s="31">
        <f>[2]Index!AE38</f>
        <v>100.23226721909784</v>
      </c>
      <c r="J38" s="18"/>
      <c r="K38" s="18">
        <f t="shared" si="2"/>
        <v>170.79263549139944</v>
      </c>
      <c r="L38" s="18">
        <f t="shared" si="3"/>
        <v>112.07252358490565</v>
      </c>
      <c r="M38" s="20">
        <f t="shared" si="4"/>
        <v>15.091436860869024</v>
      </c>
      <c r="N38" s="18">
        <f t="shared" si="5"/>
        <v>8.8935711790831267</v>
      </c>
      <c r="O38" s="18"/>
      <c r="P38" s="18">
        <f t="shared" si="6"/>
        <v>47.066460898553522</v>
      </c>
      <c r="Q38" s="18">
        <f t="shared" si="7"/>
        <v>54.245974924506392</v>
      </c>
      <c r="R38" s="20">
        <f t="shared" si="8"/>
        <v>125.29744386301206</v>
      </c>
      <c r="S38" s="31">
        <f>AVERAGEIFS(Steel!$B:$B,Steel!$C:$C,YEAR(Index!B38),Steel!$D:$D,MONTH(Index!B38))</f>
        <v>112.77750497235057</v>
      </c>
      <c r="T38" s="18">
        <f t="shared" si="9"/>
        <v>120.41254768991996</v>
      </c>
      <c r="V38" s="11">
        <v>100</v>
      </c>
    </row>
    <row r="39" spans="1:22" x14ac:dyDescent="0.35">
      <c r="A39" s="16">
        <f t="shared" si="10"/>
        <v>43008</v>
      </c>
      <c r="B39" s="17">
        <v>42979</v>
      </c>
      <c r="C39" s="18"/>
      <c r="D39" s="18"/>
      <c r="E39" s="19"/>
      <c r="F39" s="31">
        <f>'[1]SRM-M'!$J35</f>
        <v>207.69</v>
      </c>
      <c r="G39" s="31">
        <f>'[1]SRM-M'!$B35</f>
        <v>70.680000000000007</v>
      </c>
      <c r="H39" s="32">
        <f>[2]Index!AD39</f>
        <v>98.930554864333871</v>
      </c>
      <c r="I39" s="31">
        <f>[2]Index!AE39</f>
        <v>103.47613354460795</v>
      </c>
      <c r="J39" s="18"/>
      <c r="K39" s="18">
        <f t="shared" si="2"/>
        <v>179.52286282306162</v>
      </c>
      <c r="L39" s="18">
        <f t="shared" si="3"/>
        <v>104.18632075471699</v>
      </c>
      <c r="M39" s="20">
        <f t="shared" si="4"/>
        <v>15.004608962162383</v>
      </c>
      <c r="N39" s="18">
        <f t="shared" si="5"/>
        <v>9.1813982118518531</v>
      </c>
      <c r="O39" s="18"/>
      <c r="P39" s="18">
        <f t="shared" si="6"/>
        <v>49.472307627008348</v>
      </c>
      <c r="Q39" s="18">
        <f t="shared" si="7"/>
        <v>50.428850554572037</v>
      </c>
      <c r="R39" s="20">
        <f t="shared" si="8"/>
        <v>124.08716535559462</v>
      </c>
      <c r="S39" s="31">
        <f>AVERAGEIFS(Steel!$B:$B,Steel!$C:$C,YEAR(Index!B39),Steel!$D:$D,MONTH(Index!B39))</f>
        <v>117.17468068431859</v>
      </c>
      <c r="T39" s="18">
        <f t="shared" si="9"/>
        <v>125.10741241713765</v>
      </c>
      <c r="V39" s="11">
        <v>100</v>
      </c>
    </row>
    <row r="40" spans="1:22" x14ac:dyDescent="0.35">
      <c r="A40" s="16">
        <f t="shared" si="10"/>
        <v>43039</v>
      </c>
      <c r="B40" s="17">
        <v>43009</v>
      </c>
      <c r="C40" s="18"/>
      <c r="D40" s="18"/>
      <c r="E40" s="19"/>
      <c r="F40" s="31">
        <f>'[1]SRM-M'!$J36</f>
        <v>190.69</v>
      </c>
      <c r="G40" s="31">
        <f>'[1]SRM-M'!$B36</f>
        <v>61.44</v>
      </c>
      <c r="H40" s="32">
        <f>[2]Index!AD40</f>
        <v>92.391931952403482</v>
      </c>
      <c r="I40" s="31">
        <f>[2]Index!AE40</f>
        <v>98.409709324224281</v>
      </c>
      <c r="J40" s="18"/>
      <c r="K40" s="18">
        <f t="shared" si="2"/>
        <v>164.82842077966981</v>
      </c>
      <c r="L40" s="18">
        <f t="shared" si="3"/>
        <v>90.566037735849051</v>
      </c>
      <c r="M40" s="20">
        <f t="shared" si="4"/>
        <v>14.012908470043531</v>
      </c>
      <c r="N40" s="18">
        <f t="shared" si="5"/>
        <v>8.7318563060609833</v>
      </c>
      <c r="O40" s="18"/>
      <c r="P40" s="18">
        <f t="shared" si="6"/>
        <v>45.422862638520023</v>
      </c>
      <c r="Q40" s="18">
        <f t="shared" si="7"/>
        <v>43.836284353040547</v>
      </c>
      <c r="R40" s="20">
        <f t="shared" si="8"/>
        <v>112.00391176766507</v>
      </c>
      <c r="S40" s="31">
        <f>AVERAGEIFS(Steel!$B:$B,Steel!$C:$C,YEAR(Index!B40),Steel!$D:$D,MONTH(Index!B40))</f>
        <v>115.48544016747155</v>
      </c>
      <c r="T40" s="18">
        <f t="shared" si="9"/>
        <v>123.30381023295689</v>
      </c>
      <c r="V40" s="11">
        <v>100</v>
      </c>
    </row>
    <row r="41" spans="1:22" x14ac:dyDescent="0.35">
      <c r="A41" s="16">
        <f t="shared" si="10"/>
        <v>43069</v>
      </c>
      <c r="B41" s="17">
        <v>43040</v>
      </c>
      <c r="C41" s="18"/>
      <c r="D41" s="18"/>
      <c r="E41" s="19"/>
      <c r="F41" s="31">
        <f>'[1]SRM-M'!$J37</f>
        <v>192.88</v>
      </c>
      <c r="G41" s="31">
        <f>'[1]SRM-M'!$B37</f>
        <v>63.7</v>
      </c>
      <c r="H41" s="32">
        <f>[2]Index!AD41</f>
        <v>96.842507832343244</v>
      </c>
      <c r="I41" s="31">
        <f>[2]Index!AE41</f>
        <v>98.451076721260364</v>
      </c>
      <c r="J41" s="18"/>
      <c r="K41" s="18">
        <f t="shared" si="2"/>
        <v>166.72141066643616</v>
      </c>
      <c r="L41" s="18">
        <f t="shared" si="3"/>
        <v>93.897405660377359</v>
      </c>
      <c r="M41" s="20">
        <f t="shared" si="4"/>
        <v>14.687918842991545</v>
      </c>
      <c r="N41" s="18">
        <f t="shared" si="5"/>
        <v>8.7355268195616862</v>
      </c>
      <c r="O41" s="18"/>
      <c r="P41" s="18">
        <f t="shared" si="6"/>
        <v>45.944526434095863</v>
      </c>
      <c r="Q41" s="18">
        <f t="shared" si="7"/>
        <v>45.448751843891323</v>
      </c>
      <c r="R41" s="20">
        <f t="shared" si="8"/>
        <v>114.81672394054041</v>
      </c>
      <c r="S41" s="31">
        <f>AVERAGEIFS(Steel!$B:$B,Steel!$C:$C,YEAR(Index!B41),Steel!$D:$D,MONTH(Index!B41))</f>
        <v>114.28088619502009</v>
      </c>
      <c r="T41" s="18">
        <f t="shared" si="9"/>
        <v>122.0177078964275</v>
      </c>
      <c r="V41" s="11">
        <v>100</v>
      </c>
    </row>
    <row r="42" spans="1:22" x14ac:dyDescent="0.35">
      <c r="A42" s="16">
        <f t="shared" si="10"/>
        <v>43100</v>
      </c>
      <c r="B42" s="17">
        <v>43070</v>
      </c>
      <c r="C42" s="18"/>
      <c r="D42" s="18"/>
      <c r="E42" s="19"/>
      <c r="F42" s="31">
        <f>'[1]SRM-M'!$J38</f>
        <v>212.35</v>
      </c>
      <c r="G42" s="31">
        <f>'[1]SRM-M'!$B38</f>
        <v>71.75</v>
      </c>
      <c r="H42" s="32">
        <f>[2]Index!AD42</f>
        <v>109.28684761941933</v>
      </c>
      <c r="I42" s="31">
        <f>[2]Index!AE42</f>
        <v>99.30209402153443</v>
      </c>
      <c r="J42" s="18"/>
      <c r="K42" s="18">
        <f t="shared" si="2"/>
        <v>183.55086870083846</v>
      </c>
      <c r="L42" s="18">
        <f t="shared" si="3"/>
        <v>105.7635613207547</v>
      </c>
      <c r="M42" s="20">
        <f t="shared" si="4"/>
        <v>16.575328173237526</v>
      </c>
      <c r="N42" s="18">
        <f t="shared" si="5"/>
        <v>8.8110372629009994</v>
      </c>
      <c r="O42" s="18"/>
      <c r="P42" s="18">
        <f t="shared" si="6"/>
        <v>50.58233195914692</v>
      </c>
      <c r="Q42" s="18">
        <f t="shared" si="7"/>
        <v>51.192275428558901</v>
      </c>
      <c r="R42" s="20">
        <f t="shared" si="8"/>
        <v>127.16097282384435</v>
      </c>
      <c r="S42" s="31">
        <f>AVERAGEIFS(Steel!$B:$B,Steel!$C:$C,YEAR(Index!B42),Steel!$D:$D,MONTH(Index!B42))</f>
        <v>119.38697032288835</v>
      </c>
      <c r="T42" s="18">
        <f t="shared" si="9"/>
        <v>127.46947417469742</v>
      </c>
      <c r="V42" s="11">
        <v>100</v>
      </c>
    </row>
    <row r="43" spans="1:22" x14ac:dyDescent="0.35">
      <c r="A43" s="16">
        <f t="shared" si="10"/>
        <v>43131</v>
      </c>
      <c r="B43" s="17">
        <v>43101</v>
      </c>
      <c r="C43" s="18"/>
      <c r="D43" s="18"/>
      <c r="E43" s="19"/>
      <c r="F43" s="31">
        <f>'[1]SRM-M'!$J39</f>
        <v>211.32</v>
      </c>
      <c r="G43" s="31">
        <f>'[1]SRM-M'!$B39</f>
        <v>75.83</v>
      </c>
      <c r="H43" s="32">
        <f>[2]Index!AD43</f>
        <v>115.97188233329477</v>
      </c>
      <c r="I43" s="31">
        <f>[2]Index!AE43</f>
        <v>101.03196881534683</v>
      </c>
      <c r="J43" s="18"/>
      <c r="K43" s="18">
        <f t="shared" si="2"/>
        <v>182.66055838879765</v>
      </c>
      <c r="L43" s="18">
        <f t="shared" si="3"/>
        <v>111.77771226415094</v>
      </c>
      <c r="M43" s="20">
        <f t="shared" si="4"/>
        <v>17.589234664692416</v>
      </c>
      <c r="N43" s="18">
        <f t="shared" si="5"/>
        <v>8.9645283994034077</v>
      </c>
      <c r="O43" s="18"/>
      <c r="P43" s="18">
        <f t="shared" si="6"/>
        <v>50.3369832333738</v>
      </c>
      <c r="Q43" s="18">
        <f t="shared" si="7"/>
        <v>54.103278686378005</v>
      </c>
      <c r="R43" s="20">
        <f t="shared" si="8"/>
        <v>130.99402498384762</v>
      </c>
      <c r="S43" s="31">
        <f>AVERAGEIFS(Steel!$B:$B,Steel!$C:$C,YEAR(Index!B43),Steel!$D:$D,MONTH(Index!B43))</f>
        <v>120.15817587539547</v>
      </c>
      <c r="T43" s="18">
        <f t="shared" si="9"/>
        <v>128.29289038161531</v>
      </c>
      <c r="V43" s="11">
        <v>100</v>
      </c>
    </row>
    <row r="44" spans="1:22" x14ac:dyDescent="0.35">
      <c r="A44" s="16">
        <f t="shared" si="10"/>
        <v>43159</v>
      </c>
      <c r="B44" s="17">
        <v>43132</v>
      </c>
      <c r="C44" s="18"/>
      <c r="D44" s="18"/>
      <c r="E44" s="19"/>
      <c r="F44" s="31">
        <f>'[1]SRM-M'!$J40</f>
        <v>224.5</v>
      </c>
      <c r="G44" s="31">
        <f>'[1]SRM-M'!$B40</f>
        <v>77.349999999999994</v>
      </c>
      <c r="H44" s="32">
        <f>[2]Index!AD44</f>
        <v>113.30837901837882</v>
      </c>
      <c r="I44" s="31">
        <f>[2]Index!AE44</f>
        <v>100.93511945891184</v>
      </c>
      <c r="J44" s="18"/>
      <c r="K44" s="18">
        <f t="shared" si="2"/>
        <v>194.05307286714498</v>
      </c>
      <c r="L44" s="18">
        <f t="shared" si="3"/>
        <v>114.01827830188678</v>
      </c>
      <c r="M44" s="20">
        <f t="shared" si="4"/>
        <v>17.185266186353825</v>
      </c>
      <c r="N44" s="18">
        <f t="shared" si="5"/>
        <v>8.9559349926193406</v>
      </c>
      <c r="O44" s="18"/>
      <c r="P44" s="18">
        <f t="shared" si="6"/>
        <v>53.476494112684172</v>
      </c>
      <c r="Q44" s="18">
        <f t="shared" si="7"/>
        <v>55.187770096153741</v>
      </c>
      <c r="R44" s="20">
        <f t="shared" si="8"/>
        <v>134.80546538781107</v>
      </c>
      <c r="S44" s="31">
        <f>AVERAGEIFS(Steel!$B:$B,Steel!$C:$C,YEAR(Index!B44),Steel!$D:$D,MONTH(Index!B44))</f>
        <v>125.09216616665964</v>
      </c>
      <c r="T44" s="18">
        <f t="shared" si="9"/>
        <v>133.56091206195046</v>
      </c>
      <c r="V44" s="11">
        <v>100</v>
      </c>
    </row>
    <row r="45" spans="1:22" x14ac:dyDescent="0.35">
      <c r="A45" s="16">
        <f t="shared" si="10"/>
        <v>43190</v>
      </c>
      <c r="B45" s="17">
        <v>43160</v>
      </c>
      <c r="C45" s="18"/>
      <c r="D45" s="18"/>
      <c r="E45" s="19"/>
      <c r="F45" s="31">
        <f>'[1]SRM-M'!$J41</f>
        <v>219.94</v>
      </c>
      <c r="G45" s="31">
        <f>'[1]SRM-M'!$B41</f>
        <v>70.2</v>
      </c>
      <c r="H45" s="32">
        <f>[2]Index!AD45</f>
        <v>118.76378960682234</v>
      </c>
      <c r="I45" s="31">
        <f>[2]Index!AE45</f>
        <v>105.30851830685906</v>
      </c>
      <c r="J45" s="18"/>
      <c r="K45" s="18">
        <f t="shared" si="2"/>
        <v>190.11150488374105</v>
      </c>
      <c r="L45" s="18">
        <f t="shared" si="3"/>
        <v>103.47877358490567</v>
      </c>
      <c r="M45" s="20">
        <f t="shared" si="4"/>
        <v>18.012677927042908</v>
      </c>
      <c r="N45" s="18">
        <f t="shared" si="5"/>
        <v>9.3439850191015097</v>
      </c>
      <c r="O45" s="18"/>
      <c r="P45" s="18">
        <f t="shared" si="6"/>
        <v>52.390290045183775</v>
      </c>
      <c r="Q45" s="18">
        <f t="shared" si="7"/>
        <v>50.086379583063909</v>
      </c>
      <c r="R45" s="20">
        <f t="shared" si="8"/>
        <v>129.8333325743921</v>
      </c>
      <c r="S45" s="31">
        <f>AVERAGEIFS(Steel!$B:$B,Steel!$C:$C,YEAR(Index!B45),Steel!$D:$D,MONTH(Index!B45))</f>
        <v>127.33098236816143</v>
      </c>
      <c r="T45" s="18">
        <f t="shared" si="9"/>
        <v>135.95129623207723</v>
      </c>
      <c r="V45" s="11">
        <v>100</v>
      </c>
    </row>
    <row r="46" spans="1:22" x14ac:dyDescent="0.35">
      <c r="A46" s="16">
        <f t="shared" si="10"/>
        <v>43220</v>
      </c>
      <c r="B46" s="17">
        <v>43191</v>
      </c>
      <c r="C46" s="18"/>
      <c r="D46" s="18"/>
      <c r="E46" s="19"/>
      <c r="F46" s="31">
        <f>'[1]SRM-M'!$J42</f>
        <v>193.11</v>
      </c>
      <c r="G46" s="31">
        <f>'[1]SRM-M'!$B42</f>
        <v>65.349999999999994</v>
      </c>
      <c r="H46" s="32">
        <f>[2]Index!AD46</f>
        <v>114.67254182979839</v>
      </c>
      <c r="I46" s="31">
        <f>[2]Index!AE46</f>
        <v>107.51104580935929</v>
      </c>
      <c r="J46" s="18"/>
      <c r="K46" s="18">
        <f t="shared" si="2"/>
        <v>166.92021782349386</v>
      </c>
      <c r="L46" s="18">
        <f t="shared" si="3"/>
        <v>96.329599056603769</v>
      </c>
      <c r="M46" s="20">
        <f t="shared" si="4"/>
        <v>17.39216616355646</v>
      </c>
      <c r="N46" s="18">
        <f t="shared" si="5"/>
        <v>9.5394144517666994</v>
      </c>
      <c r="O46" s="18"/>
      <c r="P46" s="18">
        <f t="shared" si="6"/>
        <v>45.99931304276366</v>
      </c>
      <c r="Q46" s="18">
        <f t="shared" si="7"/>
        <v>46.625995808450512</v>
      </c>
      <c r="R46" s="20">
        <f t="shared" si="8"/>
        <v>119.55688946653733</v>
      </c>
      <c r="S46" s="31">
        <f>AVERAGEIFS(Steel!$B:$B,Steel!$C:$C,YEAR(Index!B46),Steel!$D:$D,MONTH(Index!B46))</f>
        <v>127.93507619744929</v>
      </c>
      <c r="T46" s="18">
        <f t="shared" si="9"/>
        <v>136.59628724377006</v>
      </c>
      <c r="V46" s="11">
        <v>100</v>
      </c>
    </row>
    <row r="47" spans="1:22" x14ac:dyDescent="0.35">
      <c r="A47" s="16">
        <f t="shared" si="10"/>
        <v>43251</v>
      </c>
      <c r="B47" s="17">
        <v>43221</v>
      </c>
      <c r="C47" s="18"/>
      <c r="D47" s="18"/>
      <c r="E47" s="19"/>
      <c r="F47" s="31">
        <f>'[1]SRM-M'!$J43</f>
        <v>192.98</v>
      </c>
      <c r="G47" s="31">
        <f>'[1]SRM-M'!$B43</f>
        <v>66.319999999999993</v>
      </c>
      <c r="H47" s="32">
        <f>[2]Index!AD47</f>
        <v>115.84088445840086</v>
      </c>
      <c r="I47" s="31">
        <f>[2]Index!AE47</f>
        <v>106.5062635564272</v>
      </c>
      <c r="J47" s="18"/>
      <c r="K47" s="18">
        <f t="shared" si="2"/>
        <v>166.80784856080905</v>
      </c>
      <c r="L47" s="18">
        <f t="shared" si="3"/>
        <v>97.759433962264126</v>
      </c>
      <c r="M47" s="20">
        <f t="shared" si="4"/>
        <v>17.569366466334962</v>
      </c>
      <c r="N47" s="18">
        <f t="shared" si="5"/>
        <v>9.4502605023065165</v>
      </c>
      <c r="O47" s="18"/>
      <c r="P47" s="18">
        <f t="shared" si="6"/>
        <v>45.968346698734031</v>
      </c>
      <c r="Q47" s="18">
        <f t="shared" si="7"/>
        <v>47.318072563373185</v>
      </c>
      <c r="R47" s="20">
        <f t="shared" si="8"/>
        <v>120.30604623074871</v>
      </c>
      <c r="S47" s="31">
        <f>AVERAGEIFS(Steel!$B:$B,Steel!$C:$C,YEAR(Index!B47),Steel!$D:$D,MONTH(Index!B47))</f>
        <v>129.38403157214998</v>
      </c>
      <c r="T47" s="18">
        <f t="shared" si="9"/>
        <v>138.14333696968384</v>
      </c>
      <c r="V47" s="11">
        <v>100</v>
      </c>
    </row>
    <row r="48" spans="1:22" x14ac:dyDescent="0.35">
      <c r="A48" s="16">
        <f t="shared" si="10"/>
        <v>43281</v>
      </c>
      <c r="B48" s="17">
        <v>43252</v>
      </c>
      <c r="C48" s="18"/>
      <c r="D48" s="18"/>
      <c r="E48" s="19"/>
      <c r="F48" s="31">
        <f>'[1]SRM-M'!$J44</f>
        <v>201.93</v>
      </c>
      <c r="G48" s="31">
        <f>'[1]SRM-M'!$B44</f>
        <v>66.260000000000005</v>
      </c>
      <c r="H48" s="32">
        <f>[2]Index!AD48</f>
        <v>113.34960053224869</v>
      </c>
      <c r="I48" s="31">
        <f>[2]Index!AE48</f>
        <v>107.57417882145128</v>
      </c>
      <c r="J48" s="18"/>
      <c r="K48" s="18">
        <f t="shared" si="2"/>
        <v>174.54404010718301</v>
      </c>
      <c r="L48" s="18">
        <f t="shared" si="3"/>
        <v>97.670990566037744</v>
      </c>
      <c r="M48" s="20">
        <f t="shared" si="4"/>
        <v>17.191518174905735</v>
      </c>
      <c r="N48" s="18">
        <f t="shared" si="5"/>
        <v>9.5450162200631574</v>
      </c>
      <c r="O48" s="18"/>
      <c r="P48" s="18">
        <f t="shared" si="6"/>
        <v>48.100260383849957</v>
      </c>
      <c r="Q48" s="18">
        <f t="shared" si="7"/>
        <v>47.275263691934683</v>
      </c>
      <c r="R48" s="20">
        <f t="shared" si="8"/>
        <v>122.11205847075352</v>
      </c>
      <c r="S48" s="31">
        <f>AVERAGEIFS(Steel!$B:$B,Steel!$C:$C,YEAR(Index!B48),Steel!$D:$D,MONTH(Index!B48))</f>
        <v>129.67138109424462</v>
      </c>
      <c r="T48" s="18">
        <f t="shared" si="9"/>
        <v>138.45014006877153</v>
      </c>
      <c r="V48" s="11">
        <v>100</v>
      </c>
    </row>
    <row r="49" spans="1:34" x14ac:dyDescent="0.35">
      <c r="A49" s="16">
        <f t="shared" si="10"/>
        <v>43312</v>
      </c>
      <c r="B49" s="17">
        <v>43282</v>
      </c>
      <c r="C49" s="18"/>
      <c r="D49" s="18"/>
      <c r="E49" s="19"/>
      <c r="F49" s="31">
        <f>'[1]SRM-M'!$J45</f>
        <v>189.06</v>
      </c>
      <c r="G49" s="31">
        <f>'[1]SRM-M'!$B45</f>
        <v>65.040000000000006</v>
      </c>
      <c r="H49" s="32">
        <f>[2]Index!AD49</f>
        <v>112.1317924331872</v>
      </c>
      <c r="I49" s="31">
        <f>[2]Index!AE49</f>
        <v>112.68554936812436</v>
      </c>
      <c r="J49" s="18"/>
      <c r="K49" s="18">
        <f t="shared" si="2"/>
        <v>163.41948310139165</v>
      </c>
      <c r="L49" s="18">
        <f t="shared" si="3"/>
        <v>95.872641509433961</v>
      </c>
      <c r="M49" s="20">
        <f t="shared" si="4"/>
        <v>17.006815538370137</v>
      </c>
      <c r="N49" s="18">
        <f t="shared" si="5"/>
        <v>9.9985461963944182</v>
      </c>
      <c r="O49" s="18"/>
      <c r="P49" s="18">
        <f t="shared" si="6"/>
        <v>45.034592324917902</v>
      </c>
      <c r="Q49" s="18">
        <f t="shared" si="7"/>
        <v>46.404816639351516</v>
      </c>
      <c r="R49" s="20">
        <f t="shared" si="8"/>
        <v>118.44477069903397</v>
      </c>
      <c r="S49" s="31">
        <f>AVERAGEIFS(Steel!$B:$B,Steel!$C:$C,YEAR(Index!B49),Steel!$D:$D,MONTH(Index!B49))</f>
        <v>131.63546691173792</v>
      </c>
      <c r="T49" s="18">
        <f t="shared" si="9"/>
        <v>140.54719459417527</v>
      </c>
      <c r="V49" s="11">
        <v>100</v>
      </c>
    </row>
    <row r="50" spans="1:34" x14ac:dyDescent="0.35">
      <c r="A50" s="16">
        <f t="shared" si="10"/>
        <v>43343</v>
      </c>
      <c r="B50" s="17">
        <v>43313</v>
      </c>
      <c r="C50" s="18"/>
      <c r="D50" s="18"/>
      <c r="E50" s="19"/>
      <c r="F50" s="31">
        <f>'[1]SRM-M'!$J46</f>
        <v>186.83</v>
      </c>
      <c r="G50" s="31">
        <f>'[1]SRM-M'!$B46</f>
        <v>67.36</v>
      </c>
      <c r="H50" s="32">
        <f>[2]Index!AD50</f>
        <v>111.43329844027716</v>
      </c>
      <c r="I50" s="31">
        <f>[2]Index!AE50</f>
        <v>105.71365903393814</v>
      </c>
      <c r="J50" s="18"/>
      <c r="K50" s="18">
        <f t="shared" si="2"/>
        <v>161.49191805687616</v>
      </c>
      <c r="L50" s="18">
        <f t="shared" si="3"/>
        <v>99.292452830188665</v>
      </c>
      <c r="M50" s="20">
        <f t="shared" si="4"/>
        <v>16.900876283906165</v>
      </c>
      <c r="N50" s="18">
        <f t="shared" si="5"/>
        <v>9.3799330026580137</v>
      </c>
      <c r="O50" s="18"/>
      <c r="P50" s="18">
        <f t="shared" si="6"/>
        <v>44.503400423486795</v>
      </c>
      <c r="Q50" s="18">
        <f t="shared" si="7"/>
        <v>48.060093001640801</v>
      </c>
      <c r="R50" s="20">
        <f t="shared" si="8"/>
        <v>118.84430271169177</v>
      </c>
      <c r="S50" s="31">
        <f>AVERAGEIFS(Steel!$B:$B,Steel!$C:$C,YEAR(Index!B50),Steel!$D:$D,MONTH(Index!B50))</f>
        <v>133.72777800593158</v>
      </c>
      <c r="T50" s="18">
        <f t="shared" si="9"/>
        <v>142.78115525391416</v>
      </c>
      <c r="V50" s="11">
        <v>100</v>
      </c>
    </row>
    <row r="51" spans="1:34" x14ac:dyDescent="0.35">
      <c r="A51" s="16">
        <f t="shared" si="10"/>
        <v>43373</v>
      </c>
      <c r="B51" s="17">
        <v>43344</v>
      </c>
      <c r="C51" s="18"/>
      <c r="D51" s="18"/>
      <c r="E51" s="19"/>
      <c r="F51" s="31">
        <f>'[1]SRM-M'!$J47</f>
        <v>205.81</v>
      </c>
      <c r="G51" s="31">
        <f>'[1]SRM-M'!$B47</f>
        <v>68.33</v>
      </c>
      <c r="H51" s="32">
        <f>[2]Index!AD51</f>
        <v>111.52608314506071</v>
      </c>
      <c r="I51" s="31">
        <f>[2]Index!AE51</f>
        <v>101.22304819918695</v>
      </c>
      <c r="J51" s="18"/>
      <c r="K51" s="18">
        <f t="shared" si="2"/>
        <v>177.89783040885126</v>
      </c>
      <c r="L51" s="18">
        <f t="shared" si="3"/>
        <v>100.72228773584906</v>
      </c>
      <c r="M51" s="20">
        <f t="shared" si="4"/>
        <v>16.914948763483949</v>
      </c>
      <c r="N51" s="18">
        <f t="shared" si="5"/>
        <v>8.9814828008969183</v>
      </c>
      <c r="O51" s="18"/>
      <c r="P51" s="18">
        <f t="shared" si="6"/>
        <v>49.024486651810825</v>
      </c>
      <c r="Q51" s="18">
        <f t="shared" si="7"/>
        <v>48.752169756563489</v>
      </c>
      <c r="R51" s="20">
        <f t="shared" si="8"/>
        <v>123.67308797275518</v>
      </c>
      <c r="S51" s="31">
        <f>AVERAGEIFS(Steel!$B:$B,Steel!$C:$C,YEAR(Index!B51),Steel!$D:$D,MONTH(Index!B51))</f>
        <v>132.16238618411467</v>
      </c>
      <c r="T51" s="18">
        <f t="shared" si="9"/>
        <v>141.1097863276008</v>
      </c>
      <c r="V51" s="11">
        <v>100</v>
      </c>
    </row>
    <row r="52" spans="1:34" x14ac:dyDescent="0.35">
      <c r="A52" s="16">
        <f t="shared" si="10"/>
        <v>43404</v>
      </c>
      <c r="B52" s="17">
        <v>43374</v>
      </c>
      <c r="C52" s="18"/>
      <c r="D52" s="18"/>
      <c r="E52" s="19"/>
      <c r="F52" s="31">
        <f>'[1]SRM-M'!$J48</f>
        <v>212.65</v>
      </c>
      <c r="G52" s="31">
        <f>'[1]SRM-M'!$B48</f>
        <v>72.540000000000006</v>
      </c>
      <c r="H52" s="32">
        <f>[2]Index!AD52</f>
        <v>113.4855638894573</v>
      </c>
      <c r="I52" s="31">
        <f>[2]Index!AE52</f>
        <v>100.38297182860779</v>
      </c>
      <c r="J52" s="18"/>
      <c r="K52" s="18">
        <f t="shared" si="2"/>
        <v>183.81018238395714</v>
      </c>
      <c r="L52" s="18">
        <f t="shared" si="3"/>
        <v>106.92806603773586</v>
      </c>
      <c r="M52" s="20">
        <f t="shared" si="4"/>
        <v>17.212139478515077</v>
      </c>
      <c r="N52" s="18">
        <f t="shared" si="5"/>
        <v>8.9069431421133842</v>
      </c>
      <c r="O52" s="18"/>
      <c r="P52" s="18">
        <f t="shared" si="6"/>
        <v>50.653792753061424</v>
      </c>
      <c r="Q52" s="18">
        <f t="shared" si="7"/>
        <v>51.755925569166045</v>
      </c>
      <c r="R52" s="20">
        <f t="shared" si="8"/>
        <v>128.52880094285592</v>
      </c>
      <c r="S52" s="31">
        <f>AVERAGEIFS(Steel!$B:$B,Steel!$C:$C,YEAR(Index!B52),Steel!$D:$D,MONTH(Index!B52))</f>
        <v>130.4561720098838</v>
      </c>
      <c r="T52" s="18">
        <f t="shared" si="9"/>
        <v>139.28806136858384</v>
      </c>
      <c r="V52" s="11">
        <v>100</v>
      </c>
    </row>
    <row r="53" spans="1:34" x14ac:dyDescent="0.35">
      <c r="A53" s="16">
        <f t="shared" si="10"/>
        <v>43434</v>
      </c>
      <c r="B53" s="17">
        <v>43405</v>
      </c>
      <c r="C53" s="18"/>
      <c r="D53" s="18"/>
      <c r="E53" s="19"/>
      <c r="F53" s="31">
        <f>'[1]SRM-M'!$J49</f>
        <v>218.47</v>
      </c>
      <c r="G53" s="31">
        <f>'[1]SRM-M'!$B49</f>
        <v>72.709999999999994</v>
      </c>
      <c r="H53" s="32">
        <f>[2]Index!AD53</f>
        <v>113.5629933214379</v>
      </c>
      <c r="I53" s="31">
        <f>[2]Index!AE53</f>
        <v>101.18436416297587</v>
      </c>
      <c r="J53" s="18"/>
      <c r="K53" s="18">
        <f t="shared" si="2"/>
        <v>188.84086783645949</v>
      </c>
      <c r="L53" s="18">
        <f t="shared" si="3"/>
        <v>107.17865566037734</v>
      </c>
      <c r="M53" s="20">
        <f t="shared" si="4"/>
        <v>17.223883053092461</v>
      </c>
      <c r="N53" s="18">
        <f t="shared" si="5"/>
        <v>8.9780503809878134</v>
      </c>
      <c r="O53" s="18"/>
      <c r="P53" s="18">
        <f t="shared" si="6"/>
        <v>52.040132155002716</v>
      </c>
      <c r="Q53" s="18">
        <f t="shared" si="7"/>
        <v>51.877217371575156</v>
      </c>
      <c r="R53" s="20">
        <f t="shared" si="8"/>
        <v>130.11928296065815</v>
      </c>
      <c r="S53" s="31">
        <f>AVERAGEIFS(Steel!$B:$B,Steel!$C:$C,YEAR(Index!B53),Steel!$D:$D,MONTH(Index!B53))</f>
        <v>125.9224434238844</v>
      </c>
      <c r="T53" s="18">
        <f t="shared" si="9"/>
        <v>134.4473991309448</v>
      </c>
      <c r="V53" s="11">
        <v>100</v>
      </c>
    </row>
    <row r="54" spans="1:34" x14ac:dyDescent="0.35">
      <c r="A54" s="16">
        <f t="shared" si="10"/>
        <v>43465</v>
      </c>
      <c r="B54" s="17">
        <v>43435</v>
      </c>
      <c r="C54" s="18"/>
      <c r="D54" s="18"/>
      <c r="E54" s="19"/>
      <c r="F54" s="31">
        <f>'[1]SRM-M'!$J50</f>
        <v>207.33</v>
      </c>
      <c r="G54" s="31">
        <f>'[1]SRM-M'!$B50</f>
        <v>69.209999999999994</v>
      </c>
      <c r="H54" s="32">
        <f>[2]Index!AD54</f>
        <v>107.91567511327352</v>
      </c>
      <c r="I54" s="31">
        <f>[2]Index!AE54</f>
        <v>97.957595008637142</v>
      </c>
      <c r="J54" s="18"/>
      <c r="K54" s="18">
        <f t="shared" si="2"/>
        <v>179.21168640331925</v>
      </c>
      <c r="L54" s="18">
        <f t="shared" si="3"/>
        <v>102.01945754716979</v>
      </c>
      <c r="M54" s="20">
        <f t="shared" si="4"/>
        <v>16.367365048977284</v>
      </c>
      <c r="N54" s="18">
        <f t="shared" si="5"/>
        <v>8.6917403737538024</v>
      </c>
      <c r="O54" s="18"/>
      <c r="P54" s="18">
        <f t="shared" si="6"/>
        <v>49.386554674310965</v>
      </c>
      <c r="Q54" s="18">
        <f t="shared" si="7"/>
        <v>49.380033204328384</v>
      </c>
      <c r="R54" s="20">
        <f t="shared" si="8"/>
        <v>123.82569330137044</v>
      </c>
      <c r="S54" s="31">
        <f>AVERAGEIFS(Steel!$B:$B,Steel!$C:$C,YEAR(Index!B54),Steel!$D:$D,MONTH(Index!B54))</f>
        <v>121.49677255875746</v>
      </c>
      <c r="T54" s="18">
        <f t="shared" si="9"/>
        <v>129.72211012727655</v>
      </c>
      <c r="V54" s="11">
        <v>100</v>
      </c>
    </row>
    <row r="55" spans="1:34" x14ac:dyDescent="0.35">
      <c r="A55" s="16">
        <f t="shared" si="10"/>
        <v>43496</v>
      </c>
      <c r="B55" s="17">
        <v>43466</v>
      </c>
      <c r="C55" s="18"/>
      <c r="D55" s="18"/>
      <c r="E55" s="19"/>
      <c r="F55" s="31">
        <f>'[1]SRM-M'!$J51</f>
        <v>198.97</v>
      </c>
      <c r="G55" s="31">
        <f>'[1]SRM-M'!$B51</f>
        <v>75.36</v>
      </c>
      <c r="H55" s="32">
        <f>[2]Index!AD55</f>
        <v>105.36199607397646</v>
      </c>
      <c r="I55" s="31">
        <f>[2]Index!AE55</f>
        <v>91.477296312651802</v>
      </c>
      <c r="J55" s="18"/>
      <c r="K55" s="18">
        <f t="shared" si="2"/>
        <v>171.98547843374536</v>
      </c>
      <c r="L55" s="18">
        <f t="shared" si="3"/>
        <v>111.08490566037734</v>
      </c>
      <c r="M55" s="20">
        <f t="shared" si="4"/>
        <v>15.980053409493729</v>
      </c>
      <c r="N55" s="18">
        <f t="shared" si="5"/>
        <v>8.1167459202363013</v>
      </c>
      <c r="O55" s="18"/>
      <c r="P55" s="18">
        <f t="shared" si="6"/>
        <v>47.39518055056022</v>
      </c>
      <c r="Q55" s="18">
        <f t="shared" si="7"/>
        <v>53.767942526776288</v>
      </c>
      <c r="R55" s="20">
        <f t="shared" si="8"/>
        <v>125.25992240706654</v>
      </c>
      <c r="S55" s="31">
        <f>AVERAGEIFS(Steel!$B:$B,Steel!$C:$C,YEAR(Index!B55),Steel!$D:$D,MONTH(Index!B55))</f>
        <v>119.16160943249814</v>
      </c>
      <c r="T55" s="18">
        <f t="shared" si="9"/>
        <v>127.22885634077561</v>
      </c>
      <c r="V55" s="11">
        <v>100</v>
      </c>
    </row>
    <row r="56" spans="1:34" x14ac:dyDescent="0.35">
      <c r="A56" s="16">
        <f t="shared" si="10"/>
        <v>43524</v>
      </c>
      <c r="B56" s="17">
        <v>43497</v>
      </c>
      <c r="C56" s="18"/>
      <c r="D56" s="18"/>
      <c r="E56" s="19"/>
      <c r="F56" s="31">
        <f>'[1]SRM-M'!$J52</f>
        <v>206.94</v>
      </c>
      <c r="G56" s="31">
        <f>'[1]SRM-M'!$B52</f>
        <v>86.69</v>
      </c>
      <c r="H56" s="32">
        <f>[2]Index!AD56</f>
        <v>109.59886909545483</v>
      </c>
      <c r="I56" s="31">
        <f>[2]Index!AE56</f>
        <v>92.052982413985674</v>
      </c>
      <c r="J56" s="18"/>
      <c r="K56" s="18">
        <f t="shared" si="2"/>
        <v>178.87457861526491</v>
      </c>
      <c r="L56" s="18">
        <f t="shared" si="3"/>
        <v>127.78596698113208</v>
      </c>
      <c r="M56" s="20">
        <f t="shared" si="4"/>
        <v>16.62265187663866</v>
      </c>
      <c r="N56" s="18">
        <f t="shared" si="5"/>
        <v>8.1678263303783787</v>
      </c>
      <c r="O56" s="18"/>
      <c r="P56" s="18">
        <f t="shared" si="6"/>
        <v>49.293655642222099</v>
      </c>
      <c r="Q56" s="18">
        <f t="shared" si="7"/>
        <v>61.851684416749428</v>
      </c>
      <c r="R56" s="20">
        <f>SUM(M56:Q56)</f>
        <v>135.93581826598856</v>
      </c>
      <c r="S56" s="31">
        <f>AVERAGEIFS(Steel!$B:$B,Steel!$C:$C,YEAR(Index!B56),Steel!$D:$D,MONTH(Index!B56))</f>
        <v>118.56189716838784</v>
      </c>
      <c r="T56" s="18">
        <f t="shared" si="9"/>
        <v>126.58854352644163</v>
      </c>
      <c r="V56" s="11">
        <v>100</v>
      </c>
    </row>
    <row r="57" spans="1:34" x14ac:dyDescent="0.35">
      <c r="A57" s="16">
        <f t="shared" si="10"/>
        <v>43555</v>
      </c>
      <c r="B57" s="17">
        <v>43525</v>
      </c>
      <c r="C57" s="18"/>
      <c r="D57" s="18"/>
      <c r="E57" s="19"/>
      <c r="F57" s="31">
        <f>'[1]SRM-M'!$J53</f>
        <v>210.46</v>
      </c>
      <c r="G57" s="31">
        <f>'[1]SRM-M'!$B53</f>
        <v>86.12</v>
      </c>
      <c r="H57" s="32">
        <f>[2]Index!AD57</f>
        <v>110.65110636705181</v>
      </c>
      <c r="I57" s="31">
        <f>[2]Index!AE57</f>
        <v>95.530366396945169</v>
      </c>
      <c r="J57" s="18"/>
      <c r="K57" s="18">
        <f t="shared" si="2"/>
        <v>181.9171924971908</v>
      </c>
      <c r="L57" s="18">
        <f t="shared" si="3"/>
        <v>126.94575471698113</v>
      </c>
      <c r="M57" s="20">
        <f t="shared" si="4"/>
        <v>16.782242700902977</v>
      </c>
      <c r="N57" s="18">
        <f t="shared" si="5"/>
        <v>8.4763732966148275</v>
      </c>
      <c r="O57" s="18"/>
      <c r="P57" s="18">
        <f t="shared" si="6"/>
        <v>50.132128957485577</v>
      </c>
      <c r="Q57" s="18">
        <f t="shared" si="7"/>
        <v>61.445000138083529</v>
      </c>
      <c r="R57" s="20">
        <f t="shared" si="8"/>
        <v>136.83574509308693</v>
      </c>
      <c r="S57" s="31">
        <f>AVERAGEIFS(Steel!$B:$B,Steel!$C:$C,YEAR(Index!B57),Steel!$D:$D,MONTH(Index!B57))</f>
        <v>120.4587122840607</v>
      </c>
      <c r="T57" s="18">
        <f t="shared" si="9"/>
        <v>128.61377312015284</v>
      </c>
      <c r="V57" s="11">
        <v>100</v>
      </c>
    </row>
    <row r="58" spans="1:34" x14ac:dyDescent="0.35">
      <c r="A58" s="16">
        <f t="shared" si="10"/>
        <v>43585</v>
      </c>
      <c r="B58" s="17">
        <v>43556</v>
      </c>
      <c r="C58" s="18"/>
      <c r="D58" s="18"/>
      <c r="E58" s="19"/>
      <c r="F58" s="31">
        <f>'[1]SRM-M'!$J54</f>
        <v>202.26</v>
      </c>
      <c r="G58" s="31">
        <f>'[1]SRM-M'!$B54</f>
        <v>93.7</v>
      </c>
      <c r="H58" s="32">
        <f>[2]Index!AD58</f>
        <v>107.33619365828392</v>
      </c>
      <c r="I58" s="31">
        <f>[2]Index!AE58</f>
        <v>95.856156403828919</v>
      </c>
      <c r="J58" s="18"/>
      <c r="K58" s="18">
        <f t="shared" si="2"/>
        <v>174.82928515861354</v>
      </c>
      <c r="L58" s="18">
        <f t="shared" si="3"/>
        <v>138.1191037735849</v>
      </c>
      <c r="M58" s="20">
        <f t="shared" si="4"/>
        <v>16.279476199623641</v>
      </c>
      <c r="N58" s="18">
        <f t="shared" si="5"/>
        <v>8.5052805207657212</v>
      </c>
      <c r="O58" s="18"/>
      <c r="P58" s="18">
        <f t="shared" si="6"/>
        <v>48.178867257155908</v>
      </c>
      <c r="Q58" s="18">
        <f t="shared" si="7"/>
        <v>66.853187563149405</v>
      </c>
      <c r="R58" s="20">
        <f t="shared" si="8"/>
        <v>139.81681154069469</v>
      </c>
      <c r="S58" s="31">
        <f>AVERAGEIFS(Steel!$B:$B,Steel!$C:$C,YEAR(Index!B58),Steel!$D:$D,MONTH(Index!B58))</f>
        <v>120.12839146901084</v>
      </c>
      <c r="T58" s="18">
        <f t="shared" si="9"/>
        <v>128.26108956943131</v>
      </c>
      <c r="V58" s="11">
        <v>100</v>
      </c>
    </row>
    <row r="59" spans="1:34" x14ac:dyDescent="0.35">
      <c r="A59" s="16">
        <f t="shared" si="10"/>
        <v>43616</v>
      </c>
      <c r="B59" s="17">
        <v>43586</v>
      </c>
      <c r="C59" s="18"/>
      <c r="D59" s="18"/>
      <c r="E59" s="19"/>
      <c r="F59" s="31">
        <f>'[1]SRM-M'!$J55</f>
        <v>209.12</v>
      </c>
      <c r="G59" s="31">
        <f>'[1]SRM-M'!$B55</f>
        <v>99.93</v>
      </c>
      <c r="H59" s="32">
        <f>[2]Index!AD59</f>
        <v>102.91359885978939</v>
      </c>
      <c r="I59" s="31">
        <f>[2]Index!AE59</f>
        <v>91.546080487836548</v>
      </c>
      <c r="J59" s="18"/>
      <c r="K59" s="18">
        <f t="shared" si="2"/>
        <v>180.75892471259399</v>
      </c>
      <c r="L59" s="18">
        <f t="shared" si="3"/>
        <v>147.30247641509436</v>
      </c>
      <c r="M59" s="20">
        <f t="shared" si="4"/>
        <v>15.60870966404215</v>
      </c>
      <c r="N59" s="18">
        <f t="shared" si="5"/>
        <v>8.1228491140976455</v>
      </c>
      <c r="O59" s="18"/>
      <c r="P59" s="18">
        <f t="shared" si="6"/>
        <v>49.812937411334133</v>
      </c>
      <c r="Q59" s="18">
        <f t="shared" si="7"/>
        <v>71.298175380848676</v>
      </c>
      <c r="R59" s="20">
        <f t="shared" si="8"/>
        <v>144.84267157032261</v>
      </c>
      <c r="S59" s="31">
        <f>AVERAGEIFS(Steel!$B:$B,Steel!$C:$C,YEAR(Index!B59),Steel!$D:$D,MONTH(Index!B59))</f>
        <v>116.85010056457379</v>
      </c>
      <c r="T59" s="18">
        <f t="shared" si="9"/>
        <v>124.76085820707996</v>
      </c>
      <c r="V59" s="11">
        <v>100</v>
      </c>
    </row>
    <row r="60" spans="1:34" x14ac:dyDescent="0.35">
      <c r="A60" s="16">
        <f t="shared" si="10"/>
        <v>43646</v>
      </c>
      <c r="B60" s="17">
        <v>43617</v>
      </c>
      <c r="C60" s="18"/>
      <c r="D60" s="18"/>
      <c r="E60" s="19"/>
      <c r="F60" s="31">
        <f>'[1]SRM-M'!$J56</f>
        <v>202.43</v>
      </c>
      <c r="G60" s="31">
        <f>'[1]SRM-M'!$B56</f>
        <v>110</v>
      </c>
      <c r="H60" s="32">
        <f>[2]Index!AD60</f>
        <v>99.477675617207183</v>
      </c>
      <c r="I60" s="31">
        <f>[2]Index!AE60</f>
        <v>89.554157520813575</v>
      </c>
      <c r="J60" s="18"/>
      <c r="K60" s="18">
        <f t="shared" si="2"/>
        <v>174.97622957904747</v>
      </c>
      <c r="L60" s="18">
        <f t="shared" si="3"/>
        <v>162.14622641509433</v>
      </c>
      <c r="M60" s="20">
        <f t="shared" si="4"/>
        <v>15.087589725418038</v>
      </c>
      <c r="N60" s="18">
        <f t="shared" si="5"/>
        <v>7.946106542249546</v>
      </c>
      <c r="O60" s="18"/>
      <c r="P60" s="18">
        <f t="shared" si="6"/>
        <v>48.21936170704079</v>
      </c>
      <c r="Q60" s="18">
        <f t="shared" si="7"/>
        <v>78.482930970612955</v>
      </c>
      <c r="R60" s="20">
        <f t="shared" si="8"/>
        <v>149.73598894532131</v>
      </c>
      <c r="S60" s="31">
        <f>AVERAGEIFS(Steel!$B:$B,Steel!$C:$C,YEAR(Index!B60),Steel!$D:$D,MONTH(Index!B60))</f>
        <v>112.97623381594613</v>
      </c>
      <c r="T60" s="18">
        <f>S60/$S$7*100</f>
        <v>120.62473048614939</v>
      </c>
      <c r="V60" s="11">
        <v>100</v>
      </c>
    </row>
    <row r="61" spans="1:34" x14ac:dyDescent="0.35">
      <c r="A61" s="16">
        <f t="shared" si="10"/>
        <v>43677</v>
      </c>
      <c r="B61" s="17">
        <v>43647</v>
      </c>
      <c r="C61" s="18"/>
      <c r="D61" s="18"/>
      <c r="E61" s="19"/>
      <c r="F61" s="31">
        <f>'[1]SRM-M'!$J57</f>
        <v>189.49</v>
      </c>
      <c r="G61" s="31">
        <f>'[1]SRM-M'!$B57</f>
        <v>119.93</v>
      </c>
      <c r="H61" s="32">
        <f>[2]Index!AD61</f>
        <v>100.28307463087124</v>
      </c>
      <c r="I61" s="31">
        <f>[2]Index!AE61</f>
        <v>91.577253484082974</v>
      </c>
      <c r="J61" s="18"/>
      <c r="K61" s="18">
        <f t="shared" si="2"/>
        <v>163.79116604719511</v>
      </c>
      <c r="L61" s="18">
        <f t="shared" ref="L61:L66" si="11">G61/$G$7*100</f>
        <v>176.78360849056605</v>
      </c>
      <c r="M61" s="20">
        <f t="shared" si="4"/>
        <v>15.209743060907893</v>
      </c>
      <c r="N61" s="18">
        <f t="shared" si="5"/>
        <v>8.1256150822701176</v>
      </c>
      <c r="O61" s="18"/>
      <c r="P61" s="18">
        <f>K61*K$6</f>
        <v>45.137019462862021</v>
      </c>
      <c r="Q61" s="18">
        <f t="shared" si="7"/>
        <v>85.567799193687392</v>
      </c>
      <c r="R61" s="20">
        <f t="shared" si="8"/>
        <v>154.04017679972742</v>
      </c>
      <c r="S61" s="31">
        <f>AVERAGEIFS(Steel!$B:$B,Steel!$C:$C,YEAR(Index!B61),Steel!$D:$D,MONTH(Index!B61))</f>
        <v>111.32251579196793</v>
      </c>
      <c r="T61" s="18">
        <f>S61/$S$7*100</f>
        <v>118.85905566937831</v>
      </c>
      <c r="V61" s="11">
        <v>100</v>
      </c>
    </row>
    <row r="62" spans="1:34" x14ac:dyDescent="0.35">
      <c r="A62" s="16">
        <f t="shared" si="10"/>
        <v>43708</v>
      </c>
      <c r="B62" s="17">
        <v>43678</v>
      </c>
      <c r="C62" s="18"/>
      <c r="D62" s="18"/>
      <c r="E62" s="19"/>
      <c r="F62" s="31">
        <f>'[1]SRM-M'!$J58</f>
        <v>168.07</v>
      </c>
      <c r="G62" s="31">
        <f>'[1]SRM-M'!$B58</f>
        <v>90.69</v>
      </c>
      <c r="H62" s="32">
        <f>[2]Index!AD62</f>
        <v>98.013988790271497</v>
      </c>
      <c r="I62" s="31">
        <f>[2]Index!AE62</f>
        <v>92.598457002584624</v>
      </c>
      <c r="J62" s="18"/>
      <c r="K62" s="18">
        <f t="shared" si="2"/>
        <v>145.27616907252138</v>
      </c>
      <c r="L62" s="18">
        <f t="shared" si="11"/>
        <v>133.68219339622641</v>
      </c>
      <c r="M62" s="20">
        <f>H62*H$6</f>
        <v>14.865595130205717</v>
      </c>
      <c r="N62" s="18">
        <f t="shared" ref="N62" si="12">I62*I$6</f>
        <v>8.2162260844164816</v>
      </c>
      <c r="O62" s="18"/>
      <c r="P62" s="18">
        <f>K62*K$6</f>
        <v>40.034718777366713</v>
      </c>
      <c r="Q62" s="18">
        <f t="shared" ref="Q62" si="13">L62*L$6</f>
        <v>64.705609179317179</v>
      </c>
      <c r="R62" s="20">
        <f>SUM(M62:Q62)</f>
        <v>127.82214917130609</v>
      </c>
      <c r="S62" s="31">
        <f>AVERAGEIFS(Steel!$B:$B,Steel!$C:$C,YEAR(Index!B62),Steel!$D:$D,MONTH(Index!B62))</f>
        <v>107.57635550577875</v>
      </c>
      <c r="T62" s="18">
        <f>S62/$S$7*100</f>
        <v>114.85928014476966</v>
      </c>
      <c r="V62" s="11">
        <v>100</v>
      </c>
    </row>
    <row r="63" spans="1:34" s="21" customFormat="1" x14ac:dyDescent="0.35">
      <c r="A63" s="16">
        <f t="shared" si="10"/>
        <v>43738</v>
      </c>
      <c r="B63" s="17">
        <v>43709</v>
      </c>
      <c r="C63" s="18"/>
      <c r="D63" s="18"/>
      <c r="E63" s="19"/>
      <c r="F63" s="31">
        <f>'[1]SRM-M'!$J59</f>
        <v>162.93</v>
      </c>
      <c r="G63" s="31">
        <f>'[1]SRM-M'!$B59</f>
        <v>93.24</v>
      </c>
      <c r="H63" s="32">
        <f>[2]Index!AD63</f>
        <v>89.905615476434534</v>
      </c>
      <c r="I63" s="31">
        <f>[2]Index!AE63</f>
        <v>85.542767361967975</v>
      </c>
      <c r="J63" s="18"/>
      <c r="K63" s="18">
        <f t="shared" ref="K63" si="14">F63/$F$7*100</f>
        <v>140.8332613017547</v>
      </c>
      <c r="L63" s="18">
        <f t="shared" si="11"/>
        <v>137.44103773584902</v>
      </c>
      <c r="M63" s="20">
        <f t="shared" ref="M63:M65" si="15">H63*H$6</f>
        <v>13.635813582329066</v>
      </c>
      <c r="N63" s="18">
        <f t="shared" ref="N63:N65" si="16">I63*I$6</f>
        <v>7.5901774098995451</v>
      </c>
      <c r="O63" s="18"/>
      <c r="P63" s="18">
        <f t="shared" ref="P63:P65" si="17">K63*K$6</f>
        <v>38.810357174964956</v>
      </c>
      <c r="Q63" s="18">
        <f t="shared" ref="Q63:Q65" si="18">L63*L$6</f>
        <v>66.524986215454092</v>
      </c>
      <c r="R63" s="20">
        <f t="shared" ref="R63:R65" si="19">SUM(M63:Q63)</f>
        <v>126.56133438264766</v>
      </c>
      <c r="S63" s="31">
        <f>AVERAGEIFS(Steel!$B:$B,Steel!$C:$C,YEAR(Index!B63),Steel!$D:$D,MONTH(Index!B63))</f>
        <v>103.58799441363338</v>
      </c>
      <c r="T63" s="18">
        <f t="shared" ref="T63:T65" si="20">S63/$S$7*100</f>
        <v>110.60090680754857</v>
      </c>
      <c r="U63" s="14"/>
      <c r="V63" s="11">
        <v>100</v>
      </c>
      <c r="W63" s="14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x14ac:dyDescent="0.35">
      <c r="A64" s="16">
        <f t="shared" si="10"/>
        <v>43769</v>
      </c>
      <c r="B64" s="17">
        <v>43739</v>
      </c>
      <c r="C64" s="18"/>
      <c r="D64" s="18"/>
      <c r="E64" s="19"/>
      <c r="F64" s="31">
        <f>'[1]SRM-M'!$J60</f>
        <v>161.94999999999999</v>
      </c>
      <c r="G64" s="31">
        <f>'[1]SRM-M'!$B60</f>
        <v>90.01</v>
      </c>
      <c r="H64" s="32">
        <f>[2]Index!AD64</f>
        <v>87.022947650534675</v>
      </c>
      <c r="I64" s="31">
        <f>[2]Index!AE64</f>
        <v>79.635109393061697</v>
      </c>
      <c r="J64" s="18"/>
      <c r="K64" s="18">
        <f>F64/$F$7*100</f>
        <v>139.98616993690035</v>
      </c>
      <c r="L64" s="18">
        <f t="shared" si="11"/>
        <v>132.67983490566039</v>
      </c>
      <c r="M64" s="20">
        <f t="shared" si="15"/>
        <v>13.198604839744446</v>
      </c>
      <c r="N64" s="18">
        <f t="shared" si="16"/>
        <v>7.0659931516177483</v>
      </c>
      <c r="O64" s="18"/>
      <c r="P64" s="18">
        <f t="shared" si="17"/>
        <v>38.576918581510924</v>
      </c>
      <c r="Q64" s="18">
        <f t="shared" si="18"/>
        <v>64.220441969680664</v>
      </c>
      <c r="R64" s="20">
        <f t="shared" si="19"/>
        <v>123.06195854255378</v>
      </c>
      <c r="S64" s="31">
        <f>AVERAGEIFS(Steel!$B:$B,Steel!$C:$C,YEAR(Index!B64),Steel!$D:$D,MONTH(Index!B64))</f>
        <v>98.333492938976832</v>
      </c>
      <c r="T64" s="18">
        <f t="shared" si="20"/>
        <v>104.99067532070237</v>
      </c>
      <c r="V64" s="11">
        <v>100</v>
      </c>
    </row>
    <row r="65" spans="1:22" x14ac:dyDescent="0.35">
      <c r="A65" s="16">
        <f t="shared" si="10"/>
        <v>43799</v>
      </c>
      <c r="B65" s="17">
        <v>43770</v>
      </c>
      <c r="C65" s="18"/>
      <c r="D65" s="18"/>
      <c r="E65" s="19"/>
      <c r="F65" s="31">
        <f>'[1]SRM-M'!$J61</f>
        <v>146.32</v>
      </c>
      <c r="G65" s="31">
        <f>'[1]SRM-M'!$B61</f>
        <v>84.99</v>
      </c>
      <c r="H65" s="32">
        <f>[2]Index!AD65</f>
        <v>92.12102171239107</v>
      </c>
      <c r="I65" s="31">
        <f>[2]Index!AE65</f>
        <v>82.00999116802825</v>
      </c>
      <c r="J65" s="18"/>
      <c r="K65" s="18">
        <f>F65/$F$7*100</f>
        <v>126.47592704641714</v>
      </c>
      <c r="L65" s="18">
        <f t="shared" si="11"/>
        <v>125.28007075471696</v>
      </c>
      <c r="M65" s="20">
        <f t="shared" si="15"/>
        <v>13.971820029563174</v>
      </c>
      <c r="N65" s="18">
        <f t="shared" si="16"/>
        <v>7.2767155137229924</v>
      </c>
      <c r="O65" s="18"/>
      <c r="P65" s="18">
        <f t="shared" si="17"/>
        <v>34.853811218565468</v>
      </c>
      <c r="Q65" s="18">
        <f t="shared" si="18"/>
        <v>60.638766392658127</v>
      </c>
      <c r="R65" s="20">
        <f t="shared" si="19"/>
        <v>116.74111315450976</v>
      </c>
      <c r="S65" s="31">
        <f>AVERAGEIFS(Steel!$B:$B,Steel!$C:$C,YEAR(Index!B65),Steel!$D:$D,MONTH(Index!B65))</f>
        <v>100.16663876764389</v>
      </c>
      <c r="T65" s="18">
        <f t="shared" si="20"/>
        <v>106.94792521349849</v>
      </c>
      <c r="V65" s="11">
        <v>100</v>
      </c>
    </row>
    <row r="66" spans="1:22" x14ac:dyDescent="0.35">
      <c r="A66" s="16">
        <f t="shared" si="10"/>
        <v>43830</v>
      </c>
      <c r="B66" s="17">
        <v>43800</v>
      </c>
      <c r="C66" s="18"/>
      <c r="D66" s="18"/>
      <c r="E66" s="19"/>
      <c r="F66" s="31">
        <f>'[1]SRM-M'!$J62</f>
        <v>147.93</v>
      </c>
      <c r="G66" s="31">
        <f>'[1]SRM-M'!$B62</f>
        <v>91.85</v>
      </c>
      <c r="H66" s="32">
        <f>[2]Index!AD66</f>
        <v>98.55921023981486</v>
      </c>
      <c r="I66" s="31">
        <f>[2]Index!AE66</f>
        <v>84.727779343576671</v>
      </c>
      <c r="J66" s="18"/>
      <c r="K66" s="18">
        <f>F66/$F$7*100</f>
        <v>127.86757714582073</v>
      </c>
      <c r="L66" s="18">
        <f t="shared" si="11"/>
        <v>135.39209905660377</v>
      </c>
      <c r="M66" s="20">
        <f t="shared" ref="M66" si="21">H66*H$6</f>
        <v>14.948287829740256</v>
      </c>
      <c r="N66" s="18">
        <f t="shared" ref="N66" si="22">I66*I$6</f>
        <v>7.5178638311213737</v>
      </c>
      <c r="O66" s="18"/>
      <c r="P66" s="18">
        <f t="shared" ref="P66" si="23">K66*K$6</f>
        <v>35.237317479239955</v>
      </c>
      <c r="Q66" s="18">
        <f t="shared" ref="Q66" si="24">L66*L$6</f>
        <v>65.533247360461814</v>
      </c>
      <c r="R66" s="20">
        <f t="shared" ref="R66:R71" si="25">SUM(M66:Q66)</f>
        <v>123.2367165005634</v>
      </c>
      <c r="S66" s="31">
        <f>AVERAGEIFS(Steel!$B:$B,Steel!$C:$C,YEAR(Index!B66),Steel!$D:$D,MONTH(Index!B66))</f>
        <v>104.11103589869492</v>
      </c>
      <c r="T66" s="18">
        <f t="shared" ref="T66" si="26">S66/$S$7*100</f>
        <v>111.15935822726406</v>
      </c>
      <c r="V66" s="11">
        <v>100</v>
      </c>
    </row>
    <row r="67" spans="1:22" x14ac:dyDescent="0.35">
      <c r="A67" s="16">
        <f t="shared" si="10"/>
        <v>43861</v>
      </c>
      <c r="B67" s="17">
        <v>43831</v>
      </c>
      <c r="C67" s="18"/>
      <c r="D67" s="18"/>
      <c r="E67" s="19"/>
      <c r="F67" s="31">
        <f>'[1]SRM-M'!$J63</f>
        <v>159.09</v>
      </c>
      <c r="G67" s="31">
        <f>'[1]SRM-M'!$B63</f>
        <v>94.05</v>
      </c>
      <c r="H67" s="32">
        <f>[2]Index!AD67</f>
        <v>100.47243147097515</v>
      </c>
      <c r="I67" s="31">
        <f>[2]Index!AE67</f>
        <v>86.690947553673709</v>
      </c>
      <c r="J67" s="18"/>
      <c r="K67" s="18">
        <f t="shared" ref="K67:K68" si="27">F67/$F$7*100</f>
        <v>137.51404615783559</v>
      </c>
      <c r="L67" s="18">
        <f t="shared" ref="L67:L68" si="28">G67/$G$7*100</f>
        <v>138.63502358490564</v>
      </c>
      <c r="M67" s="20">
        <f t="shared" ref="M67" si="29">H67*H$6</f>
        <v>15.238462452444372</v>
      </c>
      <c r="N67" s="18">
        <f t="shared" ref="N67" si="30">I67*I$6</f>
        <v>7.6920550042577283</v>
      </c>
      <c r="O67" s="18"/>
      <c r="P67" s="18">
        <f t="shared" ref="P67" si="31">K67*K$6</f>
        <v>37.895659012859355</v>
      </c>
      <c r="Q67" s="18">
        <f t="shared" ref="Q67" si="32">L67*L$6</f>
        <v>67.102905979874066</v>
      </c>
      <c r="R67" s="20">
        <f t="shared" si="25"/>
        <v>127.92908244943553</v>
      </c>
      <c r="S67" s="31">
        <f>AVERAGEIFS(Steel!$B:$B,Steel!$C:$C,YEAR(Index!B67),Steel!$D:$D,MONTH(Index!B67))</f>
        <v>105.74337365675265</v>
      </c>
      <c r="T67" s="18">
        <f t="shared" ref="T67" si="33">S67/$S$7*100</f>
        <v>112.90220533304436</v>
      </c>
      <c r="V67" s="11">
        <v>100</v>
      </c>
    </row>
    <row r="68" spans="1:22" x14ac:dyDescent="0.35">
      <c r="A68" s="16">
        <f t="shared" si="10"/>
        <v>43890</v>
      </c>
      <c r="B68" s="17">
        <v>43862</v>
      </c>
      <c r="C68" s="18"/>
      <c r="D68" s="18"/>
      <c r="E68" s="19"/>
      <c r="F68" s="31">
        <f>'[1]SRM-M'!$J64</f>
        <v>163.63</v>
      </c>
      <c r="G68" s="31">
        <f>'[1]SRM-M'!$B64</f>
        <v>87.12</v>
      </c>
      <c r="H68" s="32">
        <f>[2]Index!AD68</f>
        <v>96.207730127501748</v>
      </c>
      <c r="I68" s="31">
        <f>[2]Index!AE68</f>
        <v>85.598975556219401</v>
      </c>
      <c r="J68" s="18"/>
      <c r="K68" s="18">
        <f t="shared" si="27"/>
        <v>141.43832656236495</v>
      </c>
      <c r="L68" s="18">
        <f t="shared" si="28"/>
        <v>128.41981132075472</v>
      </c>
      <c r="M68" s="20">
        <f t="shared" ref="M68" si="34">H68*H$6</f>
        <v>14.591643316667984</v>
      </c>
      <c r="N68" s="18">
        <f t="shared" ref="N68" si="35">I68*I$6</f>
        <v>7.5951647417268306</v>
      </c>
      <c r="O68" s="18"/>
      <c r="P68" s="18">
        <f t="shared" ref="P68" si="36">K68*K$6</f>
        <v>38.977099027432118</v>
      </c>
      <c r="Q68" s="18">
        <f t="shared" ref="Q68" si="37">L68*L$6</f>
        <v>62.158481328725465</v>
      </c>
      <c r="R68" s="20">
        <f t="shared" si="25"/>
        <v>123.32238841455239</v>
      </c>
      <c r="S68" s="31">
        <f>AVERAGEIFS(Steel!$B:$B,Steel!$C:$C,YEAR(Index!B68),Steel!$D:$D,MONTH(Index!B68))</f>
        <v>102.85819629169151</v>
      </c>
      <c r="T68" s="18">
        <f t="shared" ref="T68" si="38">S68/$S$7*100</f>
        <v>109.82170131631268</v>
      </c>
      <c r="V68" s="11">
        <v>100</v>
      </c>
    </row>
    <row r="69" spans="1:22" x14ac:dyDescent="0.35">
      <c r="A69" s="16">
        <f t="shared" si="10"/>
        <v>43921</v>
      </c>
      <c r="B69" s="17">
        <v>43891</v>
      </c>
      <c r="C69" s="18"/>
      <c r="D69" s="18"/>
      <c r="E69" s="19"/>
      <c r="F69" s="31">
        <f>'[1]SRM-M'!$J65</f>
        <v>166.06</v>
      </c>
      <c r="G69" s="31">
        <f>'[1]SRM-M'!$B65</f>
        <v>88.58</v>
      </c>
      <c r="H69" s="32">
        <f>[2]Index!AD69</f>
        <v>93.270193972037589</v>
      </c>
      <c r="I69" s="31">
        <f>[2]Index!AE69</f>
        <v>85.30359951554037</v>
      </c>
      <c r="J69" s="18"/>
      <c r="K69" s="18">
        <f t="shared" ref="K69" si="39">F69/$F$7*100</f>
        <v>143.53876739562625</v>
      </c>
      <c r="L69" s="18">
        <f t="shared" ref="L69" si="40">G69/$G$7*100</f>
        <v>130.57193396226415</v>
      </c>
      <c r="M69" s="20">
        <f t="shared" ref="M69" si="41">H69*H$6</f>
        <v>14.146112798969009</v>
      </c>
      <c r="N69" s="18">
        <f t="shared" ref="N69" si="42">I69*I$6</f>
        <v>7.5689561372997503</v>
      </c>
      <c r="O69" s="18"/>
      <c r="P69" s="18">
        <f t="shared" ref="P69" si="43">K69*K$6</f>
        <v>39.555931458139568</v>
      </c>
      <c r="Q69" s="18">
        <f t="shared" ref="Q69" si="44">L69*L$6</f>
        <v>63.200163867062692</v>
      </c>
      <c r="R69" s="20">
        <f t="shared" si="25"/>
        <v>124.47116426147102</v>
      </c>
      <c r="S69" s="31">
        <f>AVERAGEIFS(Steel!$B:$B,Steel!$C:$C,YEAR(Index!B69),Steel!$D:$D,MONTH(Index!B69))</f>
        <v>101.57071411752656</v>
      </c>
      <c r="T69" s="18">
        <f t="shared" ref="T69" si="45">S69/$S$7*100</f>
        <v>108.44705653467324</v>
      </c>
      <c r="V69" s="11">
        <v>100</v>
      </c>
    </row>
    <row r="70" spans="1:22" x14ac:dyDescent="0.35">
      <c r="A70" s="16">
        <f t="shared" si="10"/>
        <v>43951</v>
      </c>
      <c r="B70" s="17">
        <v>43922</v>
      </c>
      <c r="C70" s="18"/>
      <c r="D70" s="18"/>
      <c r="E70" s="19"/>
      <c r="F70" s="31">
        <f>'[1]SRM-M'!$J66</f>
        <v>135.35</v>
      </c>
      <c r="G70" s="31">
        <f>'[1]SRM-M'!$B66</f>
        <v>84.42</v>
      </c>
      <c r="H70" s="32">
        <f>[2]Index!AD70</f>
        <v>84.18241151110405</v>
      </c>
      <c r="I70" s="31">
        <f>[2]Index!AE70</f>
        <v>78.430985609081347</v>
      </c>
      <c r="J70" s="18"/>
      <c r="K70" s="18">
        <f t="shared" ref="K70" si="46">F70/$F$7*100</f>
        <v>116.99369003371078</v>
      </c>
      <c r="L70" s="18">
        <f t="shared" ref="L70" si="47">G70/$G$7*100</f>
        <v>124.43985849056602</v>
      </c>
      <c r="M70" s="20">
        <f t="shared" ref="M70" si="48">H70*H$6</f>
        <v>12.767786129857551</v>
      </c>
      <c r="N70" s="18">
        <f t="shared" ref="N70" si="49">I70*I$6</f>
        <v>6.959151703465654</v>
      </c>
      <c r="O70" s="18"/>
      <c r="P70" s="18">
        <f t="shared" ref="P70" si="50">K70*K$6</f>
        <v>32.240728187758585</v>
      </c>
      <c r="Q70" s="18">
        <f t="shared" ref="Q70" si="51">L70*L$6</f>
        <v>60.232082113992227</v>
      </c>
      <c r="R70" s="20">
        <f t="shared" si="25"/>
        <v>112.19974813507402</v>
      </c>
      <c r="S70" s="31">
        <f>AVERAGEIFS(Steel!$B:$B,Steel!$C:$C,YEAR(Index!B70),Steel!$D:$D,MONTH(Index!B70))</f>
        <v>96.963565206787109</v>
      </c>
      <c r="T70" s="18">
        <f t="shared" ref="T70" si="52">S70/$S$7*100</f>
        <v>103.52800341264339</v>
      </c>
      <c r="V70" s="11">
        <v>100</v>
      </c>
    </row>
    <row r="71" spans="1:22" x14ac:dyDescent="0.35">
      <c r="A71" s="16">
        <f t="shared" si="10"/>
        <v>43982</v>
      </c>
      <c r="B71" s="17">
        <v>43952</v>
      </c>
      <c r="C71" s="18"/>
      <c r="D71" s="18"/>
      <c r="E71" s="19"/>
      <c r="F71" s="31">
        <f>'[1]SRM-M'!$J67</f>
        <v>121.3</v>
      </c>
      <c r="G71" s="31">
        <f>'[1]SRM-M'!$B67</f>
        <v>93.16</v>
      </c>
      <c r="H71" s="32">
        <f>[2]Index!AD71</f>
        <v>89.912424968840099</v>
      </c>
      <c r="I71" s="31">
        <f>[2]Index!AE71</f>
        <v>78.436305897938766</v>
      </c>
      <c r="J71" s="18"/>
      <c r="K71" s="18">
        <f t="shared" ref="K71" si="53">F71/$F$7*100</f>
        <v>104.8491658743193</v>
      </c>
      <c r="L71" s="18">
        <f t="shared" ref="L71" si="54">G71/$G$7*100</f>
        <v>137.32311320754715</v>
      </c>
      <c r="M71" s="20">
        <f t="shared" ref="M71" si="55">H71*H$6</f>
        <v>13.636846365081739</v>
      </c>
      <c r="N71" s="18">
        <f t="shared" ref="N71" si="56">I71*I$6</f>
        <v>6.9596237706847193</v>
      </c>
      <c r="O71" s="18"/>
      <c r="P71" s="18">
        <f t="shared" ref="P71" si="57">K71*K$6</f>
        <v>28.893981006096165</v>
      </c>
      <c r="Q71" s="18">
        <f t="shared" ref="Q71" si="58">L71*L$6</f>
        <v>66.467907720202746</v>
      </c>
      <c r="R71" s="20">
        <f t="shared" si="25"/>
        <v>115.95835886206537</v>
      </c>
      <c r="S71" s="31">
        <f>AVERAGEIFS(Steel!$B:$B,Steel!$C:$C,YEAR(Index!B71),Steel!$D:$D,MONTH(Index!B71))</f>
        <v>95.633924117362199</v>
      </c>
      <c r="T71" s="18">
        <f t="shared" ref="T71" si="59">S71/$S$7*100</f>
        <v>102.10834555507589</v>
      </c>
      <c r="V71" s="11">
        <v>100</v>
      </c>
    </row>
    <row r="72" spans="1:22" x14ac:dyDescent="0.35">
      <c r="A72" s="16">
        <f t="shared" si="10"/>
        <v>44012</v>
      </c>
      <c r="B72" s="17">
        <v>43983</v>
      </c>
      <c r="C72" s="18"/>
      <c r="D72" s="18"/>
      <c r="E72" s="19"/>
      <c r="F72" s="31">
        <f>'[1]SRM-M'!$J68</f>
        <v>118.05</v>
      </c>
      <c r="G72" s="31">
        <f>'[1]SRM-M'!$B68</f>
        <v>102.49</v>
      </c>
      <c r="H72" s="32">
        <f>[2]Index!AD72</f>
        <v>93.148533290890597</v>
      </c>
      <c r="I72" s="31">
        <f>[2]Index!AE72</f>
        <v>80.649550608496881</v>
      </c>
      <c r="J72" s="18"/>
      <c r="K72" s="18">
        <f>F72/$F$7*100</f>
        <v>102.03993430720028</v>
      </c>
      <c r="L72" s="18">
        <f t="shared" ref="L72:L78" si="60">G72/$G$7*100</f>
        <v>151.07606132075472</v>
      </c>
      <c r="M72" s="20">
        <f>H72*H$6</f>
        <v>14.127660755015709</v>
      </c>
      <c r="N72" s="18">
        <f t="shared" ref="N72:N78" si="61">I72*I$6</f>
        <v>7.1560041371694094</v>
      </c>
      <c r="O72" s="18"/>
      <c r="P72" s="18">
        <f>K72*K$6</f>
        <v>28.119822405355752</v>
      </c>
      <c r="Q72" s="18">
        <f t="shared" ref="Q72:Q78" si="62">L72*L$6</f>
        <v>73.124687228892014</v>
      </c>
      <c r="R72" s="20">
        <f>SUM(M72:Q72)</f>
        <v>122.52817452643288</v>
      </c>
      <c r="S72" s="31">
        <f>AVERAGEIFS(Steel!$B:$B,Steel!$C:$C,YEAR(Index!B72),Steel!$D:$D,MONTH(Index!B72))</f>
        <v>97.341666691999507</v>
      </c>
      <c r="T72" s="18">
        <f t="shared" ref="T72" si="63">S72/$S$7*100</f>
        <v>103.93170238728314</v>
      </c>
      <c r="V72" s="11">
        <v>100</v>
      </c>
    </row>
    <row r="73" spans="1:22" x14ac:dyDescent="0.35">
      <c r="A73" s="16">
        <f t="shared" si="10"/>
        <v>44043</v>
      </c>
      <c r="B73" s="17">
        <v>44013</v>
      </c>
      <c r="C73" s="18"/>
      <c r="D73" s="18"/>
      <c r="E73" s="19"/>
      <c r="F73" s="31">
        <f>'[1]SRM-M'!$J69</f>
        <v>121.3</v>
      </c>
      <c r="G73" s="31">
        <f>'[1]SRM-M'!$B69</f>
        <v>107.67</v>
      </c>
      <c r="H73" s="32">
        <f>[2]Index!AD73</f>
        <v>92.247361726264018</v>
      </c>
      <c r="I73" s="31">
        <f>[2]Index!AE73</f>
        <v>81.871861727689549</v>
      </c>
      <c r="J73" s="18"/>
      <c r="K73" s="18">
        <f>F73/$F$7*100</f>
        <v>104.8491658743193</v>
      </c>
      <c r="L73" s="18">
        <f t="shared" ref="L73" si="64">G73/$G$7*100</f>
        <v>158.71167452830187</v>
      </c>
      <c r="M73" s="20">
        <f>H73*H$6</f>
        <v>13.990981779004866</v>
      </c>
      <c r="N73" s="18">
        <f t="shared" ref="N73" si="65">I73*I$6</f>
        <v>7.2644593406994504</v>
      </c>
      <c r="O73" s="18"/>
      <c r="P73" s="18">
        <f>K73*K$6</f>
        <v>28.893981006096165</v>
      </c>
      <c r="Q73" s="18">
        <f t="shared" ref="Q73" si="66">L73*L$6</f>
        <v>76.820519796417244</v>
      </c>
      <c r="R73" s="20">
        <f>SUM(M73:Q73)</f>
        <v>126.96994192221773</v>
      </c>
      <c r="S73" s="31">
        <f>AVERAGEIFS(Steel!$B:$B,Steel!$C:$C,YEAR(Index!B73),Steel!$D:$D,MONTH(Index!B73))</f>
        <v>97.140992540847321</v>
      </c>
      <c r="T73" s="18">
        <f t="shared" ref="T73" si="67">S73/$S$7*100</f>
        <v>103.71744258607836</v>
      </c>
      <c r="V73" s="11">
        <v>100</v>
      </c>
    </row>
    <row r="74" spans="1:22" x14ac:dyDescent="0.35">
      <c r="A74" s="16">
        <f t="shared" ref="A74:A78" si="68">EOMONTH(B74,0)</f>
        <v>44074</v>
      </c>
      <c r="B74" s="17">
        <v>44044</v>
      </c>
      <c r="C74" s="18"/>
      <c r="D74" s="18"/>
      <c r="E74" s="19"/>
      <c r="F74" s="31">
        <f>'[1]SRM-M'!$J70</f>
        <v>115.37</v>
      </c>
      <c r="G74" s="31">
        <f>'[1]SRM-M'!$B70</f>
        <v>122.93</v>
      </c>
      <c r="H74" s="32">
        <f>[2]Index!AD74</f>
        <v>96.315524973382452</v>
      </c>
      <c r="I74" s="31">
        <f>[2]Index!AE74</f>
        <v>85.791505396594488</v>
      </c>
      <c r="J74" s="18"/>
      <c r="K74" s="18">
        <f t="shared" ref="K74:K77" si="69">F74/$F$7*100</f>
        <v>99.72339873800675</v>
      </c>
      <c r="L74" s="18">
        <f t="shared" si="60"/>
        <v>181.2057783018868</v>
      </c>
      <c r="M74" s="20">
        <f t="shared" ref="M74:M79" si="70">H74*H$6</f>
        <v>14.607992355777231</v>
      </c>
      <c r="N74" s="18">
        <f t="shared" si="61"/>
        <v>7.6122478416803663</v>
      </c>
      <c r="O74" s="18"/>
      <c r="P74" s="18">
        <f t="shared" ref="P74:P78" si="71">K74*K$6</f>
        <v>27.481439313052888</v>
      </c>
      <c r="Q74" s="18">
        <f t="shared" si="62"/>
        <v>87.708242765613193</v>
      </c>
      <c r="R74" s="20">
        <f t="shared" ref="R74:R79" si="72">SUM(M74:Q74)</f>
        <v>137.40992227612367</v>
      </c>
      <c r="S74" s="31">
        <f>AVERAGEIFS(Steel!$B:$B,Steel!$C:$C,YEAR(Index!B74),Steel!$D:$D,MONTH(Index!B74))</f>
        <v>99.724670723229679</v>
      </c>
      <c r="T74" s="18">
        <f t="shared" ref="T74" si="73">S74/$S$7*100</f>
        <v>106.47603591041015</v>
      </c>
      <c r="V74" s="11">
        <v>100</v>
      </c>
    </row>
    <row r="75" spans="1:22" x14ac:dyDescent="0.35">
      <c r="A75" s="16">
        <f t="shared" si="68"/>
        <v>44104</v>
      </c>
      <c r="B75" s="17">
        <v>44075</v>
      </c>
      <c r="C75" s="18"/>
      <c r="D75" s="18"/>
      <c r="E75" s="19"/>
      <c r="F75" s="31">
        <f>'[1]SRM-M'!$J71</f>
        <v>130.26</v>
      </c>
      <c r="G75" s="31">
        <f>'[1]SRM-M'!$B71</f>
        <v>123.55</v>
      </c>
      <c r="H75" s="32">
        <f>[2]Index!AD75</f>
        <v>101.9163566885544</v>
      </c>
      <c r="I75" s="31">
        <f>[2]Index!AE75</f>
        <v>89.262741856913436</v>
      </c>
      <c r="J75" s="18"/>
      <c r="K75" s="18">
        <f t="shared" si="69"/>
        <v>112.59400121013053</v>
      </c>
      <c r="L75" s="18">
        <f t="shared" si="60"/>
        <v>182.11969339622641</v>
      </c>
      <c r="M75" s="20">
        <f t="shared" si="70"/>
        <v>15.457459841977792</v>
      </c>
      <c r="N75" s="18">
        <f t="shared" si="61"/>
        <v>7.9202493405568974</v>
      </c>
      <c r="O75" s="18"/>
      <c r="P75" s="18">
        <f t="shared" si="71"/>
        <v>31.028276717675904</v>
      </c>
      <c r="Q75" s="18">
        <f t="shared" si="62"/>
        <v>88.150601103811184</v>
      </c>
      <c r="R75" s="20">
        <f t="shared" si="72"/>
        <v>142.55658700402176</v>
      </c>
      <c r="S75" s="31">
        <f>AVERAGEIFS(Steel!$B:$B,Steel!$C:$C,YEAR(Index!B75),Steel!$D:$D,MONTH(Index!B75))</f>
        <v>104.69693312568015</v>
      </c>
      <c r="T75" s="18">
        <f t="shared" ref="T75" si="74">S75/$S$7*100</f>
        <v>111.78492072576982</v>
      </c>
      <c r="V75" s="11">
        <v>100</v>
      </c>
    </row>
    <row r="76" spans="1:22" x14ac:dyDescent="0.35">
      <c r="A76" s="16">
        <f t="shared" si="68"/>
        <v>44135</v>
      </c>
      <c r="B76" s="17">
        <v>44105</v>
      </c>
      <c r="C76" s="18"/>
      <c r="D76" s="18"/>
      <c r="E76" s="19"/>
      <c r="F76" s="31">
        <f>'[1]SRM-M'!$J72</f>
        <v>134.30000000000001</v>
      </c>
      <c r="G76" s="31">
        <f>'[1]SRM-M'!$B72</f>
        <v>120.2</v>
      </c>
      <c r="H76" s="32">
        <f>[2]Index!AD76</f>
        <v>100.7740016437625</v>
      </c>
      <c r="I76" s="31">
        <f>[2]Index!AE76</f>
        <v>90.555485673343142</v>
      </c>
      <c r="J76" s="18"/>
      <c r="K76" s="18">
        <f t="shared" si="69"/>
        <v>116.08609214279542</v>
      </c>
      <c r="L76" s="18">
        <f t="shared" si="60"/>
        <v>177.1816037735849</v>
      </c>
      <c r="M76" s="20">
        <f t="shared" si="70"/>
        <v>15.284201026573783</v>
      </c>
      <c r="N76" s="18">
        <f t="shared" si="61"/>
        <v>8.0349540106867821</v>
      </c>
      <c r="O76" s="18"/>
      <c r="P76" s="18">
        <f t="shared" si="71"/>
        <v>31.990615409057842</v>
      </c>
      <c r="Q76" s="18">
        <f t="shared" si="62"/>
        <v>85.760439115160708</v>
      </c>
      <c r="R76" s="20">
        <f t="shared" si="72"/>
        <v>141.07020956147912</v>
      </c>
      <c r="S76" s="31">
        <f>AVERAGEIFS(Steel!$B:$B,Steel!$C:$C,YEAR(Index!B76),Steel!$D:$D,MONTH(Index!B76))</f>
        <v>108.44683930747287</v>
      </c>
      <c r="T76" s="18">
        <f t="shared" ref="T76" si="75">S76/$S$7*100</f>
        <v>115.78869574330142</v>
      </c>
      <c r="V76" s="11">
        <v>100</v>
      </c>
    </row>
    <row r="77" spans="1:22" x14ac:dyDescent="0.35">
      <c r="A77" s="16">
        <f t="shared" si="68"/>
        <v>44165</v>
      </c>
      <c r="B77" s="17">
        <v>44136</v>
      </c>
      <c r="C77" s="18"/>
      <c r="D77" s="18"/>
      <c r="E77" s="19"/>
      <c r="F77" s="31">
        <f>'[1]SRM-M'!$J73</f>
        <v>152.46</v>
      </c>
      <c r="G77" s="31">
        <f>'[1]SRM-M'!$B73</f>
        <v>124.08</v>
      </c>
      <c r="H77" s="32">
        <f>[2]Index!AD77</f>
        <v>109.53971161528169</v>
      </c>
      <c r="I77" s="31">
        <f>[2]Index!AE77</f>
        <v>96.344754843570257</v>
      </c>
      <c r="J77" s="18"/>
      <c r="K77" s="18">
        <f t="shared" si="69"/>
        <v>131.78321376091279</v>
      </c>
      <c r="L77" s="18">
        <f t="shared" si="60"/>
        <v>182.90094339622641</v>
      </c>
      <c r="M77" s="20">
        <f t="shared" si="70"/>
        <v>16.613679574214984</v>
      </c>
      <c r="N77" s="18">
        <f t="shared" si="61"/>
        <v>8.5486336756168431</v>
      </c>
      <c r="O77" s="18"/>
      <c r="P77" s="18">
        <f t="shared" si="71"/>
        <v>36.316375467348905</v>
      </c>
      <c r="Q77" s="18">
        <f t="shared" si="62"/>
        <v>88.528746134851417</v>
      </c>
      <c r="R77" s="20">
        <f t="shared" si="72"/>
        <v>150.00743485203213</v>
      </c>
      <c r="S77" s="31">
        <f>AVERAGEIFS(Steel!$B:$B,Steel!$C:$C,YEAR(Index!B77),Steel!$D:$D,MONTH(Index!B77))</f>
        <v>114.75321625168264</v>
      </c>
      <c r="T77" s="18">
        <f t="shared" ref="T77" si="76">S77/$S$7*100</f>
        <v>122.52201472150939</v>
      </c>
      <c r="V77" s="11">
        <v>100</v>
      </c>
    </row>
    <row r="78" spans="1:22" x14ac:dyDescent="0.35">
      <c r="A78" s="16">
        <f t="shared" si="68"/>
        <v>44196</v>
      </c>
      <c r="B78" s="17">
        <v>44166</v>
      </c>
      <c r="C78" s="18"/>
      <c r="D78" s="18"/>
      <c r="E78" s="19"/>
      <c r="F78" s="31">
        <f>'[1]SRM-M'!$J74</f>
        <v>183.75</v>
      </c>
      <c r="G78" s="31">
        <f>'[1]SRM-M'!$B74</f>
        <v>155.35</v>
      </c>
      <c r="H78" s="32">
        <f>[2]Index!AD78</f>
        <v>130.99626715159877</v>
      </c>
      <c r="I78" s="31">
        <f>[2]Index!AE78</f>
        <v>116.37817088876777</v>
      </c>
      <c r="J78" s="18"/>
      <c r="K78" s="18">
        <f>F78/$F$7*100</f>
        <v>158.82963091019101</v>
      </c>
      <c r="L78" s="18">
        <f t="shared" si="60"/>
        <v>228.99469339622641</v>
      </c>
      <c r="M78" s="20">
        <f>H78*H$6</f>
        <v>19.867954514235823</v>
      </c>
      <c r="N78" s="18">
        <f t="shared" si="61"/>
        <v>10.326191107982321</v>
      </c>
      <c r="O78" s="18"/>
      <c r="P78" s="18">
        <f t="shared" si="71"/>
        <v>43.769736272631249</v>
      </c>
      <c r="Q78" s="18">
        <f t="shared" si="62"/>
        <v>110.83930296622475</v>
      </c>
      <c r="R78" s="20">
        <f t="shared" si="72"/>
        <v>184.80318486107416</v>
      </c>
      <c r="S78" s="31">
        <f>AVERAGEIFS(Steel!$B:$B,Steel!$C:$C,YEAR(Index!B78),Steel!$D:$D,MONTH(Index!B78))</f>
        <v>133.13562897423807</v>
      </c>
      <c r="T78" s="18">
        <f t="shared" ref="T78" si="77">S78/$S$7*100</f>
        <v>142.14891770320924</v>
      </c>
      <c r="V78" s="11">
        <v>100</v>
      </c>
    </row>
    <row r="79" spans="1:22" x14ac:dyDescent="0.35">
      <c r="A79" s="16">
        <f t="shared" ref="A79" si="78">EOMONTH(B79,0)</f>
        <v>44227</v>
      </c>
      <c r="B79" s="17">
        <v>44197</v>
      </c>
      <c r="C79" s="18"/>
      <c r="D79" s="18"/>
      <c r="E79" s="19"/>
      <c r="F79" s="31">
        <f>'[1]SRM-M'!$J75</f>
        <v>210.69</v>
      </c>
      <c r="G79" s="31">
        <f>'[1]SRM-M'!$B75</f>
        <v>169.09</v>
      </c>
      <c r="H79" s="32">
        <f>[2]Index!AD79</f>
        <v>145.83541485463334</v>
      </c>
      <c r="I79" s="31">
        <f>[2]Index!AE79</f>
        <v>129.20836969740179</v>
      </c>
      <c r="J79" s="18"/>
      <c r="K79" s="18">
        <f t="shared" ref="K79:K87" si="79">F79/$F$7*100</f>
        <v>182.11599965424844</v>
      </c>
      <c r="L79" s="18">
        <f t="shared" ref="L79:L87" si="80">G79/$G$7*100</f>
        <v>249.24823113207549</v>
      </c>
      <c r="M79" s="20">
        <f t="shared" si="70"/>
        <v>22.118579803067341</v>
      </c>
      <c r="N79" s="18">
        <f>I79*I$6</f>
        <v>11.464609798013038</v>
      </c>
      <c r="O79" s="18"/>
      <c r="P79" s="18">
        <f>K79*K$6</f>
        <v>50.18691556615336</v>
      </c>
      <c r="Q79" s="18">
        <f>L79*L$6</f>
        <v>120.64253452564496</v>
      </c>
      <c r="R79" s="20">
        <f t="shared" si="72"/>
        <v>204.41263969287871</v>
      </c>
      <c r="S79" s="31">
        <f>AVERAGEIFS(Steel!$B:$B,Steel!$C:$C,YEAR(Index!B79),Steel!$D:$D,MONTH(Index!B79))</f>
        <v>147.90919223019819</v>
      </c>
      <c r="T79" s="18">
        <f>S79/$S$7*100</f>
        <v>157.92265192923668</v>
      </c>
      <c r="U79" s="14">
        <f t="shared" ref="U79:U82" ca="1" si="81">IF(AND(MONTH(B79)&gt;=MONTH(TODAY()),YEAR(B79)&gt;=YEAR(TODAY())),250,0)</f>
        <v>0</v>
      </c>
      <c r="V79" s="11">
        <v>100</v>
      </c>
    </row>
    <row r="80" spans="1:22" x14ac:dyDescent="0.35">
      <c r="A80" s="16">
        <f t="shared" ref="A80" si="82">EOMONTH(B80,0)</f>
        <v>44255</v>
      </c>
      <c r="B80" s="17">
        <v>44228</v>
      </c>
      <c r="C80" s="18"/>
      <c r="D80" s="18"/>
      <c r="E80" s="19"/>
      <c r="F80" s="31">
        <f>'[1]SRM-M'!$J76</f>
        <v>218.05</v>
      </c>
      <c r="G80" s="31">
        <f>'[1]SRM-M'!$B76</f>
        <v>166</v>
      </c>
      <c r="H80" s="32">
        <f>[2]Index!AD80</f>
        <v>138.83499082104214</v>
      </c>
      <c r="I80" s="31">
        <f>[2]Index!AE80</f>
        <v>122.69778728229051</v>
      </c>
      <c r="J80" s="18"/>
      <c r="K80" s="18">
        <f t="shared" si="79"/>
        <v>188.47782868009338</v>
      </c>
      <c r="L80" s="18">
        <f t="shared" si="80"/>
        <v>244.69339622641508</v>
      </c>
      <c r="M80" s="20">
        <f t="shared" ref="M80" si="83">H80*H$6</f>
        <v>21.056838813770334</v>
      </c>
      <c r="N80" s="18">
        <f t="shared" ref="N80" si="84">I80*I$6</f>
        <v>10.886928281545787</v>
      </c>
      <c r="O80" s="18"/>
      <c r="P80" s="18">
        <f t="shared" ref="P80" si="85">K80*K$6</f>
        <v>51.940087043522425</v>
      </c>
      <c r="Q80" s="18">
        <f t="shared" ref="Q80" si="86">L80*L$6</f>
        <v>118.43787764656136</v>
      </c>
      <c r="R80" s="20">
        <f>SUM(M80:Q80)</f>
        <v>202.32173178539989</v>
      </c>
      <c r="S80" s="31">
        <f>AVERAGEIFS(Steel!$B:$B,Steel!$C:$C,YEAR(Index!B80),Steel!$D:$D,MONTH(Index!B80))</f>
        <v>149.44225496434072</v>
      </c>
      <c r="T80" s="18">
        <f>S80/$S$7*100</f>
        <v>159.55950308702594</v>
      </c>
      <c r="U80" s="14">
        <f t="shared" ca="1" si="81"/>
        <v>0</v>
      </c>
      <c r="V80" s="11">
        <v>100</v>
      </c>
    </row>
    <row r="81" spans="1:23" x14ac:dyDescent="0.35">
      <c r="A81" s="16">
        <f t="shared" ref="A81:A87" si="87">EOMONTH(B81,0)</f>
        <v>44286</v>
      </c>
      <c r="B81" s="17">
        <v>44256</v>
      </c>
      <c r="C81" s="18"/>
      <c r="D81" s="18"/>
      <c r="E81" s="19"/>
      <c r="F81" s="31">
        <f>'[1]SRM-M'!$J77</f>
        <v>213.81</v>
      </c>
      <c r="G81" s="31">
        <f>'[1]SRM-M'!$B77</f>
        <v>167.09</v>
      </c>
      <c r="H81" s="32">
        <f>[2]Index!AD81</f>
        <v>148.84767377174455</v>
      </c>
      <c r="I81" s="31">
        <f>[2]Index!AE81</f>
        <v>138.74171080231969</v>
      </c>
      <c r="J81" s="18"/>
      <c r="K81" s="18">
        <f t="shared" si="79"/>
        <v>184.8128619586827</v>
      </c>
      <c r="L81" s="18">
        <f t="shared" si="80"/>
        <v>246.30011792452828</v>
      </c>
      <c r="M81" s="20">
        <f t="shared" ref="M81:M86" si="88">H81*H$6</f>
        <v>22.575443379805805</v>
      </c>
      <c r="N81" s="18">
        <f t="shared" ref="N81:N85" si="89">I81*I$6</f>
        <v>12.310499550319385</v>
      </c>
      <c r="O81" s="18"/>
      <c r="P81" s="18">
        <f t="shared" ref="P81:P85" si="90">K81*K$6</f>
        <v>50.930107822864159</v>
      </c>
      <c r="Q81" s="18">
        <f t="shared" ref="Q81:Q85" si="91">L81*L$6</f>
        <v>119.21557214436108</v>
      </c>
      <c r="R81" s="20">
        <f t="shared" ref="R81:R85" si="92">SUM(M81:Q81)</f>
        <v>205.03162289735042</v>
      </c>
      <c r="S81" s="31">
        <f>'[3]Index monthly'!$D184</f>
        <v>161.28975651073264</v>
      </c>
      <c r="T81" s="18">
        <f t="shared" ref="T81:T85" si="93">S81/$S$7*100</f>
        <v>172.20908107965019</v>
      </c>
      <c r="U81" s="14">
        <f t="shared" ca="1" si="81"/>
        <v>0</v>
      </c>
      <c r="V81" s="11">
        <v>100</v>
      </c>
    </row>
    <row r="82" spans="1:23" x14ac:dyDescent="0.35">
      <c r="A82" s="16">
        <f t="shared" si="87"/>
        <v>44316</v>
      </c>
      <c r="B82" s="17">
        <v>44287</v>
      </c>
      <c r="C82" s="18"/>
      <c r="D82" s="18"/>
      <c r="E82" s="19"/>
      <c r="F82" s="31">
        <f>'[1]SRM-M'!$J78</f>
        <v>219.19</v>
      </c>
      <c r="G82" s="31">
        <f>'[1]SRM-M'!$B78</f>
        <v>180.8</v>
      </c>
      <c r="H82" s="32">
        <f>[2]Index!AD82</f>
        <v>148.69661968288864</v>
      </c>
      <c r="I82" s="31">
        <f>[2]Index!AE82</f>
        <v>148.56430758522276</v>
      </c>
      <c r="J82" s="18"/>
      <c r="K82" s="18">
        <f t="shared" si="79"/>
        <v>189.46322067594434</v>
      </c>
      <c r="L82" s="18">
        <f t="shared" si="80"/>
        <v>266.50943396226415</v>
      </c>
      <c r="M82" s="20">
        <f t="shared" si="88"/>
        <v>22.552533293649642</v>
      </c>
      <c r="N82" s="18">
        <f t="shared" si="89"/>
        <v>13.182054849584697</v>
      </c>
      <c r="O82" s="18"/>
      <c r="P82" s="18">
        <f t="shared" si="90"/>
        <v>52.211638060397519</v>
      </c>
      <c r="Q82" s="18">
        <f t="shared" si="91"/>
        <v>128.99739926806203</v>
      </c>
      <c r="R82" s="20">
        <f t="shared" si="92"/>
        <v>216.94362547169388</v>
      </c>
      <c r="S82" s="31">
        <f>'[3]Index monthly'!$D185</f>
        <v>173.75051998443456</v>
      </c>
      <c r="T82" s="18">
        <f t="shared" si="93"/>
        <v>185.51343886268327</v>
      </c>
      <c r="U82" s="14">
        <f t="shared" ca="1" si="81"/>
        <v>0</v>
      </c>
      <c r="V82" s="11">
        <v>100</v>
      </c>
    </row>
    <row r="83" spans="1:23" s="11" customFormat="1" x14ac:dyDescent="0.35">
      <c r="A83" s="35">
        <f t="shared" si="87"/>
        <v>44347</v>
      </c>
      <c r="B83" s="23">
        <v>44317</v>
      </c>
      <c r="C83" s="22"/>
      <c r="D83" s="22"/>
      <c r="E83" s="22"/>
      <c r="F83" s="33">
        <f>'[1]SRM-M'!$J79</f>
        <v>251.72</v>
      </c>
      <c r="G83" s="33">
        <f>'[1]SRM-M'!$B79</f>
        <v>206.61</v>
      </c>
      <c r="H83" s="32">
        <f>[2]Index!AD83</f>
        <v>164.2160034590589</v>
      </c>
      <c r="I83" s="33">
        <f>[2]Index!AE83</f>
        <v>169.44130163736781</v>
      </c>
      <c r="J83" s="22"/>
      <c r="K83" s="22">
        <f t="shared" si="79"/>
        <v>217.58146771544645</v>
      </c>
      <c r="L83" s="22">
        <f t="shared" si="80"/>
        <v>304.55483490566036</v>
      </c>
      <c r="M83" s="20">
        <f t="shared" si="88"/>
        <v>24.906328693003179</v>
      </c>
      <c r="N83" s="22">
        <f t="shared" si="89"/>
        <v>15.034462639604936</v>
      </c>
      <c r="O83" s="22"/>
      <c r="P83" s="22">
        <f t="shared" si="90"/>
        <v>59.960370147193139</v>
      </c>
      <c r="Q83" s="22">
        <f t="shared" si="91"/>
        <v>147.41234879853039</v>
      </c>
      <c r="R83" s="20">
        <f t="shared" si="92"/>
        <v>247.31351027833165</v>
      </c>
      <c r="S83" s="33">
        <f>'[3]Index monthly'!$D186</f>
        <v>193.01916978670923</v>
      </c>
      <c r="T83" s="22">
        <f t="shared" si="93"/>
        <v>206.08657721864887</v>
      </c>
      <c r="U83" s="14">
        <f ca="1">IF(AND(MONTH(B83)&gt;=MONTH(TODAY()),YEAR(B83)&gt;=YEAR(TODAY())),250,0)</f>
        <v>0</v>
      </c>
      <c r="V83" s="11">
        <v>100</v>
      </c>
      <c r="W83" s="14"/>
    </row>
    <row r="84" spans="1:23" s="11" customFormat="1" x14ac:dyDescent="0.35">
      <c r="A84" s="35">
        <f t="shared" si="87"/>
        <v>44377</v>
      </c>
      <c r="B84" s="23">
        <v>44348</v>
      </c>
      <c r="C84" s="22"/>
      <c r="D84" s="22"/>
      <c r="E84" s="22"/>
      <c r="F84" s="33">
        <f>'[1]SRM-M'!$J80</f>
        <v>289.47000000000003</v>
      </c>
      <c r="G84" s="33">
        <f>'[1]SRM-M'!$B80</f>
        <v>213.94</v>
      </c>
      <c r="H84" s="32">
        <f>[2]Index!AD84</f>
        <v>168.39570301286932</v>
      </c>
      <c r="I84" s="33">
        <f>[2]Index!AE84</f>
        <v>174.67270308042941</v>
      </c>
      <c r="J84" s="22"/>
      <c r="K84" s="22">
        <f t="shared" si="79"/>
        <v>250.21177284121362</v>
      </c>
      <c r="L84" s="22">
        <f t="shared" si="80"/>
        <v>315.35966981132077</v>
      </c>
      <c r="M84" s="20">
        <f t="shared" si="88"/>
        <v>25.540255769124936</v>
      </c>
      <c r="N84" s="22">
        <f t="shared" si="89"/>
        <v>15.498642911996916</v>
      </c>
      <c r="O84" s="22"/>
      <c r="P84" s="22">
        <f t="shared" si="90"/>
        <v>68.952520048101064</v>
      </c>
      <c r="Q84" s="22">
        <f t="shared" si="91"/>
        <v>152.64216592593579</v>
      </c>
      <c r="R84" s="20">
        <f>SUM(M84:Q84)</f>
        <v>262.6335846551587</v>
      </c>
      <c r="S84" s="33">
        <f>'[3]Index monthly'!$D187</f>
        <v>198.63270561343251</v>
      </c>
      <c r="T84" s="22">
        <f t="shared" si="93"/>
        <v>212.08014970112319</v>
      </c>
      <c r="U84" s="14">
        <f t="shared" ref="U84" ca="1" si="94">IF(AND(MONTH(B84)&gt;=MONTH(TODAY()),YEAR(B84)&gt;=YEAR(TODAY())),250,0)</f>
        <v>0</v>
      </c>
      <c r="V84" s="11">
        <v>100</v>
      </c>
      <c r="W84" s="14"/>
    </row>
    <row r="85" spans="1:23" s="11" customFormat="1" x14ac:dyDescent="0.35">
      <c r="A85" s="35">
        <f t="shared" si="87"/>
        <v>44408</v>
      </c>
      <c r="B85" s="23">
        <v>44378</v>
      </c>
      <c r="C85" s="22"/>
      <c r="D85" s="22"/>
      <c r="E85" s="22"/>
      <c r="F85" s="33">
        <f>'[1]SRM-M'!$J81</f>
        <v>310.93</v>
      </c>
      <c r="G85" s="33">
        <f>'[1]SRM-M'!$B81</f>
        <v>212.41</v>
      </c>
      <c r="H85" s="32">
        <f>[2]Index!AD85</f>
        <v>168.31389631961216</v>
      </c>
      <c r="I85" s="33">
        <f>[2]Index!AE85</f>
        <v>172.45788859875637</v>
      </c>
      <c r="J85" s="22"/>
      <c r="K85" s="22">
        <f t="shared" si="79"/>
        <v>268.76134497363643</v>
      </c>
      <c r="L85" s="22">
        <f t="shared" si="80"/>
        <v>313.10436320754718</v>
      </c>
      <c r="M85" s="20">
        <f t="shared" si="88"/>
        <v>25.527848303660956</v>
      </c>
      <c r="N85" s="22">
        <f t="shared" si="89"/>
        <v>15.302123260314625</v>
      </c>
      <c r="O85" s="22"/>
      <c r="P85" s="22">
        <f t="shared" si="90"/>
        <v>74.064348839451611</v>
      </c>
      <c r="Q85" s="22">
        <f t="shared" si="91"/>
        <v>151.55053970425362</v>
      </c>
      <c r="R85" s="20">
        <f t="shared" si="92"/>
        <v>266.44486010768082</v>
      </c>
      <c r="S85" s="33">
        <f>'[4]Index monthly'!D188</f>
        <v>205.50612805684381</v>
      </c>
      <c r="T85" s="22">
        <f t="shared" si="93"/>
        <v>219.41890318714101</v>
      </c>
      <c r="U85" s="14">
        <f ca="1">IF(AND(MONTH(B85)&gt;=MONTH(TODAY()),YEAR(B85)&gt;=YEAR(TODAY())),300,0)</f>
        <v>0</v>
      </c>
      <c r="V85" s="11">
        <v>100</v>
      </c>
      <c r="W85" s="14"/>
    </row>
    <row r="86" spans="1:23" s="11" customFormat="1" x14ac:dyDescent="0.35">
      <c r="A86" s="35">
        <f t="shared" si="87"/>
        <v>44439</v>
      </c>
      <c r="B86" s="23">
        <v>44409</v>
      </c>
      <c r="C86" s="22"/>
      <c r="D86" s="22"/>
      <c r="E86" s="22"/>
      <c r="F86" s="33">
        <f>'[1]SRM-M'!$J82</f>
        <v>362.51</v>
      </c>
      <c r="G86" s="33">
        <f>'[1]SRM-M'!$B82</f>
        <v>159.66</v>
      </c>
      <c r="H86" s="32">
        <f>[2]Index!AD86</f>
        <v>163.44283034265317</v>
      </c>
      <c r="I86" s="33">
        <f>[2]Index!AE86</f>
        <v>161.24139208425223</v>
      </c>
      <c r="J86" s="22"/>
      <c r="K86" s="22">
        <f t="shared" si="79"/>
        <v>313.34601089117473</v>
      </c>
      <c r="L86" s="22">
        <f t="shared" si="80"/>
        <v>235.34787735849054</v>
      </c>
      <c r="M86" s="20">
        <f t="shared" si="88"/>
        <v>24.78906299801508</v>
      </c>
      <c r="N86" s="22">
        <f t="shared" ref="N86" si="95">I86*I$6</f>
        <v>14.306887764806712</v>
      </c>
      <c r="O86" s="22"/>
      <c r="P86" s="22">
        <f t="shared" ref="P86" si="96">K86*K$6</f>
        <v>86.350841339818004</v>
      </c>
      <c r="Q86" s="22">
        <f t="shared" ref="Q86" si="97">L86*L$6</f>
        <v>113.91440689789148</v>
      </c>
      <c r="R86" s="20">
        <f t="shared" ref="R86" si="98">SUM(M86:Q86)</f>
        <v>239.36119900053126</v>
      </c>
      <c r="S86" s="33">
        <f>'[4]Index monthly'!D189</f>
        <v>206.46416624667174</v>
      </c>
      <c r="T86" s="22">
        <f t="shared" ref="T86" si="99">S86/$S$7*100</f>
        <v>220.44180061025477</v>
      </c>
      <c r="U86" s="14">
        <v>0</v>
      </c>
      <c r="V86" s="11">
        <v>100</v>
      </c>
      <c r="W86" s="14"/>
    </row>
    <row r="87" spans="1:23" s="11" customFormat="1" x14ac:dyDescent="0.35">
      <c r="A87" s="35">
        <f t="shared" si="87"/>
        <v>44469</v>
      </c>
      <c r="B87" s="23">
        <v>44440</v>
      </c>
      <c r="C87" s="22"/>
      <c r="D87" s="22"/>
      <c r="E87" s="22"/>
      <c r="F87" s="33">
        <f>'[1]SRM-M'!$J83</f>
        <v>528.61</v>
      </c>
      <c r="G87" s="33">
        <f>'[1]SRM-M'!$B83</f>
        <v>120.16</v>
      </c>
      <c r="H87" s="32">
        <f>[2]Index!AD87</f>
        <v>160.2768840502743</v>
      </c>
      <c r="I87" s="33">
        <f>[2]Index!AE87</f>
        <v>149.74621733079974</v>
      </c>
      <c r="J87" s="22"/>
      <c r="K87" s="22">
        <f t="shared" si="79"/>
        <v>456.91935344455015</v>
      </c>
      <c r="L87" s="22">
        <f t="shared" si="80"/>
        <v>177.12264150943395</v>
      </c>
      <c r="M87" s="20">
        <f t="shared" ref="M87" si="100">H87*H$6</f>
        <v>24.308889949582309</v>
      </c>
      <c r="N87" s="22">
        <f t="shared" ref="N87" si="101">I87*I$6</f>
        <v>13.286925254506935</v>
      </c>
      <c r="O87" s="22"/>
      <c r="P87" s="22">
        <f t="shared" ref="P87" si="102">K87*K$6</f>
        <v>125.91630090381284</v>
      </c>
      <c r="Q87" s="22">
        <f t="shared" ref="Q87" si="103">L87*L$6</f>
        <v>85.73189986753502</v>
      </c>
      <c r="R87" s="20">
        <f t="shared" ref="R87" si="104">SUM(M87:Q87)</f>
        <v>249.24401597543709</v>
      </c>
      <c r="S87" s="33">
        <f>'[4]Index monthly'!D190</f>
        <v>206.19786823608015</v>
      </c>
      <c r="T87" s="22">
        <f t="shared" ref="T87" si="105">S87/$S$7*100</f>
        <v>220.15747421105002</v>
      </c>
      <c r="U87" s="14">
        <v>0</v>
      </c>
      <c r="V87" s="11">
        <v>100</v>
      </c>
      <c r="W87" s="14"/>
    </row>
    <row r="88" spans="1:23" s="11" customFormat="1" x14ac:dyDescent="0.35">
      <c r="A88" s="35">
        <f t="shared" ref="A88:A89" si="106">EOMONTH(B88,0)</f>
        <v>44500</v>
      </c>
      <c r="B88" s="23">
        <v>44470</v>
      </c>
      <c r="C88" s="22"/>
      <c r="D88" s="22"/>
      <c r="E88" s="22"/>
      <c r="F88" s="33">
        <f>'[1]SRM-M'!$J84</f>
        <v>609.59</v>
      </c>
      <c r="G88" s="33">
        <f>'[1]SRM-M'!$B84</f>
        <v>120.76</v>
      </c>
      <c r="H88" s="32">
        <f>[2]Index!AD88</f>
        <v>165.11546545760555</v>
      </c>
      <c r="I88" s="33">
        <f>[2]Index!AE88</f>
        <v>147.80428650421794</v>
      </c>
      <c r="J88" s="22"/>
      <c r="K88" s="22">
        <f t="shared" ref="K88" si="107">F88/$F$7*100</f>
        <v>526.91676030771896</v>
      </c>
      <c r="L88" s="22">
        <f t="shared" ref="L88" si="108">G88/$G$7*100</f>
        <v>178.00707547169813</v>
      </c>
      <c r="M88" s="20">
        <f t="shared" ref="M88" si="109">H88*H$6</f>
        <v>25.042748382380495</v>
      </c>
      <c r="N88" s="22">
        <f t="shared" ref="N88" si="110">I88*I$6</f>
        <v>13.114618466381422</v>
      </c>
      <c r="O88" s="22"/>
      <c r="P88" s="22">
        <f t="shared" ref="P88" si="111">K88*K$6</f>
        <v>145.20595120780021</v>
      </c>
      <c r="Q88" s="22">
        <f t="shared" ref="Q88" si="112">L88*L$6</f>
        <v>86.159988581920203</v>
      </c>
      <c r="R88" s="20">
        <f t="shared" ref="R88" si="113">SUM(M88:Q88)</f>
        <v>269.52330663848232</v>
      </c>
      <c r="S88" s="33">
        <f>'[4]Index monthly'!D191</f>
        <v>202.29583816986599</v>
      </c>
      <c r="T88" s="22">
        <f t="shared" ref="T88" si="114">S88/$S$7*100</f>
        <v>215.99127651452613</v>
      </c>
      <c r="U88" s="14">
        <v>0</v>
      </c>
      <c r="V88" s="11">
        <f t="shared" ref="V88:V114" si="115">V87</f>
        <v>100</v>
      </c>
      <c r="W88" s="14"/>
    </row>
    <row r="89" spans="1:23" s="11" customFormat="1" x14ac:dyDescent="0.35">
      <c r="A89" s="35">
        <f t="shared" si="106"/>
        <v>44530</v>
      </c>
      <c r="B89" s="23">
        <v>44501</v>
      </c>
      <c r="F89" s="33">
        <f>'[1]SRM-M'!$J85</f>
        <v>490.35</v>
      </c>
      <c r="G89" s="33">
        <f>'[1]SRM-M'!$B85</f>
        <v>95.32</v>
      </c>
      <c r="H89" s="32">
        <f>[2]Index!AD89</f>
        <v>164.25868164536709</v>
      </c>
      <c r="I89" s="33">
        <f>[2]Index!AE89</f>
        <v>149.26429100163193</v>
      </c>
      <c r="J89" s="22"/>
      <c r="K89" s="22">
        <f t="shared" ref="K89" si="116">F89/$F$7*100</f>
        <v>423.84821505748124</v>
      </c>
      <c r="L89" s="22">
        <f t="shared" ref="L89" si="117">G89/$G$7*100</f>
        <v>140.5070754716981</v>
      </c>
      <c r="M89" s="20">
        <f t="shared" ref="M89" si="118">H89*H$6</f>
        <v>24.912801612291332</v>
      </c>
      <c r="N89" s="22">
        <f t="shared" ref="N89" si="119">I89*I$6</f>
        <v>13.244164113504715</v>
      </c>
      <c r="O89" s="22"/>
      <c r="P89" s="22">
        <f t="shared" ref="P89" si="120">K89*K$6</f>
        <v>116.80266765325027</v>
      </c>
      <c r="Q89" s="22">
        <f t="shared" ref="Q89" si="121">L89*L$6</f>
        <v>68.009027091989338</v>
      </c>
      <c r="R89" s="20">
        <f t="shared" ref="R89" si="122">SUM(M89:Q89)</f>
        <v>222.96866047103566</v>
      </c>
      <c r="S89" s="33">
        <f>'[4]Index monthly'!D192</f>
        <v>192.53731232837853</v>
      </c>
      <c r="T89" s="22">
        <f t="shared" ref="T89" si="123">S89/$S$7*100</f>
        <v>205.57209798633019</v>
      </c>
      <c r="U89" s="14">
        <v>0</v>
      </c>
      <c r="V89" s="11">
        <f t="shared" si="115"/>
        <v>100</v>
      </c>
      <c r="W89" s="14"/>
    </row>
    <row r="90" spans="1:23" s="11" customFormat="1" x14ac:dyDescent="0.35">
      <c r="A90" s="35">
        <f t="shared" ref="A90" si="124">EOMONTH(B90,0)</f>
        <v>44561</v>
      </c>
      <c r="B90" s="23">
        <v>44531</v>
      </c>
      <c r="F90" s="33">
        <f>'[1]SRM-M'!$J86</f>
        <v>355.52</v>
      </c>
      <c r="G90" s="33">
        <f>'[1]SRM-M'!$B86</f>
        <v>115.25</v>
      </c>
      <c r="H90" s="32">
        <f>[2]Index!AD90</f>
        <v>161.47684448961036</v>
      </c>
      <c r="I90" s="33">
        <f>[2]Index!AE90</f>
        <v>144.88780348195576</v>
      </c>
      <c r="J90" s="22"/>
      <c r="K90" s="22">
        <f t="shared" ref="K90" si="125">F90/$F$7*100</f>
        <v>307.30400207450947</v>
      </c>
      <c r="L90" s="22">
        <f t="shared" ref="L90" si="126">G90/$G$7*100</f>
        <v>169.88502358490564</v>
      </c>
      <c r="M90" s="20">
        <f t="shared" ref="M90" si="127">H90*H$6</f>
        <v>24.490885665536727</v>
      </c>
      <c r="N90" s="22">
        <f t="shared" ref="N90" si="128">I90*I$6</f>
        <v>12.855840030347661</v>
      </c>
      <c r="O90" s="22"/>
      <c r="P90" s="22">
        <f t="shared" ref="P90" si="129">K90*K$6</f>
        <v>84.685804841610135</v>
      </c>
      <c r="Q90" s="22">
        <f t="shared" ref="Q90" si="130">L90*L$6</f>
        <v>82.228707221483106</v>
      </c>
      <c r="R90" s="20">
        <f t="shared" ref="R90" si="131">SUM(M90:Q90)</f>
        <v>204.26123775897764</v>
      </c>
      <c r="S90" s="33">
        <f>'[4]Index monthly'!D193</f>
        <v>184.99793316279613</v>
      </c>
      <c r="T90" s="22">
        <f t="shared" ref="T90" si="132">S90/$S$7*100</f>
        <v>197.52230247479932</v>
      </c>
      <c r="U90" s="14">
        <v>0</v>
      </c>
      <c r="V90" s="11">
        <f t="shared" si="115"/>
        <v>100</v>
      </c>
      <c r="W90" s="14"/>
    </row>
    <row r="91" spans="1:23" s="11" customFormat="1" x14ac:dyDescent="0.35">
      <c r="A91" s="35">
        <f t="shared" ref="A91" si="133">EOMONTH(B91,0)</f>
        <v>44592</v>
      </c>
      <c r="B91" s="23">
        <v>44562</v>
      </c>
      <c r="F91" s="33">
        <f>'[1]SRM-M'!$J87</f>
        <v>385.13</v>
      </c>
      <c r="G91" s="33">
        <f>'[1]SRM-M'!$B87</f>
        <v>132.05000000000001</v>
      </c>
      <c r="H91" s="32">
        <f>[2]Index!AD91</f>
        <v>160.12830365035185</v>
      </c>
      <c r="I91" s="33">
        <f>[2]Index!AE91</f>
        <v>142.43260236228912</v>
      </c>
      <c r="J91" s="22"/>
      <c r="K91" s="22">
        <f t="shared" ref="K91" si="134">F91/$F$7*100</f>
        <v>332.89826259832307</v>
      </c>
      <c r="L91" s="22">
        <f t="shared" ref="L91" si="135">G91/$G$7*100</f>
        <v>194.6491745283019</v>
      </c>
      <c r="M91" s="20">
        <f t="shared" ref="M91" si="136">H91*H$6</f>
        <v>24.286355043118526</v>
      </c>
      <c r="N91" s="22">
        <f t="shared" ref="N91" si="137">I91*I$6</f>
        <v>12.637990963150671</v>
      </c>
      <c r="O91" s="22"/>
      <c r="P91" s="22">
        <f t="shared" ref="P91" si="138">K91*K$6</f>
        <v>91.738985200971271</v>
      </c>
      <c r="Q91" s="22">
        <f t="shared" ref="Q91" si="139">L91*L$6</f>
        <v>94.215191224267656</v>
      </c>
      <c r="R91" s="20">
        <f t="shared" ref="R91" si="140">SUM(M91:Q91)</f>
        <v>222.87852243150815</v>
      </c>
      <c r="S91" s="33">
        <f>'[4]Index monthly'!D194</f>
        <v>179.83736599703781</v>
      </c>
      <c r="T91" s="22">
        <f t="shared" ref="T91" si="141">S91/$S$7*100</f>
        <v>192.01236465425384</v>
      </c>
      <c r="U91" s="14">
        <v>0</v>
      </c>
      <c r="V91" s="11">
        <f t="shared" si="115"/>
        <v>100</v>
      </c>
      <c r="W91" s="14"/>
    </row>
    <row r="92" spans="1:23" s="11" customFormat="1" x14ac:dyDescent="0.35">
      <c r="A92" s="35">
        <f t="shared" ref="A92" si="142">EOMONTH(B92,0)</f>
        <v>44620</v>
      </c>
      <c r="B92" s="23">
        <v>44593</v>
      </c>
      <c r="F92" s="33">
        <f>'[1]SRM-M'!$J88</f>
        <v>408.62</v>
      </c>
      <c r="G92" s="33">
        <f>'[1]SRM-M'!$B88</f>
        <v>141.30000000000001</v>
      </c>
      <c r="H92" s="32">
        <f>[2]Index!AD92</f>
        <v>163.91187925908767</v>
      </c>
      <c r="I92" s="33">
        <f>[2]Index!AE92</f>
        <v>153.26636599476365</v>
      </c>
      <c r="J92" s="22"/>
      <c r="K92" s="22">
        <f t="shared" ref="K92" si="143">F92/$F$7*100</f>
        <v>353.2025239865157</v>
      </c>
      <c r="L92" s="22">
        <f t="shared" ref="L92" si="144">G92/$G$7*100</f>
        <v>208.28419811320757</v>
      </c>
      <c r="M92" s="20">
        <f t="shared" ref="M92" si="145">H92*H$6</f>
        <v>24.86020275443186</v>
      </c>
      <c r="N92" s="22">
        <f t="shared" ref="N92" si="146">I92*I$6</f>
        <v>13.599266714722377</v>
      </c>
      <c r="O92" s="22"/>
      <c r="P92" s="22">
        <f t="shared" ref="P92" si="147">K92*K$6</f>
        <v>97.334365364476639</v>
      </c>
      <c r="Q92" s="22">
        <f t="shared" ref="Q92" si="148">L92*L$6</f>
        <v>100.81489223770556</v>
      </c>
      <c r="R92" s="20">
        <f t="shared" ref="R92" si="149">SUM(M92:Q92)</f>
        <v>236.60872707133643</v>
      </c>
      <c r="S92" s="33">
        <f>'[4]Index monthly'!D195</f>
        <v>174.22581006619231</v>
      </c>
      <c r="T92" s="22">
        <f t="shared" ref="T92" si="150">S92/$S$7*100</f>
        <v>186.02090610670709</v>
      </c>
      <c r="U92" s="14">
        <v>0</v>
      </c>
      <c r="V92" s="11">
        <f t="shared" si="115"/>
        <v>100</v>
      </c>
      <c r="W92" s="14"/>
    </row>
    <row r="93" spans="1:23" s="11" customFormat="1" x14ac:dyDescent="0.35">
      <c r="A93" s="35">
        <f t="shared" ref="A93" si="151">EOMONTH(B93,0)</f>
        <v>44651</v>
      </c>
      <c r="B93" s="23">
        <v>44621</v>
      </c>
      <c r="F93" s="33">
        <f>'[1]SRM-M'!$J89</f>
        <v>434.12</v>
      </c>
      <c r="G93" s="33">
        <f>'[1]SRM-M'!$B89</f>
        <v>150.57</v>
      </c>
      <c r="H93" s="32">
        <f>[2]Index!AD93</f>
        <v>193.88716195750177</v>
      </c>
      <c r="I93" s="33">
        <f>[2]Index!AE93</f>
        <v>208.44053715676679</v>
      </c>
      <c r="J93" s="22"/>
      <c r="K93" s="22">
        <f t="shared" ref="K93" si="152">F93/$F$7*100</f>
        <v>375.24418705160343</v>
      </c>
      <c r="L93" s="22">
        <f t="shared" ref="L93" si="153">G93/$G$7*100</f>
        <v>221.94870283018867</v>
      </c>
      <c r="M93" s="20">
        <f t="shared" ref="M93" si="154">H93*H$6</f>
        <v>29.406496829470189</v>
      </c>
      <c r="N93" s="22">
        <f t="shared" ref="N93" si="155">I93*I$6</f>
        <v>18.494850064179882</v>
      </c>
      <c r="O93" s="22"/>
      <c r="P93" s="22">
        <f t="shared" ref="P93" si="156">K93*K$6</f>
        <v>103.40853284720914</v>
      </c>
      <c r="Q93" s="22">
        <f t="shared" ref="Q93" si="157">L93*L$6</f>
        <v>107.42886287495629</v>
      </c>
      <c r="R93" s="20">
        <f t="shared" ref="R93" si="158">SUM(M93:Q93)</f>
        <v>258.73874261581551</v>
      </c>
      <c r="S93" s="33">
        <f>'[4]Index monthly'!D196</f>
        <v>203.10997553508454</v>
      </c>
      <c r="T93" s="22">
        <f t="shared" ref="T93" si="159">S93/$S$7*100</f>
        <v>216.86053102001955</v>
      </c>
      <c r="U93" s="14">
        <v>0</v>
      </c>
      <c r="V93" s="11">
        <f t="shared" si="115"/>
        <v>100</v>
      </c>
      <c r="W93" s="14"/>
    </row>
    <row r="94" spans="1:23" s="11" customFormat="1" x14ac:dyDescent="0.35">
      <c r="A94" s="35">
        <f t="shared" ref="A94:A96" si="160">EOMONTH(B94,0)</f>
        <v>44681</v>
      </c>
      <c r="B94" s="23">
        <v>44652</v>
      </c>
      <c r="F94" s="33">
        <f>'[1]SRM-M'!$J90</f>
        <v>503.06</v>
      </c>
      <c r="G94" s="33">
        <f>'[1]SRM-M'!$B90</f>
        <v>150.75</v>
      </c>
      <c r="H94" s="32">
        <f>[2]Index!AD94</f>
        <v>198.12008713149368</v>
      </c>
      <c r="I94" s="33">
        <f>[2]Index!AE94</f>
        <v>208.62968183538365</v>
      </c>
      <c r="J94" s="22"/>
      <c r="K94" s="22">
        <f t="shared" ref="K94:K96" si="161">F94/$F$7*100</f>
        <v>434.8344714322759</v>
      </c>
      <c r="L94" s="22">
        <f t="shared" ref="L94:L96" si="162">G94/$G$7*100</f>
        <v>222.21403301886789</v>
      </c>
      <c r="M94" s="20">
        <f t="shared" ref="M94:M96" si="163">H94*H$6</f>
        <v>30.048496534100767</v>
      </c>
      <c r="N94" s="22">
        <f t="shared" ref="N94:N96" si="164">I94*I$6</f>
        <v>18.511632800010318</v>
      </c>
      <c r="O94" s="22"/>
      <c r="P94" s="22">
        <f t="shared" ref="P94:P96" si="165">K94*K$6</f>
        <v>119.83022328876123</v>
      </c>
      <c r="Q94" s="22">
        <f t="shared" ref="Q94:Q96" si="166">L94*L$6</f>
        <v>107.55728948927184</v>
      </c>
      <c r="R94" s="20">
        <f t="shared" ref="R94:R96" si="167">SUM(M94:Q94)</f>
        <v>275.94764211214414</v>
      </c>
      <c r="S94" s="33">
        <f>'[4]Index monthly'!D197</f>
        <v>217.83284159005439</v>
      </c>
      <c r="T94" s="22">
        <f t="shared" ref="T94:T96" si="168">S94/$S$7*100</f>
        <v>232.58013584201839</v>
      </c>
      <c r="U94" s="14">
        <v>0</v>
      </c>
      <c r="V94" s="11">
        <f t="shared" si="115"/>
        <v>100</v>
      </c>
      <c r="W94" s="14"/>
    </row>
    <row r="95" spans="1:23" s="11" customFormat="1" x14ac:dyDescent="0.35">
      <c r="A95" s="35">
        <f t="shared" si="160"/>
        <v>44712</v>
      </c>
      <c r="B95" s="23">
        <v>44682</v>
      </c>
      <c r="F95" s="33">
        <f>'[1]SRM-M'!$J91</f>
        <v>465.02</v>
      </c>
      <c r="G95" s="33">
        <f>'[1]SRM-M'!$B91</f>
        <v>132.97999999999999</v>
      </c>
      <c r="H95" s="32">
        <f>[2]Index!AD95</f>
        <v>173.44566146364272</v>
      </c>
      <c r="I95" s="33">
        <f>[2]Index!AE95</f>
        <v>171.49351539716102</v>
      </c>
      <c r="J95" s="22"/>
      <c r="K95" s="22">
        <f t="shared" si="161"/>
        <v>401.95349641282735</v>
      </c>
      <c r="L95" s="22">
        <f t="shared" si="162"/>
        <v>196.02004716981131</v>
      </c>
      <c r="M95" s="20">
        <f t="shared" si="163"/>
        <v>26.306173355788946</v>
      </c>
      <c r="N95" s="22">
        <f t="shared" si="164"/>
        <v>15.21655479070353</v>
      </c>
      <c r="O95" s="22"/>
      <c r="P95" s="22">
        <f t="shared" si="165"/>
        <v>110.76899462040262</v>
      </c>
      <c r="Q95" s="22">
        <f t="shared" si="166"/>
        <v>94.878728731564635</v>
      </c>
      <c r="R95" s="20">
        <f t="shared" si="167"/>
        <v>247.17045149845973</v>
      </c>
      <c r="S95" s="33">
        <f>'[4]Index monthly'!D198</f>
        <v>201.07043148463029</v>
      </c>
      <c r="T95" s="22">
        <f t="shared" si="168"/>
        <v>214.68290973551584</v>
      </c>
      <c r="U95" s="14">
        <v>0</v>
      </c>
      <c r="V95" s="11">
        <f t="shared" si="115"/>
        <v>100</v>
      </c>
      <c r="W95" s="14"/>
    </row>
    <row r="96" spans="1:23" s="11" customFormat="1" x14ac:dyDescent="0.35">
      <c r="A96" s="35">
        <f t="shared" si="160"/>
        <v>44742</v>
      </c>
      <c r="B96" s="23">
        <v>44713</v>
      </c>
      <c r="F96" s="33">
        <f>'[1]SRM-M'!$J92</f>
        <v>418.29</v>
      </c>
      <c r="G96" s="33">
        <f>'[1]SRM-M'!$B92</f>
        <v>129.55000000000001</v>
      </c>
      <c r="H96" s="32">
        <f>[2]Index!AD96</f>
        <v>149.96515657873454</v>
      </c>
      <c r="I96" s="33">
        <f>[2]Index!AE96</f>
        <v>138.86892985978736</v>
      </c>
      <c r="J96" s="22"/>
      <c r="K96" s="22">
        <f t="shared" si="161"/>
        <v>361.56106837237451</v>
      </c>
      <c r="L96" s="22">
        <f t="shared" si="162"/>
        <v>190.96403301886792</v>
      </c>
      <c r="M96" s="20">
        <f t="shared" si="163"/>
        <v>22.744929870241624</v>
      </c>
      <c r="N96" s="22">
        <f t="shared" si="164"/>
        <v>12.321787649195283</v>
      </c>
      <c r="O96" s="22"/>
      <c r="P96" s="22">
        <f t="shared" si="165"/>
        <v>99.637784954987367</v>
      </c>
      <c r="Q96" s="22">
        <f t="shared" si="166"/>
        <v>92.431488247662813</v>
      </c>
      <c r="R96" s="20">
        <f t="shared" si="167"/>
        <v>227.13599072208706</v>
      </c>
      <c r="S96" s="33">
        <f>'[4]Index monthly'!D199</f>
        <v>175.29027100750372</v>
      </c>
      <c r="T96" s="22">
        <f t="shared" si="168"/>
        <v>187.15743110689345</v>
      </c>
      <c r="U96" s="14">
        <v>0</v>
      </c>
      <c r="V96" s="11">
        <f t="shared" si="115"/>
        <v>100</v>
      </c>
      <c r="W96" s="14"/>
    </row>
    <row r="97" spans="1:23" s="11" customFormat="1" x14ac:dyDescent="0.35">
      <c r="A97" s="35">
        <f t="shared" ref="A97:A101" si="169">EOMONTH(B97,0)</f>
        <v>44773</v>
      </c>
      <c r="B97" s="23">
        <v>44743</v>
      </c>
      <c r="F97" s="33">
        <f>'[1]SRM-M'!$J93</f>
        <v>352.8</v>
      </c>
      <c r="G97" s="33">
        <f>'[1]SRM-M'!$B93</f>
        <v>107.21</v>
      </c>
      <c r="H97" s="32">
        <f>[2]Index!AD97</f>
        <v>133.85584600087836</v>
      </c>
      <c r="I97" s="33">
        <f>[2]Index!AE97</f>
        <v>126.78181708488795</v>
      </c>
      <c r="J97" s="22"/>
      <c r="K97" s="22">
        <f t="shared" ref="K97:K101" si="170">F97/$F$7*100</f>
        <v>304.95289134756678</v>
      </c>
      <c r="L97" s="22">
        <f t="shared" ref="L97:L101" si="171">G97/$G$7*100</f>
        <v>158.03360849056602</v>
      </c>
      <c r="M97" s="20">
        <f t="shared" ref="M97:M101" si="172">H97*H$6</f>
        <v>20.301661395681599</v>
      </c>
      <c r="N97" s="22">
        <f t="shared" ref="N97:N101" si="173">I97*I$6</f>
        <v>11.249302702025588</v>
      </c>
      <c r="O97" s="22"/>
      <c r="P97" s="22">
        <f t="shared" ref="P97:P101" si="174">K97*K$6</f>
        <v>84.037893643452009</v>
      </c>
      <c r="Q97" s="22">
        <f t="shared" ref="Q97:Q101" si="175">L97*L$6</f>
        <v>76.492318448721946</v>
      </c>
      <c r="R97" s="20">
        <f t="shared" ref="R97:R101" si="176">SUM(M97:Q97)</f>
        <v>192.08117618988115</v>
      </c>
      <c r="S97" s="33">
        <f>'[4]Index monthly'!D200</f>
        <v>157.39716558322345</v>
      </c>
      <c r="T97" s="22">
        <f t="shared" ref="T97:T101" si="177">S97/$S$7*100</f>
        <v>168.05296155199295</v>
      </c>
      <c r="U97" s="14">
        <v>0</v>
      </c>
      <c r="V97" s="11">
        <f t="shared" si="115"/>
        <v>100</v>
      </c>
      <c r="W97" s="14"/>
    </row>
    <row r="98" spans="1:23" s="11" customFormat="1" x14ac:dyDescent="0.35">
      <c r="A98" s="35">
        <f t="shared" si="169"/>
        <v>44804</v>
      </c>
      <c r="B98" s="23">
        <v>44774</v>
      </c>
      <c r="F98" s="33">
        <f>'[1]SRM-M'!$J94</f>
        <v>298.8</v>
      </c>
      <c r="G98" s="33">
        <f>'[1]SRM-M'!$B94</f>
        <v>105.2</v>
      </c>
      <c r="H98" s="32">
        <f>[2]Index!AD98</f>
        <v>133.26199539579721</v>
      </c>
      <c r="I98" s="33">
        <f>[2]Index!AE98</f>
        <v>110.14356387649164</v>
      </c>
      <c r="J98" s="22"/>
      <c r="K98" s="22">
        <f t="shared" si="170"/>
        <v>258.27642838620454</v>
      </c>
      <c r="L98" s="22">
        <f t="shared" si="171"/>
        <v>155.07075471698113</v>
      </c>
      <c r="M98" s="20">
        <f t="shared" si="172"/>
        <v>20.211593204682313</v>
      </c>
      <c r="N98" s="22">
        <f t="shared" si="173"/>
        <v>9.7729967846803749</v>
      </c>
      <c r="O98" s="22"/>
      <c r="P98" s="22">
        <f t="shared" si="174"/>
        <v>71.174950738842014</v>
      </c>
      <c r="Q98" s="22">
        <f t="shared" si="175"/>
        <v>75.058221255531663</v>
      </c>
      <c r="R98" s="20">
        <f t="shared" si="176"/>
        <v>176.21776198373635</v>
      </c>
      <c r="S98" s="33">
        <f>'[4]Index monthly'!D201</f>
        <v>153.02250430912858</v>
      </c>
      <c r="T98" s="22">
        <f t="shared" si="177"/>
        <v>163.38213549121653</v>
      </c>
      <c r="U98" s="14">
        <v>0</v>
      </c>
      <c r="V98" s="11">
        <f t="shared" si="115"/>
        <v>100</v>
      </c>
      <c r="W98" s="14"/>
    </row>
    <row r="99" spans="1:23" s="11" customFormat="1" x14ac:dyDescent="0.35">
      <c r="A99" s="35">
        <f>EOMONTH(B99,0)</f>
        <v>44834</v>
      </c>
      <c r="B99" s="23">
        <v>44805</v>
      </c>
      <c r="F99" s="33">
        <f>'[1]SRM-M'!$J95</f>
        <v>297.16000000000003</v>
      </c>
      <c r="G99" s="33">
        <f>'[1]SRM-M'!$B95</f>
        <v>98.33</v>
      </c>
      <c r="H99" s="32">
        <f>[2]Index!AD99</f>
        <v>129.07796937723964</v>
      </c>
      <c r="I99" s="33">
        <f>[2]Index!AE99</f>
        <v>109.04117028495754</v>
      </c>
      <c r="J99" s="22"/>
      <c r="K99" s="22">
        <f t="shared" si="170"/>
        <v>256.85884691848912</v>
      </c>
      <c r="L99" s="22">
        <f t="shared" si="171"/>
        <v>144.94398584905659</v>
      </c>
      <c r="M99" s="20">
        <f t="shared" si="172"/>
        <v>19.577009941886899</v>
      </c>
      <c r="N99" s="22">
        <f t="shared" si="173"/>
        <v>9.6751818180465019</v>
      </c>
      <c r="O99" s="22"/>
      <c r="P99" s="22">
        <f t="shared" si="174"/>
        <v>70.784298398776087</v>
      </c>
      <c r="Q99" s="22">
        <f t="shared" si="175"/>
        <v>70.156605475821564</v>
      </c>
      <c r="R99" s="20">
        <f t="shared" si="176"/>
        <v>170.19309563453106</v>
      </c>
      <c r="S99" s="33">
        <f>'[4]Index monthly'!D202</f>
        <v>152.28879959955196</v>
      </c>
      <c r="T99" s="22">
        <f t="shared" si="177"/>
        <v>162.59875893616794</v>
      </c>
      <c r="U99" s="14">
        <v>0</v>
      </c>
      <c r="V99" s="11">
        <f t="shared" si="115"/>
        <v>100</v>
      </c>
      <c r="W99" s="14"/>
    </row>
    <row r="100" spans="1:23" s="11" customFormat="1" x14ac:dyDescent="0.35">
      <c r="A100" s="35">
        <f t="shared" si="169"/>
        <v>44865</v>
      </c>
      <c r="B100" s="23">
        <v>44835</v>
      </c>
      <c r="F100" s="33">
        <f>'[1]SRM-M'!$J96</f>
        <v>307.81</v>
      </c>
      <c r="G100" s="33">
        <f>'[1]SRM-M'!$B96</f>
        <v>91.8</v>
      </c>
      <c r="H100" s="32">
        <f>[2]Index!AD100</f>
        <v>121.13868626542667</v>
      </c>
      <c r="I100" s="33">
        <f>[2]Index!AE100</f>
        <v>108.7072424220818</v>
      </c>
      <c r="J100" s="22"/>
      <c r="K100" s="22">
        <f t="shared" si="170"/>
        <v>266.06448266920222</v>
      </c>
      <c r="L100" s="22">
        <f t="shared" si="171"/>
        <v>135.31839622641508</v>
      </c>
      <c r="M100" s="20">
        <f t="shared" si="172"/>
        <v>18.372873983122552</v>
      </c>
      <c r="N100" s="22">
        <f t="shared" si="173"/>
        <v>9.6455525250098315</v>
      </c>
      <c r="O100" s="22"/>
      <c r="P100" s="22">
        <f t="shared" si="174"/>
        <v>73.321156582740826</v>
      </c>
      <c r="Q100" s="22">
        <f t="shared" si="175"/>
        <v>65.497573300929716</v>
      </c>
      <c r="R100" s="20">
        <f t="shared" si="176"/>
        <v>166.83715639180292</v>
      </c>
      <c r="S100" s="33">
        <f>'[4]Index monthly'!D203</f>
        <v>145.30068643980312</v>
      </c>
      <c r="T100" s="22">
        <f t="shared" si="177"/>
        <v>155.13755016659007</v>
      </c>
      <c r="U100" s="14">
        <v>0</v>
      </c>
      <c r="V100" s="11">
        <f t="shared" si="115"/>
        <v>100</v>
      </c>
      <c r="W100" s="14"/>
    </row>
    <row r="101" spans="1:23" s="11" customFormat="1" x14ac:dyDescent="0.35">
      <c r="A101" s="35">
        <f t="shared" si="169"/>
        <v>44895</v>
      </c>
      <c r="B101" s="23">
        <v>44866</v>
      </c>
      <c r="F101" s="33">
        <f>'[1]SRM-M'!$J97</f>
        <v>300.89999999999998</v>
      </c>
      <c r="G101" s="33">
        <f>'[1]SRM-M'!$B97</f>
        <v>92.98</v>
      </c>
      <c r="H101" s="32">
        <f>[2]Index!AD101</f>
        <v>115.45925166505762</v>
      </c>
      <c r="I101" s="33">
        <f>[2]Index!AE101</f>
        <v>113.24488419158985</v>
      </c>
      <c r="J101" s="22"/>
      <c r="K101" s="22">
        <f t="shared" si="170"/>
        <v>260.09162416803525</v>
      </c>
      <c r="L101" s="22">
        <f t="shared" si="171"/>
        <v>137.05778301886792</v>
      </c>
      <c r="M101" s="20">
        <f t="shared" si="172"/>
        <v>17.511484946928693</v>
      </c>
      <c r="N101" s="22">
        <f t="shared" si="173"/>
        <v>10.048175763832582</v>
      </c>
      <c r="O101" s="22"/>
      <c r="P101" s="22">
        <f t="shared" si="174"/>
        <v>71.675176296243492</v>
      </c>
      <c r="Q101" s="22">
        <f t="shared" si="175"/>
        <v>66.339481105887202</v>
      </c>
      <c r="R101" s="20">
        <f t="shared" si="176"/>
        <v>165.57431811289197</v>
      </c>
      <c r="S101" s="33">
        <f>'[4]Index monthly'!D204</f>
        <v>134.29794427397738</v>
      </c>
      <c r="T101" s="22">
        <f t="shared" si="177"/>
        <v>143.38992180677488</v>
      </c>
      <c r="U101" s="14">
        <v>0</v>
      </c>
      <c r="V101" s="11">
        <f t="shared" si="115"/>
        <v>100</v>
      </c>
      <c r="W101" s="14"/>
    </row>
    <row r="102" spans="1:23" s="11" customFormat="1" x14ac:dyDescent="0.35">
      <c r="A102" s="35">
        <f t="shared" ref="A102" si="178">EOMONTH(B102,0)</f>
        <v>44926</v>
      </c>
      <c r="B102" s="23">
        <v>44896</v>
      </c>
      <c r="F102" s="33">
        <f>'[1]SRM-M'!$J98</f>
        <v>310.23</v>
      </c>
      <c r="G102" s="33">
        <f>'[1]SRM-M'!$B98</f>
        <v>111.12</v>
      </c>
      <c r="H102" s="32">
        <f>[2]Index!AD102</f>
        <v>124.84950604021276</v>
      </c>
      <c r="I102" s="33">
        <f>[2]Index!AE102</f>
        <v>118.70474477175622</v>
      </c>
      <c r="J102" s="22"/>
      <c r="K102" s="22">
        <f t="shared" ref="K102" si="179">F102/$F$7*100</f>
        <v>268.15627971302621</v>
      </c>
      <c r="L102" s="22">
        <f t="shared" ref="L102" si="180">G102/$G$7*100</f>
        <v>163.79716981132074</v>
      </c>
      <c r="M102" s="20">
        <f t="shared" ref="M102" si="181">H102*H$6</f>
        <v>18.93568695557661</v>
      </c>
      <c r="N102" s="22">
        <f t="shared" ref="N102" si="182">I102*I$6</f>
        <v>10.532627129094404</v>
      </c>
      <c r="O102" s="22"/>
      <c r="P102" s="22">
        <f t="shared" ref="P102" si="183">K102*K$6</f>
        <v>73.897606986984457</v>
      </c>
      <c r="Q102" s="22">
        <f t="shared" ref="Q102" si="184">L102*L$6</f>
        <v>79.282029904131917</v>
      </c>
      <c r="R102" s="20">
        <f t="shared" ref="R102" si="185">SUM(M102:Q102)</f>
        <v>182.64795097578738</v>
      </c>
      <c r="S102" s="33">
        <f>'[4]Index monthly'!D205</f>
        <v>136.71049023500589</v>
      </c>
      <c r="T102" s="22">
        <f t="shared" ref="T102" si="186">S102/$S$7*100</f>
        <v>145.9657972498226</v>
      </c>
      <c r="U102" s="14">
        <v>0</v>
      </c>
      <c r="V102" s="11">
        <f t="shared" si="115"/>
        <v>100</v>
      </c>
      <c r="W102" s="14"/>
    </row>
    <row r="103" spans="1:23" s="11" customFormat="1" x14ac:dyDescent="0.35">
      <c r="A103" s="35">
        <f t="shared" ref="A103:A106" si="187">EOMONTH(B103,0)</f>
        <v>44957</v>
      </c>
      <c r="B103" s="23">
        <v>44927</v>
      </c>
      <c r="F103" s="33">
        <f>'[1]SRM-M'!$J99</f>
        <v>310.98</v>
      </c>
      <c r="G103" s="33">
        <f>'[1]SRM-M'!$B99</f>
        <v>123.08</v>
      </c>
      <c r="H103" s="32">
        <f>[2]Index!AD103</f>
        <v>136.32994951040826</v>
      </c>
      <c r="I103" s="33">
        <f>[2]Index!AE103</f>
        <v>121.63364065662243</v>
      </c>
      <c r="J103" s="22"/>
      <c r="K103" s="22">
        <f t="shared" ref="K103:K106" si="188">F103/$F$7*100</f>
        <v>268.80456392082294</v>
      </c>
      <c r="L103" s="22">
        <f t="shared" ref="L103:L106" si="189">G103/$G$7*100</f>
        <v>181.42688679245282</v>
      </c>
      <c r="M103" s="20">
        <f t="shared" ref="M103:M106" si="190">H103*H$6</f>
        <v>20.67690396602114</v>
      </c>
      <c r="N103" s="22">
        <f t="shared" ref="N103:N106" si="191">I103*I$6</f>
        <v>10.792506953734529</v>
      </c>
      <c r="O103" s="22"/>
      <c r="P103" s="22">
        <f t="shared" ref="P103:P106" si="192">K103*K$6</f>
        <v>74.076258971770713</v>
      </c>
      <c r="Q103" s="22">
        <f t="shared" ref="Q103:Q106" si="193">L103*L$6</f>
        <v>87.815264944209474</v>
      </c>
      <c r="R103" s="20">
        <f t="shared" ref="R103:R106" si="194">SUM(M103:Q103)</f>
        <v>193.36093483573586</v>
      </c>
      <c r="S103" s="33">
        <f>'[4]Index monthly'!D206</f>
        <v>143.09227660462557</v>
      </c>
      <c r="T103" s="22">
        <f t="shared" ref="T103:T106" si="195">S103/$S$7*100</f>
        <v>152.77963087530588</v>
      </c>
      <c r="U103" s="14">
        <v>0</v>
      </c>
      <c r="V103" s="11">
        <f t="shared" si="115"/>
        <v>100</v>
      </c>
      <c r="W103" s="14"/>
    </row>
    <row r="104" spans="1:23" s="11" customFormat="1" x14ac:dyDescent="0.35">
      <c r="A104" s="35">
        <f t="shared" si="187"/>
        <v>44985</v>
      </c>
      <c r="B104" s="23">
        <v>44958</v>
      </c>
      <c r="F104" s="33">
        <f>'[1]SRM-M'!$J100</f>
        <v>323.18</v>
      </c>
      <c r="G104" s="33">
        <f>'[1]SRM-M'!$B100</f>
        <v>125.72</v>
      </c>
      <c r="H104" s="32">
        <f>[2]Index!AD104</f>
        <v>139.68888580810074</v>
      </c>
      <c r="I104" s="33">
        <f>[2]Index!AE104</f>
        <v>130.33505734202834</v>
      </c>
      <c r="J104" s="22"/>
      <c r="K104" s="22">
        <f t="shared" si="188"/>
        <v>279.34998703431586</v>
      </c>
      <c r="L104" s="22">
        <f t="shared" si="189"/>
        <v>185.31839622641508</v>
      </c>
      <c r="M104" s="20">
        <f t="shared" si="190"/>
        <v>21.186347441242756</v>
      </c>
      <c r="N104" s="22">
        <f t="shared" si="191"/>
        <v>11.564580366793813</v>
      </c>
      <c r="O104" s="22"/>
      <c r="P104" s="22">
        <f t="shared" si="192"/>
        <v>76.982331257627038</v>
      </c>
      <c r="Q104" s="22">
        <f t="shared" si="193"/>
        <v>89.698855287504188</v>
      </c>
      <c r="R104" s="20">
        <f t="shared" si="194"/>
        <v>199.43211435316778</v>
      </c>
      <c r="S104" s="33">
        <f>'[4]Index monthly'!D207</f>
        <v>147.29413857933233</v>
      </c>
      <c r="T104" s="22">
        <f t="shared" si="195"/>
        <v>157.26595911549779</v>
      </c>
      <c r="U104" s="14">
        <v>0</v>
      </c>
      <c r="V104" s="11">
        <f t="shared" si="115"/>
        <v>100</v>
      </c>
      <c r="W104" s="14"/>
    </row>
    <row r="105" spans="1:23" s="11" customFormat="1" x14ac:dyDescent="0.35">
      <c r="A105" s="35">
        <f t="shared" si="187"/>
        <v>45016</v>
      </c>
      <c r="B105" s="23">
        <v>44986</v>
      </c>
      <c r="F105" s="33">
        <f>'[1]SRM-M'!$J101</f>
        <v>318.08999999999997</v>
      </c>
      <c r="G105" s="33">
        <f>'[1]SRM-M'!$B101</f>
        <v>126.72</v>
      </c>
      <c r="H105" s="32">
        <f>[2]Index!AD105</f>
        <v>148.37034657663526</v>
      </c>
      <c r="I105" s="33">
        <f>[2]Index!AE105</f>
        <v>138.81718012143017</v>
      </c>
      <c r="J105" s="22"/>
      <c r="K105" s="22">
        <f t="shared" si="188"/>
        <v>274.95029821073558</v>
      </c>
      <c r="L105" s="22">
        <f t="shared" si="189"/>
        <v>186.79245283018867</v>
      </c>
      <c r="M105" s="20">
        <f t="shared" si="190"/>
        <v>22.50304807261843</v>
      </c>
      <c r="N105" s="22">
        <f t="shared" si="191"/>
        <v>12.317195914474043</v>
      </c>
      <c r="O105" s="22"/>
      <c r="P105" s="22">
        <f t="shared" si="192"/>
        <v>75.769879787544355</v>
      </c>
      <c r="Q105" s="22">
        <f t="shared" si="193"/>
        <v>90.412336478146116</v>
      </c>
      <c r="R105" s="20">
        <f t="shared" si="194"/>
        <v>201.00246025278295</v>
      </c>
      <c r="S105" s="33">
        <f>'[4]Index monthly'!D208</f>
        <v>160.02679902207859</v>
      </c>
      <c r="T105" s="22">
        <f t="shared" si="195"/>
        <v>170.86062130595522</v>
      </c>
      <c r="U105" s="14">
        <v>0</v>
      </c>
      <c r="V105" s="11">
        <f t="shared" si="115"/>
        <v>100</v>
      </c>
      <c r="W105" s="14"/>
    </row>
    <row r="106" spans="1:23" s="11" customFormat="1" x14ac:dyDescent="0.35">
      <c r="A106" s="35">
        <f t="shared" si="187"/>
        <v>45046</v>
      </c>
      <c r="B106" s="23">
        <v>45017</v>
      </c>
      <c r="F106" s="33">
        <f>'[1]SRM-M'!$J102</f>
        <v>289</v>
      </c>
      <c r="G106" s="33">
        <f>'[1]SRM-M'!$B102</f>
        <v>123.16662402226517</v>
      </c>
      <c r="H106" s="32">
        <f>[2]Index!AD106</f>
        <v>143.49142653956713</v>
      </c>
      <c r="I106" s="33">
        <f>[2]Index!AE106</f>
        <v>135.2672831006935</v>
      </c>
      <c r="J106" s="22"/>
      <c r="K106" s="22">
        <f t="shared" si="188"/>
        <v>249.80551473766099</v>
      </c>
      <c r="L106" s="22">
        <f t="shared" si="189"/>
        <v>181.5545755045182</v>
      </c>
      <c r="M106" s="20">
        <f t="shared" si="190"/>
        <v>21.7630715566244</v>
      </c>
      <c r="N106" s="22">
        <f t="shared" si="191"/>
        <v>12.002214893808063</v>
      </c>
      <c r="O106" s="22"/>
      <c r="P106" s="22">
        <f t="shared" si="192"/>
        <v>68.840564804301664</v>
      </c>
      <c r="Q106" s="22">
        <f t="shared" si="193"/>
        <v>87.877069554753405</v>
      </c>
      <c r="R106" s="20">
        <f t="shared" si="194"/>
        <v>190.48292080948752</v>
      </c>
      <c r="S106" s="33">
        <f>'[4]Index monthly'!D209</f>
        <v>158.84338657439042</v>
      </c>
      <c r="T106" s="22">
        <f t="shared" si="195"/>
        <v>169.59709177647119</v>
      </c>
      <c r="U106" s="14">
        <f t="shared" ref="U106:U114" si="196">$W$1</f>
        <v>300</v>
      </c>
      <c r="V106" s="11">
        <f t="shared" si="115"/>
        <v>100</v>
      </c>
      <c r="W106" s="14"/>
    </row>
    <row r="107" spans="1:23" s="11" customFormat="1" x14ac:dyDescent="0.35">
      <c r="A107" s="35">
        <f t="shared" ref="A107:A113" si="197">EOMONTH(B107,0)</f>
        <v>45077</v>
      </c>
      <c r="B107" s="23">
        <v>45047</v>
      </c>
      <c r="F107" s="33">
        <f>'[1]SRM-M'!$J103</f>
        <v>260</v>
      </c>
      <c r="G107" s="33">
        <f>'[1]SRM-M'!$B103</f>
        <v>119.91433571972753</v>
      </c>
      <c r="H107" s="32">
        <f>[2]Index!AD107</f>
        <v>139.84012713985817</v>
      </c>
      <c r="I107" s="33">
        <f>[2]Index!AE107</f>
        <v>131.33526472853896</v>
      </c>
      <c r="J107" s="22"/>
      <c r="K107" s="22">
        <f t="shared" ref="K107:K113" si="198">F107/$F$7*100</f>
        <v>224.73852536952199</v>
      </c>
      <c r="L107" s="22">
        <f t="shared" ref="L107:L113" si="199">G107/$G$7*100</f>
        <v>176.76051845478705</v>
      </c>
      <c r="M107" s="20">
        <f t="shared" ref="M107:M113" si="200">H107*H$6</f>
        <v>21.209285926173411</v>
      </c>
      <c r="N107" s="22">
        <f t="shared" ref="N107:N113" si="201">I107*I$6</f>
        <v>11.653328390085877</v>
      </c>
      <c r="O107" s="22"/>
      <c r="P107" s="22">
        <f t="shared" ref="P107:P113" si="202">K107*K$6</f>
        <v>61.932688059233335</v>
      </c>
      <c r="Q107" s="22">
        <f t="shared" ref="Q107:Q113" si="203">L107*L$6</f>
        <v>85.556623024348028</v>
      </c>
      <c r="R107" s="20">
        <f t="shared" ref="R107:R113" si="204">SUM(M107:Q107)</f>
        <v>180.35192539984064</v>
      </c>
      <c r="S107" s="33">
        <f>'[4]Index monthly'!D210</f>
        <v>153.34238242844077</v>
      </c>
      <c r="T107" s="22">
        <f t="shared" ref="T107:T113" si="205">S107/$S$7*100</f>
        <v>163.72366937517754</v>
      </c>
      <c r="U107" s="14">
        <f t="shared" si="196"/>
        <v>300</v>
      </c>
      <c r="V107" s="11">
        <f t="shared" si="115"/>
        <v>100</v>
      </c>
      <c r="W107" s="14"/>
    </row>
    <row r="108" spans="1:23" s="11" customFormat="1" x14ac:dyDescent="0.35">
      <c r="A108" s="35">
        <f t="shared" si="197"/>
        <v>45107</v>
      </c>
      <c r="B108" s="23">
        <v>45078</v>
      </c>
      <c r="F108" s="33">
        <f>'[1]SRM-M'!$J104</f>
        <v>255</v>
      </c>
      <c r="G108" s="33">
        <f>'[1]SRM-M'!$B104</f>
        <v>121.26965966945835</v>
      </c>
      <c r="H108" s="32">
        <f>[2]Index!AD108</f>
        <v>132.1099659879965</v>
      </c>
      <c r="I108" s="33">
        <f>[2]Index!AE108</f>
        <v>124.1474181222689</v>
      </c>
      <c r="J108" s="22"/>
      <c r="K108" s="22">
        <f t="shared" si="198"/>
        <v>220.41663065087732</v>
      </c>
      <c r="L108" s="22">
        <f t="shared" si="199"/>
        <v>178.75834267314025</v>
      </c>
      <c r="M108" s="20">
        <f t="shared" si="200"/>
        <v>20.036867097053928</v>
      </c>
      <c r="N108" s="22">
        <f t="shared" si="201"/>
        <v>11.015553477966421</v>
      </c>
      <c r="O108" s="22"/>
      <c r="P108" s="22">
        <f t="shared" si="202"/>
        <v>60.741674827324999</v>
      </c>
      <c r="Q108" s="22">
        <f t="shared" si="203"/>
        <v>86.523621169707511</v>
      </c>
      <c r="R108" s="20">
        <f t="shared" si="204"/>
        <v>178.31771657205286</v>
      </c>
      <c r="S108" s="33">
        <f>'[4]Index monthly'!D211</f>
        <v>147.67326846815621</v>
      </c>
      <c r="T108" s="22">
        <f t="shared" si="205"/>
        <v>157.67075611672485</v>
      </c>
      <c r="U108" s="14">
        <f t="shared" si="196"/>
        <v>300</v>
      </c>
      <c r="V108" s="11">
        <f t="shared" si="115"/>
        <v>100</v>
      </c>
      <c r="W108" s="14"/>
    </row>
    <row r="109" spans="1:23" s="11" customFormat="1" x14ac:dyDescent="0.35">
      <c r="A109" s="35">
        <f t="shared" si="197"/>
        <v>45138</v>
      </c>
      <c r="B109" s="23">
        <v>45108</v>
      </c>
      <c r="F109" s="33">
        <f>'[1]SRM-M'!$J105</f>
        <v>250</v>
      </c>
      <c r="G109" s="33">
        <f>'[1]SRM-M'!$B105</f>
        <v>120.13166480193736</v>
      </c>
      <c r="H109" s="32">
        <f>[2]Index!AD109</f>
        <v>127.98919614435206</v>
      </c>
      <c r="I109" s="33">
        <f>[2]Index!AE109</f>
        <v>117.42278904109811</v>
      </c>
      <c r="J109" s="22"/>
      <c r="K109" s="22">
        <f t="shared" si="198"/>
        <v>216.09473593223268</v>
      </c>
      <c r="L109" s="22">
        <f t="shared" si="199"/>
        <v>177.08087382361049</v>
      </c>
      <c r="M109" s="20">
        <f t="shared" si="200"/>
        <v>19.41187777791238</v>
      </c>
      <c r="N109" s="22">
        <f t="shared" si="201"/>
        <v>10.418879681736762</v>
      </c>
      <c r="O109" s="22"/>
      <c r="P109" s="22">
        <f t="shared" si="202"/>
        <v>59.550661595416663</v>
      </c>
      <c r="Q109" s="22">
        <f t="shared" si="203"/>
        <v>85.711683236684223</v>
      </c>
      <c r="R109" s="20">
        <f t="shared" si="204"/>
        <v>175.09310229175003</v>
      </c>
      <c r="S109" s="33">
        <f>'[4]Index monthly'!D212</f>
        <v>144.72113952150312</v>
      </c>
      <c r="T109" s="22">
        <f t="shared" si="205"/>
        <v>154.51876789298461</v>
      </c>
      <c r="U109" s="14">
        <f t="shared" si="196"/>
        <v>300</v>
      </c>
      <c r="V109" s="11">
        <f t="shared" si="115"/>
        <v>100</v>
      </c>
      <c r="W109" s="14"/>
    </row>
    <row r="110" spans="1:23" s="11" customFormat="1" x14ac:dyDescent="0.35">
      <c r="A110" s="35">
        <f t="shared" si="197"/>
        <v>45169</v>
      </c>
      <c r="B110" s="23">
        <v>45139</v>
      </c>
      <c r="F110" s="33">
        <f>'[1]SRM-M'!$J106</f>
        <v>249</v>
      </c>
      <c r="G110" s="33">
        <f>'[1]SRM-M'!$B106</f>
        <v>115.8511978658623</v>
      </c>
      <c r="H110" s="32">
        <f>[2]Index!AD110</f>
        <v>130.38242634066961</v>
      </c>
      <c r="I110" s="33">
        <f>[2]Index!AE110</f>
        <v>117.096071975603</v>
      </c>
      <c r="J110" s="22"/>
      <c r="K110" s="22">
        <f t="shared" si="198"/>
        <v>215.23035698850376</v>
      </c>
      <c r="L110" s="22">
        <f t="shared" si="199"/>
        <v>170.77122326925456</v>
      </c>
      <c r="M110" s="20">
        <f t="shared" si="200"/>
        <v>19.774854446762841</v>
      </c>
      <c r="N110" s="22">
        <f t="shared" si="201"/>
        <v>10.389890200025743</v>
      </c>
      <c r="O110" s="22"/>
      <c r="P110" s="22">
        <f t="shared" si="202"/>
        <v>59.312458949035005</v>
      </c>
      <c r="Q110" s="22">
        <f t="shared" si="203"/>
        <v>82.657650590629942</v>
      </c>
      <c r="R110" s="20">
        <f t="shared" si="204"/>
        <v>172.13485418645354</v>
      </c>
      <c r="S110" s="33">
        <f>'[4]Index monthly'!D213</f>
        <v>142.42583804220229</v>
      </c>
      <c r="T110" s="22">
        <f t="shared" si="205"/>
        <v>152.06807438893151</v>
      </c>
      <c r="U110" s="14">
        <f t="shared" si="196"/>
        <v>300</v>
      </c>
      <c r="V110" s="11">
        <f t="shared" si="115"/>
        <v>100</v>
      </c>
      <c r="W110" s="14"/>
    </row>
    <row r="111" spans="1:23" s="11" customFormat="1" x14ac:dyDescent="0.35">
      <c r="A111" s="35">
        <f t="shared" si="197"/>
        <v>45199</v>
      </c>
      <c r="B111" s="23">
        <v>45170</v>
      </c>
      <c r="F111" s="33">
        <f>'[1]SRM-M'!$J107</f>
        <v>225</v>
      </c>
      <c r="G111" s="33">
        <f>'[1]SRM-M'!$B107</f>
        <v>109.30052614111831</v>
      </c>
      <c r="H111" s="32">
        <f>[2]Index!AD111</f>
        <v>125.59596594803452</v>
      </c>
      <c r="I111" s="33">
        <f>[2]Index!AE111</f>
        <v>111.94803931841744</v>
      </c>
      <c r="J111" s="22"/>
      <c r="K111" s="22">
        <f t="shared" si="198"/>
        <v>194.48526233900941</v>
      </c>
      <c r="L111" s="22">
        <f t="shared" si="199"/>
        <v>161.11516235424278</v>
      </c>
      <c r="M111" s="20">
        <f t="shared" si="200"/>
        <v>19.048901109061916</v>
      </c>
      <c r="N111" s="22">
        <f t="shared" si="201"/>
        <v>9.9331072084882575</v>
      </c>
      <c r="O111" s="22"/>
      <c r="P111" s="22">
        <f t="shared" si="202"/>
        <v>53.595595435874998</v>
      </c>
      <c r="Q111" s="22">
        <f t="shared" si="203"/>
        <v>77.98386952895514</v>
      </c>
      <c r="R111" s="20">
        <f t="shared" si="204"/>
        <v>160.56147328238029</v>
      </c>
      <c r="S111" s="33">
        <f>'[4]Index monthly'!D214</f>
        <v>140.43296855119542</v>
      </c>
      <c r="T111" s="22">
        <f t="shared" si="205"/>
        <v>149.94028753388017</v>
      </c>
      <c r="U111" s="14">
        <f t="shared" si="196"/>
        <v>300</v>
      </c>
      <c r="V111" s="11">
        <f t="shared" si="115"/>
        <v>100</v>
      </c>
      <c r="W111" s="14"/>
    </row>
    <row r="112" spans="1:23" s="11" customFormat="1" ht="15" customHeight="1" x14ac:dyDescent="0.35">
      <c r="A112" s="35">
        <f t="shared" si="197"/>
        <v>45230</v>
      </c>
      <c r="B112" s="23">
        <v>45200</v>
      </c>
      <c r="F112" s="33">
        <f>'[1]SRM-M'!$J108</f>
        <v>220</v>
      </c>
      <c r="G112" s="33">
        <f>'[1]SRM-M'!$B108</f>
        <v>106.71140527936842</v>
      </c>
      <c r="H112" s="32">
        <f>[2]Index!AD112</f>
        <v>125.06286472307835</v>
      </c>
      <c r="I112" s="33">
        <f>[2]Index!AE112</f>
        <v>112.89499778422869</v>
      </c>
      <c r="J112" s="22"/>
      <c r="K112" s="22">
        <f t="shared" si="198"/>
        <v>190.16336762036477</v>
      </c>
      <c r="L112" s="22">
        <f t="shared" si="199"/>
        <v>157.2986516500124</v>
      </c>
      <c r="M112" s="20">
        <f t="shared" si="200"/>
        <v>18.968046660922145</v>
      </c>
      <c r="N112" s="22">
        <f t="shared" si="201"/>
        <v>10.017130475176602</v>
      </c>
      <c r="O112" s="22"/>
      <c r="P112" s="22">
        <f t="shared" si="202"/>
        <v>52.404582203966669</v>
      </c>
      <c r="Q112" s="22">
        <f t="shared" si="203"/>
        <v>76.13658049379795</v>
      </c>
      <c r="R112" s="20">
        <f t="shared" si="204"/>
        <v>157.52633983386335</v>
      </c>
      <c r="S112" s="33">
        <f>'[4]Index monthly'!D215</f>
        <v>136.46513859268185</v>
      </c>
      <c r="T112" s="22">
        <f t="shared" si="205"/>
        <v>145.70383528906291</v>
      </c>
      <c r="U112" s="14">
        <f t="shared" si="196"/>
        <v>300</v>
      </c>
      <c r="V112" s="11">
        <f t="shared" si="115"/>
        <v>100</v>
      </c>
      <c r="W112" s="14"/>
    </row>
    <row r="113" spans="1:23" s="11" customFormat="1" x14ac:dyDescent="0.35">
      <c r="A113" s="35">
        <f t="shared" si="197"/>
        <v>45260</v>
      </c>
      <c r="B113" s="23">
        <v>45231</v>
      </c>
      <c r="F113" s="33">
        <f>'[1]SRM-M'!$J109</f>
        <v>220</v>
      </c>
      <c r="G113" s="33">
        <f>'[1]SRM-M'!$B109</f>
        <v>107.61060115492712</v>
      </c>
      <c r="H113" s="32">
        <f>[2]Index!AD113</f>
        <v>130.14848311996545</v>
      </c>
      <c r="I113" s="33">
        <f>[2]Index!AE113</f>
        <v>119.33587679438644</v>
      </c>
      <c r="J113" s="22"/>
      <c r="K113" s="22">
        <f t="shared" si="198"/>
        <v>190.16336762036477</v>
      </c>
      <c r="L113" s="22">
        <f t="shared" si="199"/>
        <v>158.62411726846568</v>
      </c>
      <c r="M113" s="20">
        <f t="shared" si="200"/>
        <v>19.739372723741795</v>
      </c>
      <c r="N113" s="22">
        <f t="shared" si="201"/>
        <v>10.588627234872625</v>
      </c>
      <c r="O113" s="22"/>
      <c r="P113" s="22">
        <f t="shared" si="202"/>
        <v>52.404582203966669</v>
      </c>
      <c r="Q113" s="22">
        <f t="shared" si="203"/>
        <v>76.77813983771189</v>
      </c>
      <c r="R113" s="20">
        <f t="shared" si="204"/>
        <v>159.51072200029296</v>
      </c>
      <c r="S113" s="33">
        <f>'[4]Index monthly'!D216</f>
        <v>135.1983037052284</v>
      </c>
      <c r="T113" s="22">
        <f t="shared" si="205"/>
        <v>144.35123561647623</v>
      </c>
      <c r="U113" s="14">
        <f t="shared" si="196"/>
        <v>300</v>
      </c>
      <c r="V113" s="11">
        <f t="shared" si="115"/>
        <v>100</v>
      </c>
      <c r="W113" s="14"/>
    </row>
    <row r="114" spans="1:23" s="11" customFormat="1" x14ac:dyDescent="0.35">
      <c r="A114" s="35">
        <f t="shared" ref="A114" si="206">EOMONTH(B114,0)</f>
        <v>45291</v>
      </c>
      <c r="B114" s="23">
        <v>45261</v>
      </c>
      <c r="F114" s="33">
        <f>'[1]SRM-M'!$J110</f>
        <v>220</v>
      </c>
      <c r="G114" s="33">
        <f>'[1]SRM-M'!$B110</f>
        <v>109.72418293594284</v>
      </c>
      <c r="H114" s="32">
        <f>[2]Index!AD114</f>
        <v>132.59000073224482</v>
      </c>
      <c r="I114" s="33">
        <f>[2]Index!AE114</f>
        <v>120.5267487882347</v>
      </c>
      <c r="J114" s="22"/>
      <c r="K114" s="22">
        <f t="shared" ref="K114" si="207">F114/$F$7*100</f>
        <v>190.16336762036477</v>
      </c>
      <c r="L114" s="22">
        <f t="shared" ref="L114" si="208">G114/$G$7*100</f>
        <v>161.73965645038743</v>
      </c>
      <c r="M114" s="20">
        <f t="shared" ref="M114" si="209">H114*H$6</f>
        <v>20.109673053065951</v>
      </c>
      <c r="N114" s="22">
        <f t="shared" ref="N114" si="210">I114*I$6</f>
        <v>10.694292856695936</v>
      </c>
      <c r="O114" s="22"/>
      <c r="P114" s="22">
        <f t="shared" ref="P114" si="211">K114*K$6</f>
        <v>52.404582203966669</v>
      </c>
      <c r="Q114" s="22">
        <f t="shared" ref="Q114" si="212">L114*L$6</f>
        <v>78.286140683350084</v>
      </c>
      <c r="R114" s="20">
        <f t="shared" ref="R114" si="213">SUM(M114:Q114)</f>
        <v>161.49468879707865</v>
      </c>
      <c r="S114" s="33">
        <f>'[4]Index monthly'!D217</f>
        <v>138.68778856716364</v>
      </c>
      <c r="T114" s="22">
        <f t="shared" ref="T114" si="214">S114/$S$7*100</f>
        <v>148.07695877779324</v>
      </c>
      <c r="U114" s="14">
        <f t="shared" si="196"/>
        <v>300</v>
      </c>
      <c r="V114" s="11">
        <f t="shared" si="115"/>
        <v>100</v>
      </c>
      <c r="W114" s="14"/>
    </row>
    <row r="115" spans="1:23" s="11" customFormat="1" x14ac:dyDescent="0.35">
      <c r="A115" s="35"/>
      <c r="B115" s="23"/>
      <c r="F115" s="33"/>
      <c r="G115" s="33"/>
      <c r="H115" s="32"/>
      <c r="I115" s="33"/>
      <c r="J115" s="22"/>
      <c r="K115" s="22"/>
      <c r="L115" s="22"/>
      <c r="M115" s="20"/>
      <c r="N115" s="22"/>
      <c r="O115" s="22"/>
      <c r="P115" s="22"/>
      <c r="Q115" s="22"/>
      <c r="R115" s="20"/>
      <c r="S115" s="33"/>
      <c r="T115" s="22"/>
      <c r="U115" s="14"/>
      <c r="W115" s="14"/>
    </row>
    <row r="116" spans="1:23" s="11" customFormat="1" x14ac:dyDescent="0.35">
      <c r="A116" s="35"/>
      <c r="B116" s="23"/>
      <c r="F116" s="33"/>
      <c r="G116" s="33"/>
      <c r="H116" s="32"/>
      <c r="I116" s="33"/>
      <c r="J116" s="22"/>
      <c r="K116" s="22"/>
      <c r="L116" s="22"/>
      <c r="M116" s="20"/>
      <c r="N116" s="22"/>
      <c r="O116" s="22"/>
      <c r="P116" s="22"/>
      <c r="Q116" s="22"/>
      <c r="R116" s="20"/>
      <c r="S116" s="33"/>
      <c r="T116" s="22"/>
      <c r="U116" s="14"/>
      <c r="W116" s="14"/>
    </row>
    <row r="117" spans="1:23" s="11" customFormat="1" x14ac:dyDescent="0.35">
      <c r="A117" s="35"/>
      <c r="B117" s="23"/>
      <c r="F117" s="33"/>
      <c r="G117" s="33"/>
      <c r="H117" s="32"/>
      <c r="I117" s="33"/>
      <c r="J117" s="22"/>
      <c r="K117" s="22"/>
      <c r="L117" s="22"/>
      <c r="M117" s="20"/>
      <c r="N117" s="22"/>
      <c r="O117" s="22"/>
      <c r="P117" s="22"/>
      <c r="Q117" s="22"/>
      <c r="R117" s="20"/>
      <c r="S117" s="33"/>
      <c r="T117" s="22"/>
      <c r="U117" s="14"/>
      <c r="W117" s="14"/>
    </row>
    <row r="118" spans="1:23" s="11" customFormat="1" x14ac:dyDescent="0.35">
      <c r="A118" s="35"/>
      <c r="B118" s="23"/>
      <c r="F118" s="33"/>
      <c r="G118" s="33"/>
      <c r="H118" s="32"/>
      <c r="I118" s="33"/>
      <c r="J118" s="22"/>
      <c r="K118" s="22"/>
      <c r="L118" s="22"/>
      <c r="M118" s="20"/>
      <c r="N118" s="22"/>
      <c r="O118" s="22"/>
      <c r="P118" s="22"/>
      <c r="Q118" s="22"/>
      <c r="R118" s="20"/>
      <c r="S118" s="33"/>
      <c r="T118" s="22"/>
      <c r="U118" s="14"/>
      <c r="W118" s="14"/>
    </row>
    <row r="119" spans="1:23" s="11" customFormat="1" x14ac:dyDescent="0.35">
      <c r="A119" s="35"/>
      <c r="B119" s="23"/>
      <c r="F119" s="33"/>
      <c r="G119" s="33"/>
      <c r="H119" s="32"/>
      <c r="I119" s="33"/>
      <c r="J119" s="22"/>
      <c r="K119" s="22"/>
      <c r="L119" s="22"/>
      <c r="M119" s="20"/>
      <c r="N119" s="22"/>
      <c r="O119" s="22"/>
      <c r="P119" s="22"/>
      <c r="Q119" s="22"/>
      <c r="R119" s="20"/>
      <c r="S119" s="33"/>
      <c r="T119" s="22"/>
      <c r="U119" s="14"/>
      <c r="W119" s="14"/>
    </row>
    <row r="120" spans="1:23" s="11" customFormat="1" x14ac:dyDescent="0.35">
      <c r="A120" s="35"/>
      <c r="B120" s="23"/>
      <c r="F120" s="33"/>
      <c r="G120" s="33"/>
      <c r="H120" s="32"/>
      <c r="I120" s="33"/>
      <c r="J120" s="22"/>
      <c r="K120" s="22"/>
      <c r="L120" s="22"/>
      <c r="M120" s="20"/>
      <c r="N120" s="22"/>
      <c r="O120" s="22"/>
      <c r="P120" s="22"/>
      <c r="Q120" s="22"/>
      <c r="R120" s="20"/>
      <c r="S120" s="33"/>
      <c r="T120" s="22"/>
      <c r="U120" s="14"/>
      <c r="W120" s="14"/>
    </row>
    <row r="121" spans="1:23" s="11" customFormat="1" x14ac:dyDescent="0.35">
      <c r="A121" s="35"/>
      <c r="B121" s="23"/>
      <c r="F121" s="33"/>
      <c r="G121" s="33"/>
      <c r="H121" s="32"/>
      <c r="I121" s="33"/>
      <c r="J121" s="22"/>
      <c r="K121" s="22"/>
      <c r="L121" s="22"/>
      <c r="M121" s="20"/>
      <c r="N121" s="22"/>
      <c r="O121" s="22"/>
      <c r="P121" s="22"/>
      <c r="Q121" s="22"/>
      <c r="R121" s="20"/>
      <c r="S121" s="33"/>
      <c r="T121" s="22"/>
      <c r="U121" s="14"/>
      <c r="W121" s="14"/>
    </row>
    <row r="122" spans="1:23" s="11" customFormat="1" x14ac:dyDescent="0.35">
      <c r="A122" s="35"/>
      <c r="B122" s="23"/>
      <c r="F122" s="33"/>
      <c r="G122" s="33"/>
      <c r="H122" s="32"/>
      <c r="I122" s="33"/>
      <c r="J122" s="22"/>
      <c r="K122" s="22"/>
      <c r="L122" s="22"/>
      <c r="M122" s="20"/>
      <c r="N122" s="22"/>
      <c r="O122" s="22"/>
      <c r="P122" s="22"/>
      <c r="Q122" s="22"/>
      <c r="R122" s="20"/>
      <c r="S122" s="33"/>
      <c r="T122" s="22"/>
      <c r="U122" s="14"/>
      <c r="W122" s="14"/>
    </row>
    <row r="123" spans="1:23" s="11" customFormat="1" x14ac:dyDescent="0.35">
      <c r="A123" s="35"/>
      <c r="B123" s="23"/>
      <c r="F123" s="33"/>
      <c r="G123" s="33"/>
      <c r="H123" s="32"/>
      <c r="I123" s="33"/>
      <c r="J123" s="22"/>
      <c r="K123" s="22"/>
      <c r="L123" s="22"/>
      <c r="M123" s="20"/>
      <c r="N123" s="22"/>
      <c r="O123" s="22"/>
      <c r="P123" s="22"/>
      <c r="Q123" s="22"/>
      <c r="R123" s="20"/>
      <c r="S123" s="33"/>
      <c r="T123" s="22"/>
      <c r="U123" s="14"/>
      <c r="W123" s="14"/>
    </row>
    <row r="124" spans="1:23" s="11" customFormat="1" x14ac:dyDescent="0.35">
      <c r="A124" s="35"/>
      <c r="B124" s="23"/>
      <c r="F124" s="33"/>
      <c r="G124" s="33"/>
      <c r="H124" s="32"/>
      <c r="I124" s="33"/>
      <c r="J124" s="22"/>
      <c r="K124" s="22"/>
      <c r="L124" s="22"/>
      <c r="M124" s="20"/>
      <c r="N124" s="22"/>
      <c r="O124" s="22"/>
      <c r="P124" s="22"/>
      <c r="Q124" s="22"/>
      <c r="R124" s="20"/>
      <c r="S124" s="33"/>
      <c r="T124" s="22"/>
      <c r="U124" s="14"/>
      <c r="W124" s="14"/>
    </row>
    <row r="125" spans="1:23" s="11" customFormat="1" x14ac:dyDescent="0.35">
      <c r="A125" s="35"/>
      <c r="B125" s="23"/>
      <c r="F125" s="33"/>
      <c r="G125" s="33"/>
      <c r="H125" s="32"/>
      <c r="I125" s="33"/>
      <c r="J125" s="22"/>
      <c r="K125" s="22"/>
      <c r="L125" s="22"/>
      <c r="M125" s="20"/>
      <c r="N125" s="22"/>
      <c r="O125" s="22"/>
      <c r="P125" s="22"/>
      <c r="Q125" s="22"/>
      <c r="R125" s="20"/>
      <c r="S125" s="33"/>
      <c r="T125" s="22"/>
      <c r="U125" s="14"/>
      <c r="W125" s="14"/>
    </row>
    <row r="126" spans="1:23" s="11" customFormat="1" x14ac:dyDescent="0.35">
      <c r="A126" s="35"/>
      <c r="B126" s="23"/>
      <c r="F126" s="33"/>
      <c r="G126" s="33"/>
      <c r="H126" s="32"/>
      <c r="I126" s="33"/>
      <c r="J126" s="22"/>
      <c r="K126" s="22"/>
      <c r="L126" s="22"/>
      <c r="M126" s="20"/>
      <c r="N126" s="22"/>
      <c r="O126" s="22"/>
      <c r="P126" s="22"/>
      <c r="Q126" s="22"/>
      <c r="R126" s="20"/>
      <c r="S126" s="33"/>
      <c r="T126" s="22"/>
      <c r="U126" s="14"/>
      <c r="W126" s="14"/>
    </row>
    <row r="127" spans="1:23" s="11" customFormat="1" x14ac:dyDescent="0.35">
      <c r="F127" s="34"/>
      <c r="G127" s="34"/>
      <c r="H127" s="34"/>
      <c r="I127" s="34"/>
      <c r="S127" s="34"/>
      <c r="U127" s="14"/>
      <c r="W127" s="14"/>
    </row>
    <row r="128" spans="1:23" s="11" customFormat="1" x14ac:dyDescent="0.35">
      <c r="F128" s="34"/>
      <c r="G128" s="34"/>
      <c r="H128" s="34"/>
      <c r="I128" s="34"/>
      <c r="S128" s="34"/>
      <c r="U128" s="14"/>
      <c r="W128" s="14"/>
    </row>
    <row r="129" spans="6:23" s="11" customFormat="1" x14ac:dyDescent="0.35">
      <c r="F129" s="34"/>
      <c r="G129" s="34"/>
      <c r="H129" s="34"/>
      <c r="I129" s="34"/>
      <c r="S129" s="34"/>
      <c r="U129" s="14"/>
      <c r="W129" s="14"/>
    </row>
    <row r="130" spans="6:23" s="11" customFormat="1" x14ac:dyDescent="0.35">
      <c r="F130" s="34"/>
      <c r="G130" s="34"/>
      <c r="H130" s="34"/>
      <c r="I130" s="34"/>
      <c r="S130" s="34"/>
      <c r="U130" s="14"/>
      <c r="W130" s="14"/>
    </row>
    <row r="131" spans="6:23" s="11" customFormat="1" x14ac:dyDescent="0.35">
      <c r="F131" s="34"/>
      <c r="G131" s="34"/>
      <c r="H131" s="34"/>
      <c r="I131" s="34"/>
      <c r="S131" s="34"/>
      <c r="U131" s="14"/>
      <c r="W131" s="14"/>
    </row>
    <row r="132" spans="6:23" s="11" customFormat="1" x14ac:dyDescent="0.35">
      <c r="F132" s="34"/>
      <c r="G132" s="34"/>
      <c r="H132" s="34"/>
      <c r="I132" s="34"/>
      <c r="S132" s="34"/>
      <c r="U132" s="14"/>
      <c r="W132" s="14"/>
    </row>
    <row r="133" spans="6:23" s="11" customFormat="1" x14ac:dyDescent="0.35">
      <c r="F133" s="34"/>
      <c r="G133" s="34"/>
      <c r="H133" s="34"/>
      <c r="I133" s="34"/>
      <c r="S133" s="34"/>
      <c r="U133" s="14"/>
      <c r="W133" s="14"/>
    </row>
    <row r="134" spans="6:23" s="11" customFormat="1" x14ac:dyDescent="0.35">
      <c r="F134" s="34"/>
      <c r="G134" s="34"/>
      <c r="H134" s="34"/>
      <c r="I134" s="34"/>
      <c r="S134" s="34"/>
      <c r="U134" s="14"/>
      <c r="W134" s="14"/>
    </row>
    <row r="135" spans="6:23" s="11" customFormat="1" x14ac:dyDescent="0.35">
      <c r="F135" s="34"/>
      <c r="G135" s="34"/>
      <c r="H135" s="34"/>
      <c r="I135" s="34"/>
      <c r="S135" s="34"/>
      <c r="U135" s="14"/>
      <c r="W135" s="14"/>
    </row>
  </sheetData>
  <conditionalFormatting sqref="B1:B60 B67 B71 B83:B84 B89:B1048576">
    <cfRule type="timePeriod" dxfId="11" priority="14" timePeriod="thisMonth">
      <formula>AND(MONTH(B1)=MONTH(TODAY()),YEAR(B1)=YEAR(TODAY()))</formula>
    </cfRule>
  </conditionalFormatting>
  <conditionalFormatting sqref="B61:B66">
    <cfRule type="timePeriod" dxfId="10" priority="13" timePeriod="thisMonth">
      <formula>AND(MONTH(B61)=MONTH(TODAY()),YEAR(B61)=YEAR(TODAY()))</formula>
    </cfRule>
  </conditionalFormatting>
  <conditionalFormatting sqref="B68">
    <cfRule type="timePeriod" dxfId="9" priority="12" timePeriod="thisMonth">
      <formula>AND(MONTH(B68)=MONTH(TODAY()),YEAR(B68)=YEAR(TODAY()))</formula>
    </cfRule>
  </conditionalFormatting>
  <conditionalFormatting sqref="B69:B70">
    <cfRule type="timePeriod" dxfId="8" priority="11" timePeriod="thisMonth">
      <formula>AND(MONTH(B69)=MONTH(TODAY()),YEAR(B69)=YEAR(TODAY()))</formula>
    </cfRule>
  </conditionalFormatting>
  <conditionalFormatting sqref="B72">
    <cfRule type="timePeriod" dxfId="7" priority="10" timePeriod="thisMonth">
      <formula>AND(MONTH(B72)=MONTH(TODAY()),YEAR(B72)=YEAR(TODAY()))</formula>
    </cfRule>
  </conditionalFormatting>
  <conditionalFormatting sqref="B73:B74">
    <cfRule type="timePeriod" dxfId="6" priority="9" timePeriod="thisMonth">
      <formula>AND(MONTH(B73)=MONTH(TODAY()),YEAR(B73)=YEAR(TODAY()))</formula>
    </cfRule>
  </conditionalFormatting>
  <conditionalFormatting sqref="B75">
    <cfRule type="timePeriod" dxfId="5" priority="8" timePeriod="thisMonth">
      <formula>AND(MONTH(B75)=MONTH(TODAY()),YEAR(B75)=YEAR(TODAY()))</formula>
    </cfRule>
  </conditionalFormatting>
  <conditionalFormatting sqref="B76:B79">
    <cfRule type="timePeriod" dxfId="4" priority="6" timePeriod="thisMonth">
      <formula>AND(MONTH(B76)=MONTH(TODAY()),YEAR(B76)=YEAR(TODAY()))</formula>
    </cfRule>
  </conditionalFormatting>
  <conditionalFormatting sqref="B80">
    <cfRule type="timePeriod" dxfId="3" priority="5" timePeriod="thisMonth">
      <formula>AND(MONTH(B80)=MONTH(TODAY()),YEAR(B80)=YEAR(TODAY()))</formula>
    </cfRule>
  </conditionalFormatting>
  <conditionalFormatting sqref="B81">
    <cfRule type="timePeriod" dxfId="2" priority="3" timePeriod="thisMonth">
      <formula>AND(MONTH(B81)=MONTH(TODAY()),YEAR(B81)=YEAR(TODAY()))</formula>
    </cfRule>
  </conditionalFormatting>
  <conditionalFormatting sqref="B82">
    <cfRule type="timePeriod" dxfId="1" priority="2" timePeriod="thisMonth">
      <formula>AND(MONTH(B82)=MONTH(TODAY()),YEAR(B82)=YEAR(TODAY()))</formula>
    </cfRule>
  </conditionalFormatting>
  <conditionalFormatting sqref="B85:B88">
    <cfRule type="timePeriod" dxfId="0" priority="1" timePeriod="thisMonth">
      <formula>AND(MONTH(B85)=MONTH(TODAY()),YEAR(B85)=YEAR(TODAY()))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:D343"/>
  <sheetViews>
    <sheetView topLeftCell="A226" zoomScale="70" zoomScaleNormal="70" workbookViewId="0">
      <selection activeCell="Y249" sqref="Y249"/>
    </sheetView>
  </sheetViews>
  <sheetFormatPr defaultRowHeight="14.5" x14ac:dyDescent="0.35"/>
  <cols>
    <col min="1" max="1" width="10.1796875" bestFit="1" customWidth="1"/>
    <col min="2" max="2" width="9.1796875" style="1"/>
  </cols>
  <sheetData>
    <row r="1" spans="1:4" x14ac:dyDescent="0.35">
      <c r="A1" s="4">
        <f>'[3]Index chart'!A356</f>
        <v>42009</v>
      </c>
      <c r="B1" s="5">
        <f>'[3]Index chart'!E356</f>
        <v>96.239615854320704</v>
      </c>
      <c r="C1">
        <f>YEAR(A1)</f>
        <v>2015</v>
      </c>
      <c r="D1">
        <f>MONTH(A1)</f>
        <v>1</v>
      </c>
    </row>
    <row r="2" spans="1:4" x14ac:dyDescent="0.35">
      <c r="A2" s="4">
        <f>'[3]Index chart'!A357</f>
        <v>42016</v>
      </c>
      <c r="B2" s="5">
        <f>'[3]Index chart'!E357</f>
        <v>95.016470321716156</v>
      </c>
      <c r="C2">
        <f t="shared" ref="C2:C65" si="0">YEAR(A2)</f>
        <v>2015</v>
      </c>
      <c r="D2">
        <f t="shared" ref="D2:D65" si="1">MONTH(A2)</f>
        <v>1</v>
      </c>
    </row>
    <row r="3" spans="1:4" x14ac:dyDescent="0.35">
      <c r="A3" s="4">
        <f>'[3]Index chart'!A358</f>
        <v>42023</v>
      </c>
      <c r="B3" s="5">
        <f>'[3]Index chart'!E358</f>
        <v>92.555599621743198</v>
      </c>
      <c r="C3">
        <f t="shared" si="0"/>
        <v>2015</v>
      </c>
      <c r="D3">
        <f t="shared" si="1"/>
        <v>1</v>
      </c>
    </row>
    <row r="4" spans="1:4" x14ac:dyDescent="0.35">
      <c r="A4" s="4">
        <f>'[3]Index chart'!A359</f>
        <v>42030</v>
      </c>
      <c r="B4" s="5">
        <f>'[3]Index chart'!E359</f>
        <v>90.825367020898796</v>
      </c>
      <c r="C4">
        <f t="shared" si="0"/>
        <v>2015</v>
      </c>
      <c r="D4">
        <f t="shared" si="1"/>
        <v>1</v>
      </c>
    </row>
    <row r="5" spans="1:4" x14ac:dyDescent="0.35">
      <c r="A5" s="4">
        <f>'[3]Index chart'!A360</f>
        <v>42037</v>
      </c>
      <c r="B5" s="5">
        <f>'[3]Index chart'!E360</f>
        <v>90.606557421043618</v>
      </c>
      <c r="C5">
        <f t="shared" si="0"/>
        <v>2015</v>
      </c>
      <c r="D5">
        <f t="shared" si="1"/>
        <v>2</v>
      </c>
    </row>
    <row r="6" spans="1:4" x14ac:dyDescent="0.35">
      <c r="A6" s="4">
        <f>'[3]Index chart'!A361</f>
        <v>42044</v>
      </c>
      <c r="B6" s="5">
        <f>'[3]Index chart'!E361</f>
        <v>89.768226505967547</v>
      </c>
      <c r="C6">
        <f t="shared" si="0"/>
        <v>2015</v>
      </c>
      <c r="D6">
        <f t="shared" si="1"/>
        <v>2</v>
      </c>
    </row>
    <row r="7" spans="1:4" x14ac:dyDescent="0.35">
      <c r="A7" s="4">
        <f>'[3]Index chart'!A362</f>
        <v>42051</v>
      </c>
      <c r="B7" s="5">
        <f>'[3]Index chart'!E362</f>
        <v>88.343402831535002</v>
      </c>
      <c r="C7">
        <f t="shared" si="0"/>
        <v>2015</v>
      </c>
      <c r="D7">
        <f t="shared" si="1"/>
        <v>2</v>
      </c>
    </row>
    <row r="8" spans="1:4" x14ac:dyDescent="0.35">
      <c r="A8" s="4">
        <f>'[3]Index chart'!A363</f>
        <v>42058</v>
      </c>
      <c r="B8" s="5">
        <f>'[3]Index chart'!E363</f>
        <v>87.920415806839856</v>
      </c>
      <c r="C8">
        <f t="shared" si="0"/>
        <v>2015</v>
      </c>
      <c r="D8">
        <f t="shared" si="1"/>
        <v>2</v>
      </c>
    </row>
    <row r="9" spans="1:4" x14ac:dyDescent="0.35">
      <c r="A9" s="4">
        <f>'[3]Index chart'!A364</f>
        <v>42065</v>
      </c>
      <c r="B9" s="5">
        <f>'[3]Index chart'!E364</f>
        <v>87.217688668640406</v>
      </c>
      <c r="C9">
        <f t="shared" si="0"/>
        <v>2015</v>
      </c>
      <c r="D9">
        <f t="shared" si="1"/>
        <v>3</v>
      </c>
    </row>
    <row r="10" spans="1:4" x14ac:dyDescent="0.35">
      <c r="A10" s="4">
        <f>'[3]Index chart'!A365</f>
        <v>42072</v>
      </c>
      <c r="B10" s="5">
        <f>'[3]Index chart'!E365</f>
        <v>87.071694211841091</v>
      </c>
      <c r="C10">
        <f t="shared" si="0"/>
        <v>2015</v>
      </c>
      <c r="D10">
        <f t="shared" si="1"/>
        <v>3</v>
      </c>
    </row>
    <row r="11" spans="1:4" x14ac:dyDescent="0.35">
      <c r="A11" s="4">
        <f>'[3]Index chart'!A366</f>
        <v>42079</v>
      </c>
      <c r="B11" s="5">
        <f>'[3]Index chart'!E366</f>
        <v>87.243630477475335</v>
      </c>
      <c r="C11">
        <f t="shared" si="0"/>
        <v>2015</v>
      </c>
      <c r="D11">
        <f t="shared" si="1"/>
        <v>3</v>
      </c>
    </row>
    <row r="12" spans="1:4" x14ac:dyDescent="0.35">
      <c r="A12" s="4">
        <f>'[3]Index chart'!A367</f>
        <v>42086</v>
      </c>
      <c r="B12" s="5">
        <f>'[3]Index chart'!E367</f>
        <v>87.458314329396245</v>
      </c>
      <c r="C12">
        <f t="shared" si="0"/>
        <v>2015</v>
      </c>
      <c r="D12">
        <f t="shared" si="1"/>
        <v>3</v>
      </c>
    </row>
    <row r="13" spans="1:4" x14ac:dyDescent="0.35">
      <c r="A13" s="4">
        <f>'[3]Index chart'!A368</f>
        <v>42093</v>
      </c>
      <c r="B13" s="5">
        <f>'[3]Index chart'!E368</f>
        <v>87.26666835703648</v>
      </c>
      <c r="C13">
        <f t="shared" si="0"/>
        <v>2015</v>
      </c>
      <c r="D13">
        <f t="shared" si="1"/>
        <v>3</v>
      </c>
    </row>
    <row r="14" spans="1:4" x14ac:dyDescent="0.35">
      <c r="A14" s="4">
        <f>'[3]Index chart'!A369</f>
        <v>42100</v>
      </c>
      <c r="B14" s="5">
        <f>'[3]Index chart'!E369</f>
        <v>87.093352914416499</v>
      </c>
      <c r="C14">
        <f t="shared" si="0"/>
        <v>2015</v>
      </c>
      <c r="D14">
        <f t="shared" si="1"/>
        <v>4</v>
      </c>
    </row>
    <row r="15" spans="1:4" x14ac:dyDescent="0.35">
      <c r="A15" s="4">
        <f>'[3]Index chart'!A370</f>
        <v>42107</v>
      </c>
      <c r="B15" s="5">
        <f>'[3]Index chart'!E370</f>
        <v>86.779833169381845</v>
      </c>
      <c r="C15">
        <f t="shared" si="0"/>
        <v>2015</v>
      </c>
      <c r="D15">
        <f t="shared" si="1"/>
        <v>4</v>
      </c>
    </row>
    <row r="16" spans="1:4" x14ac:dyDescent="0.35">
      <c r="A16" s="4">
        <f>'[3]Index chart'!A371</f>
        <v>42114</v>
      </c>
      <c r="B16" s="5">
        <f>'[3]Index chart'!E371</f>
        <v>86.507215322624603</v>
      </c>
      <c r="C16">
        <f t="shared" si="0"/>
        <v>2015</v>
      </c>
      <c r="D16">
        <f t="shared" si="1"/>
        <v>4</v>
      </c>
    </row>
    <row r="17" spans="1:4" x14ac:dyDescent="0.35">
      <c r="A17" s="4">
        <f>'[3]Index chart'!A372</f>
        <v>42121</v>
      </c>
      <c r="B17" s="5">
        <f>'[3]Index chart'!E372</f>
        <v>87.164166564327957</v>
      </c>
      <c r="C17">
        <f t="shared" si="0"/>
        <v>2015</v>
      </c>
      <c r="D17">
        <f t="shared" si="1"/>
        <v>4</v>
      </c>
    </row>
    <row r="18" spans="1:4" x14ac:dyDescent="0.35">
      <c r="A18" s="4">
        <f>'[3]Index chart'!A373</f>
        <v>42128</v>
      </c>
      <c r="B18" s="5">
        <f>'[3]Index chart'!E373</f>
        <v>87.494807284623732</v>
      </c>
      <c r="C18">
        <f t="shared" si="0"/>
        <v>2015</v>
      </c>
      <c r="D18">
        <f t="shared" si="1"/>
        <v>5</v>
      </c>
    </row>
    <row r="19" spans="1:4" x14ac:dyDescent="0.35">
      <c r="A19" s="4">
        <f>'[3]Index chart'!A374</f>
        <v>42135</v>
      </c>
      <c r="B19" s="5">
        <f>'[3]Index chart'!E374</f>
        <v>87.22993156282098</v>
      </c>
      <c r="C19">
        <f t="shared" si="0"/>
        <v>2015</v>
      </c>
      <c r="D19">
        <f t="shared" si="1"/>
        <v>5</v>
      </c>
    </row>
    <row r="20" spans="1:4" x14ac:dyDescent="0.35">
      <c r="A20" s="4">
        <f>'[3]Index chart'!A375</f>
        <v>42142</v>
      </c>
      <c r="B20" s="5">
        <f>'[3]Index chart'!E375</f>
        <v>86.928191662526132</v>
      </c>
      <c r="C20">
        <f t="shared" si="0"/>
        <v>2015</v>
      </c>
      <c r="D20">
        <f t="shared" si="1"/>
        <v>5</v>
      </c>
    </row>
    <row r="21" spans="1:4" x14ac:dyDescent="0.35">
      <c r="A21" s="4">
        <f>'[3]Index chart'!A376</f>
        <v>42149</v>
      </c>
      <c r="B21" s="5">
        <f>'[3]Index chart'!E376</f>
        <v>86.545489763865476</v>
      </c>
      <c r="C21">
        <f t="shared" si="0"/>
        <v>2015</v>
      </c>
      <c r="D21">
        <f t="shared" si="1"/>
        <v>5</v>
      </c>
    </row>
    <row r="22" spans="1:4" x14ac:dyDescent="0.35">
      <c r="A22" s="4">
        <f>'[3]Index chart'!A377</f>
        <v>42156</v>
      </c>
      <c r="B22" s="5">
        <f>'[3]Index chart'!E377</f>
        <v>85.352037560843954</v>
      </c>
      <c r="C22">
        <f t="shared" si="0"/>
        <v>2015</v>
      </c>
      <c r="D22">
        <f t="shared" si="1"/>
        <v>6</v>
      </c>
    </row>
    <row r="23" spans="1:4" x14ac:dyDescent="0.35">
      <c r="A23" s="4">
        <f>'[3]Index chart'!A378</f>
        <v>42163</v>
      </c>
      <c r="B23" s="5">
        <f>'[3]Index chart'!E378</f>
        <v>85.11947821829429</v>
      </c>
      <c r="C23">
        <f t="shared" si="0"/>
        <v>2015</v>
      </c>
      <c r="D23">
        <f t="shared" si="1"/>
        <v>6</v>
      </c>
    </row>
    <row r="24" spans="1:4" x14ac:dyDescent="0.35">
      <c r="A24" s="4">
        <f>'[3]Index chart'!A379</f>
        <v>42170</v>
      </c>
      <c r="B24" s="5">
        <f>'[3]Index chart'!E379</f>
        <v>84.876268006803741</v>
      </c>
      <c r="C24">
        <f t="shared" si="0"/>
        <v>2015</v>
      </c>
      <c r="D24">
        <f t="shared" si="1"/>
        <v>6</v>
      </c>
    </row>
    <row r="25" spans="1:4" x14ac:dyDescent="0.35">
      <c r="A25" s="4">
        <f>'[3]Index chart'!A380</f>
        <v>42177</v>
      </c>
      <c r="B25" s="5">
        <f>'[3]Index chart'!E380</f>
        <v>83.825561734512078</v>
      </c>
      <c r="C25">
        <f t="shared" si="0"/>
        <v>2015</v>
      </c>
      <c r="D25">
        <f t="shared" si="1"/>
        <v>6</v>
      </c>
    </row>
    <row r="26" spans="1:4" x14ac:dyDescent="0.35">
      <c r="A26" s="4">
        <f>'[3]Index chart'!A381</f>
        <v>42184</v>
      </c>
      <c r="B26" s="5">
        <f>'[3]Index chart'!E381</f>
        <v>83.110596269833366</v>
      </c>
      <c r="C26">
        <f t="shared" si="0"/>
        <v>2015</v>
      </c>
      <c r="D26">
        <f t="shared" si="1"/>
        <v>6</v>
      </c>
    </row>
    <row r="27" spans="1:4" x14ac:dyDescent="0.35">
      <c r="A27" s="4">
        <f>'[3]Index chart'!A382</f>
        <v>42191</v>
      </c>
      <c r="B27" s="5">
        <f>'[3]Index chart'!E382</f>
        <v>81.194298939081875</v>
      </c>
      <c r="C27">
        <f t="shared" si="0"/>
        <v>2015</v>
      </c>
      <c r="D27">
        <f t="shared" si="1"/>
        <v>7</v>
      </c>
    </row>
    <row r="28" spans="1:4" x14ac:dyDescent="0.35">
      <c r="A28" s="4">
        <f>'[3]Index chart'!A383</f>
        <v>42198</v>
      </c>
      <c r="B28" s="5">
        <f>'[3]Index chart'!E383</f>
        <v>80.92138385813621</v>
      </c>
      <c r="C28">
        <f t="shared" si="0"/>
        <v>2015</v>
      </c>
      <c r="D28">
        <f t="shared" si="1"/>
        <v>7</v>
      </c>
    </row>
    <row r="29" spans="1:4" x14ac:dyDescent="0.35">
      <c r="A29" s="4">
        <f>'[3]Index chart'!A384</f>
        <v>42205</v>
      </c>
      <c r="B29" s="5">
        <f>'[3]Index chart'!E384</f>
        <v>80.301145280413522</v>
      </c>
      <c r="C29">
        <f t="shared" si="0"/>
        <v>2015</v>
      </c>
      <c r="D29">
        <f t="shared" si="1"/>
        <v>7</v>
      </c>
    </row>
    <row r="30" spans="1:4" x14ac:dyDescent="0.35">
      <c r="A30" s="4">
        <f>'[3]Index chart'!A385</f>
        <v>42212</v>
      </c>
      <c r="B30" s="5">
        <f>'[3]Index chart'!E385</f>
        <v>79.581265970186308</v>
      </c>
      <c r="C30">
        <f t="shared" si="0"/>
        <v>2015</v>
      </c>
      <c r="D30">
        <f t="shared" si="1"/>
        <v>7</v>
      </c>
    </row>
    <row r="31" spans="1:4" x14ac:dyDescent="0.35">
      <c r="A31" s="4">
        <f>'[3]Index chart'!A386</f>
        <v>42219</v>
      </c>
      <c r="B31" s="5">
        <f>'[3]Index chart'!E386</f>
        <v>80.459595187056038</v>
      </c>
      <c r="C31">
        <f t="shared" si="0"/>
        <v>2015</v>
      </c>
      <c r="D31">
        <f t="shared" si="1"/>
        <v>8</v>
      </c>
    </row>
    <row r="32" spans="1:4" x14ac:dyDescent="0.35">
      <c r="A32" s="4">
        <f>'[3]Index chart'!A387</f>
        <v>42226</v>
      </c>
      <c r="B32" s="5">
        <f>'[3]Index chart'!E387</f>
        <v>81.001011348717668</v>
      </c>
      <c r="C32">
        <f t="shared" si="0"/>
        <v>2015</v>
      </c>
      <c r="D32">
        <f t="shared" si="1"/>
        <v>8</v>
      </c>
    </row>
    <row r="33" spans="1:4" x14ac:dyDescent="0.35">
      <c r="A33" s="4">
        <f>'[3]Index chart'!A388</f>
        <v>42233</v>
      </c>
      <c r="B33" s="5">
        <f>'[3]Index chart'!E388</f>
        <v>79.982992379039814</v>
      </c>
      <c r="C33">
        <f t="shared" si="0"/>
        <v>2015</v>
      </c>
      <c r="D33">
        <f t="shared" si="1"/>
        <v>8</v>
      </c>
    </row>
    <row r="34" spans="1:4" x14ac:dyDescent="0.35">
      <c r="A34" s="4">
        <f>'[3]Index chart'!A389</f>
        <v>42240</v>
      </c>
      <c r="B34" s="5">
        <f>'[3]Index chart'!E389</f>
        <v>79.361163340373679</v>
      </c>
      <c r="C34">
        <f t="shared" si="0"/>
        <v>2015</v>
      </c>
      <c r="D34">
        <f t="shared" si="1"/>
        <v>8</v>
      </c>
    </row>
    <row r="35" spans="1:4" x14ac:dyDescent="0.35">
      <c r="A35" s="4">
        <f>'[3]Index chart'!A390</f>
        <v>42247</v>
      </c>
      <c r="B35" s="5">
        <f>'[3]Index chart'!E390</f>
        <v>77.658483127927809</v>
      </c>
      <c r="C35">
        <f t="shared" si="0"/>
        <v>2015</v>
      </c>
      <c r="D35">
        <f t="shared" si="1"/>
        <v>8</v>
      </c>
    </row>
    <row r="36" spans="1:4" x14ac:dyDescent="0.35">
      <c r="A36" s="4">
        <f>'[3]Index chart'!A391</f>
        <v>42254</v>
      </c>
      <c r="B36" s="5">
        <f>'[3]Index chart'!E391</f>
        <v>77.468183129351232</v>
      </c>
      <c r="C36">
        <f t="shared" si="0"/>
        <v>2015</v>
      </c>
      <c r="D36">
        <f t="shared" si="1"/>
        <v>9</v>
      </c>
    </row>
    <row r="37" spans="1:4" x14ac:dyDescent="0.35">
      <c r="A37" s="4">
        <f>'[3]Index chart'!A392</f>
        <v>42261</v>
      </c>
      <c r="B37" s="5">
        <f>'[3]Index chart'!E392</f>
        <v>74.732763781049698</v>
      </c>
      <c r="C37">
        <f t="shared" si="0"/>
        <v>2015</v>
      </c>
      <c r="D37">
        <f t="shared" si="1"/>
        <v>9</v>
      </c>
    </row>
    <row r="38" spans="1:4" x14ac:dyDescent="0.35">
      <c r="A38" s="4">
        <f>'[3]Index chart'!A393</f>
        <v>42268</v>
      </c>
      <c r="B38" s="5">
        <f>'[3]Index chart'!E393</f>
        <v>73.972082256628738</v>
      </c>
      <c r="C38">
        <f t="shared" si="0"/>
        <v>2015</v>
      </c>
      <c r="D38">
        <f t="shared" si="1"/>
        <v>9</v>
      </c>
    </row>
    <row r="39" spans="1:4" x14ac:dyDescent="0.35">
      <c r="A39" s="4">
        <f>'[3]Index chart'!A394</f>
        <v>42275</v>
      </c>
      <c r="B39" s="5">
        <f>'[3]Index chart'!E394</f>
        <v>73.544330002569268</v>
      </c>
      <c r="C39">
        <f t="shared" si="0"/>
        <v>2015</v>
      </c>
      <c r="D39">
        <f t="shared" si="1"/>
        <v>9</v>
      </c>
    </row>
    <row r="40" spans="1:4" x14ac:dyDescent="0.35">
      <c r="A40" s="4">
        <f>'[3]Index chart'!A395</f>
        <v>42282</v>
      </c>
      <c r="B40" s="5">
        <f>'[3]Index chart'!E395</f>
        <v>72.28347969922477</v>
      </c>
      <c r="C40">
        <f t="shared" si="0"/>
        <v>2015</v>
      </c>
      <c r="D40">
        <f t="shared" si="1"/>
        <v>10</v>
      </c>
    </row>
    <row r="41" spans="1:4" x14ac:dyDescent="0.35">
      <c r="A41" s="4">
        <f>'[3]Index chart'!A396</f>
        <v>42289</v>
      </c>
      <c r="B41" s="5">
        <f>'[3]Index chart'!E396</f>
        <v>71.449616167980039</v>
      </c>
      <c r="C41">
        <f t="shared" si="0"/>
        <v>2015</v>
      </c>
      <c r="D41">
        <f t="shared" si="1"/>
        <v>10</v>
      </c>
    </row>
    <row r="42" spans="1:4" x14ac:dyDescent="0.35">
      <c r="A42" s="4">
        <f>'[3]Index chart'!A397</f>
        <v>42296</v>
      </c>
      <c r="B42" s="5">
        <f>'[3]Index chart'!E397</f>
        <v>70.73766322624347</v>
      </c>
      <c r="C42">
        <f t="shared" si="0"/>
        <v>2015</v>
      </c>
      <c r="D42">
        <f t="shared" si="1"/>
        <v>10</v>
      </c>
    </row>
    <row r="43" spans="1:4" x14ac:dyDescent="0.35">
      <c r="A43" s="4">
        <f>'[3]Index chart'!A398</f>
        <v>42303</v>
      </c>
      <c r="B43" s="5">
        <f>'[3]Index chart'!E398</f>
        <v>70.019781010161154</v>
      </c>
      <c r="C43">
        <f t="shared" si="0"/>
        <v>2015</v>
      </c>
      <c r="D43">
        <f t="shared" si="1"/>
        <v>10</v>
      </c>
    </row>
    <row r="44" spans="1:4" x14ac:dyDescent="0.35">
      <c r="A44" s="4">
        <f>'[3]Index chart'!A399</f>
        <v>42310</v>
      </c>
      <c r="B44" s="5">
        <f>'[3]Index chart'!E399</f>
        <v>69.5515274428315</v>
      </c>
      <c r="C44">
        <f t="shared" si="0"/>
        <v>2015</v>
      </c>
      <c r="D44">
        <f t="shared" si="1"/>
        <v>11</v>
      </c>
    </row>
    <row r="45" spans="1:4" x14ac:dyDescent="0.35">
      <c r="A45" s="4">
        <f>'[3]Index chart'!A400</f>
        <v>42317</v>
      </c>
      <c r="B45" s="5">
        <f>'[3]Index chart'!E400</f>
        <v>69.218530793335162</v>
      </c>
      <c r="C45">
        <f t="shared" si="0"/>
        <v>2015</v>
      </c>
      <c r="D45">
        <f t="shared" si="1"/>
        <v>11</v>
      </c>
    </row>
    <row r="46" spans="1:4" x14ac:dyDescent="0.35">
      <c r="A46" s="4">
        <f>'[3]Index chart'!A401</f>
        <v>42324</v>
      </c>
      <c r="B46" s="5">
        <f>'[3]Index chart'!E401</f>
        <v>68.420727535066831</v>
      </c>
      <c r="C46">
        <f t="shared" si="0"/>
        <v>2015</v>
      </c>
      <c r="D46">
        <f t="shared" si="1"/>
        <v>11</v>
      </c>
    </row>
    <row r="47" spans="1:4" x14ac:dyDescent="0.35">
      <c r="A47" s="4">
        <f>'[3]Index chart'!A402</f>
        <v>42331</v>
      </c>
      <c r="B47" s="5">
        <f>'[3]Index chart'!E402</f>
        <v>68.361559187765408</v>
      </c>
      <c r="C47">
        <f t="shared" si="0"/>
        <v>2015</v>
      </c>
      <c r="D47">
        <f t="shared" si="1"/>
        <v>11</v>
      </c>
    </row>
    <row r="48" spans="1:4" x14ac:dyDescent="0.35">
      <c r="A48" s="4">
        <f>'[3]Index chart'!A403</f>
        <v>42338</v>
      </c>
      <c r="B48" s="5">
        <f>'[3]Index chart'!E403</f>
        <v>67.927676801114075</v>
      </c>
      <c r="C48">
        <f t="shared" si="0"/>
        <v>2015</v>
      </c>
      <c r="D48">
        <f t="shared" si="1"/>
        <v>11</v>
      </c>
    </row>
    <row r="49" spans="1:4" x14ac:dyDescent="0.35">
      <c r="A49" s="4">
        <f>'[3]Index chart'!A404</f>
        <v>42345</v>
      </c>
      <c r="B49" s="5">
        <f>'[3]Index chart'!E404</f>
        <v>66.773398003815785</v>
      </c>
      <c r="C49">
        <f t="shared" si="0"/>
        <v>2015</v>
      </c>
      <c r="D49">
        <f t="shared" si="1"/>
        <v>12</v>
      </c>
    </row>
    <row r="50" spans="1:4" x14ac:dyDescent="0.35">
      <c r="A50" s="4">
        <f>'[3]Index chart'!A405</f>
        <v>42352</v>
      </c>
      <c r="B50" s="5">
        <f>'[3]Index chart'!E405</f>
        <v>66.732192398649474</v>
      </c>
      <c r="C50">
        <f t="shared" si="0"/>
        <v>2015</v>
      </c>
      <c r="D50">
        <f t="shared" si="1"/>
        <v>12</v>
      </c>
    </row>
    <row r="51" spans="1:4" x14ac:dyDescent="0.35">
      <c r="A51" s="4">
        <f>'[3]Index chart'!A406</f>
        <v>42359</v>
      </c>
      <c r="B51" s="5">
        <f>'[3]Index chart'!E406</f>
        <v>66.983159708078304</v>
      </c>
      <c r="C51">
        <f t="shared" si="0"/>
        <v>2015</v>
      </c>
      <c r="D51">
        <f t="shared" si="1"/>
        <v>12</v>
      </c>
    </row>
    <row r="52" spans="1:4" x14ac:dyDescent="0.35">
      <c r="A52" s="4">
        <f>'[3]Index chart'!A407</f>
        <v>42366</v>
      </c>
      <c r="B52" s="5">
        <f>'[3]Index chart'!E407</f>
        <v>68.022585420062185</v>
      </c>
      <c r="C52">
        <f t="shared" si="0"/>
        <v>2015</v>
      </c>
      <c r="D52">
        <f t="shared" si="1"/>
        <v>12</v>
      </c>
    </row>
    <row r="53" spans="1:4" x14ac:dyDescent="0.35">
      <c r="A53" s="4">
        <f>'[3]Index chart'!A408</f>
        <v>42377</v>
      </c>
      <c r="B53" s="5">
        <f>'[3]Index chart'!E408</f>
        <v>68.334576598382156</v>
      </c>
      <c r="C53">
        <f t="shared" si="0"/>
        <v>2016</v>
      </c>
      <c r="D53">
        <f t="shared" si="1"/>
        <v>1</v>
      </c>
    </row>
    <row r="54" spans="1:4" x14ac:dyDescent="0.35">
      <c r="A54" s="4">
        <f>'[3]Index chart'!A409</f>
        <v>42384</v>
      </c>
      <c r="B54" s="5">
        <f>'[3]Index chart'!E409</f>
        <v>68.229506976074177</v>
      </c>
      <c r="C54">
        <f t="shared" si="0"/>
        <v>2016</v>
      </c>
      <c r="D54">
        <f t="shared" si="1"/>
        <v>1</v>
      </c>
    </row>
    <row r="55" spans="1:4" x14ac:dyDescent="0.35">
      <c r="A55" s="4">
        <f>'[3]Index chart'!A410</f>
        <v>42391</v>
      </c>
      <c r="B55" s="5">
        <f>'[3]Index chart'!E410</f>
        <v>68.496981312325971</v>
      </c>
      <c r="C55">
        <f t="shared" si="0"/>
        <v>2016</v>
      </c>
      <c r="D55">
        <f t="shared" si="1"/>
        <v>1</v>
      </c>
    </row>
    <row r="56" spans="1:4" x14ac:dyDescent="0.35">
      <c r="A56" s="4">
        <f>'[3]Index chart'!A411</f>
        <v>42398</v>
      </c>
      <c r="B56" s="5">
        <f>'[3]Index chart'!E411</f>
        <v>68.533737630775633</v>
      </c>
      <c r="C56">
        <f t="shared" si="0"/>
        <v>2016</v>
      </c>
      <c r="D56">
        <f t="shared" si="1"/>
        <v>1</v>
      </c>
    </row>
    <row r="57" spans="1:4" x14ac:dyDescent="0.35">
      <c r="A57" s="4">
        <f>'[3]Index chart'!A412</f>
        <v>42405</v>
      </c>
      <c r="B57" s="5">
        <f>'[3]Index chart'!E412</f>
        <v>68.126150867256669</v>
      </c>
      <c r="C57">
        <f t="shared" si="0"/>
        <v>2016</v>
      </c>
      <c r="D57">
        <f t="shared" si="1"/>
        <v>2</v>
      </c>
    </row>
    <row r="58" spans="1:4" x14ac:dyDescent="0.35">
      <c r="A58" s="4">
        <f>'[3]Index chart'!A413</f>
        <v>42412</v>
      </c>
      <c r="B58" s="5">
        <f>'[3]Index chart'!E413</f>
        <v>67.984176500789374</v>
      </c>
      <c r="C58">
        <f t="shared" si="0"/>
        <v>2016</v>
      </c>
      <c r="D58">
        <f t="shared" si="1"/>
        <v>2</v>
      </c>
    </row>
    <row r="59" spans="1:4" x14ac:dyDescent="0.35">
      <c r="A59" s="4">
        <f>'[3]Index chart'!A414</f>
        <v>42419</v>
      </c>
      <c r="B59" s="5">
        <f>'[3]Index chart'!E414</f>
        <v>67.96075523858336</v>
      </c>
      <c r="C59">
        <f t="shared" si="0"/>
        <v>2016</v>
      </c>
      <c r="D59">
        <f t="shared" si="1"/>
        <v>2</v>
      </c>
    </row>
    <row r="60" spans="1:4" x14ac:dyDescent="0.35">
      <c r="A60" s="4">
        <f>'[3]Index chart'!A415</f>
        <v>42426</v>
      </c>
      <c r="B60" s="5">
        <f>'[3]Index chart'!E415</f>
        <v>68.641180798511684</v>
      </c>
      <c r="C60">
        <f t="shared" si="0"/>
        <v>2016</v>
      </c>
      <c r="D60">
        <f t="shared" si="1"/>
        <v>2</v>
      </c>
    </row>
    <row r="61" spans="1:4" x14ac:dyDescent="0.35">
      <c r="A61" s="4">
        <f>'[3]Index chart'!A416</f>
        <v>42433</v>
      </c>
      <c r="B61" s="5">
        <f>'[3]Index chart'!E416</f>
        <v>69.458619129845232</v>
      </c>
      <c r="C61">
        <f t="shared" si="0"/>
        <v>2016</v>
      </c>
      <c r="D61">
        <f t="shared" si="1"/>
        <v>3</v>
      </c>
    </row>
    <row r="62" spans="1:4" x14ac:dyDescent="0.35">
      <c r="A62" s="4">
        <f>'[3]Index chart'!A417</f>
        <v>42440</v>
      </c>
      <c r="B62" s="5">
        <f>'[3]Index chart'!E417</f>
        <v>72.69448247316123</v>
      </c>
      <c r="C62">
        <f t="shared" si="0"/>
        <v>2016</v>
      </c>
      <c r="D62">
        <f t="shared" si="1"/>
        <v>3</v>
      </c>
    </row>
    <row r="63" spans="1:4" x14ac:dyDescent="0.35">
      <c r="A63" s="4">
        <f>'[3]Index chart'!A418</f>
        <v>42447</v>
      </c>
      <c r="B63" s="5">
        <f>'[3]Index chart'!E418</f>
        <v>75.121276890433677</v>
      </c>
      <c r="C63">
        <f t="shared" si="0"/>
        <v>2016</v>
      </c>
      <c r="D63">
        <f t="shared" si="1"/>
        <v>3</v>
      </c>
    </row>
    <row r="64" spans="1:4" x14ac:dyDescent="0.35">
      <c r="A64" s="4">
        <f>'[3]Index chart'!A419</f>
        <v>42454</v>
      </c>
      <c r="B64" s="5">
        <f>'[3]Index chart'!E419</f>
        <v>75.477659362221928</v>
      </c>
      <c r="C64">
        <f t="shared" si="0"/>
        <v>2016</v>
      </c>
      <c r="D64">
        <f t="shared" si="1"/>
        <v>3</v>
      </c>
    </row>
    <row r="65" spans="1:4" x14ac:dyDescent="0.35">
      <c r="A65" s="4">
        <f>'[3]Index chart'!A420</f>
        <v>42461</v>
      </c>
      <c r="B65" s="5">
        <f>'[3]Index chart'!E420</f>
        <v>78.718214812056971</v>
      </c>
      <c r="C65">
        <f t="shared" si="0"/>
        <v>2016</v>
      </c>
      <c r="D65">
        <f t="shared" si="1"/>
        <v>4</v>
      </c>
    </row>
    <row r="66" spans="1:4" x14ac:dyDescent="0.35">
      <c r="A66" s="4">
        <f>'[3]Index chart'!A421</f>
        <v>42468</v>
      </c>
      <c r="B66" s="5">
        <f>'[3]Index chart'!E421</f>
        <v>81.666344174883619</v>
      </c>
      <c r="C66">
        <f t="shared" ref="C66:C129" si="2">YEAR(A66)</f>
        <v>2016</v>
      </c>
      <c r="D66">
        <f t="shared" ref="D66:D129" si="3">MONTH(A66)</f>
        <v>4</v>
      </c>
    </row>
    <row r="67" spans="1:4" x14ac:dyDescent="0.35">
      <c r="A67" s="4">
        <f>'[3]Index chart'!A422</f>
        <v>42475</v>
      </c>
      <c r="B67" s="5">
        <f>'[3]Index chart'!E422</f>
        <v>85.807940462806897</v>
      </c>
      <c r="C67">
        <f t="shared" si="2"/>
        <v>2016</v>
      </c>
      <c r="D67">
        <f t="shared" si="3"/>
        <v>4</v>
      </c>
    </row>
    <row r="68" spans="1:4" x14ac:dyDescent="0.35">
      <c r="A68" s="4">
        <f>'[3]Index chart'!A423</f>
        <v>42482</v>
      </c>
      <c r="B68" s="5">
        <f>'[3]Index chart'!E423</f>
        <v>92.525176171070953</v>
      </c>
      <c r="C68">
        <f t="shared" si="2"/>
        <v>2016</v>
      </c>
      <c r="D68">
        <f t="shared" si="3"/>
        <v>4</v>
      </c>
    </row>
    <row r="69" spans="1:4" x14ac:dyDescent="0.35">
      <c r="A69" s="4">
        <f>'[3]Index chart'!A424</f>
        <v>42489</v>
      </c>
      <c r="B69" s="5">
        <f>'[3]Index chart'!E424</f>
        <v>94.393334150345353</v>
      </c>
      <c r="C69">
        <f t="shared" si="2"/>
        <v>2016</v>
      </c>
      <c r="D69">
        <f t="shared" si="3"/>
        <v>4</v>
      </c>
    </row>
    <row r="70" spans="1:4" x14ac:dyDescent="0.35">
      <c r="A70" s="4">
        <f>'[3]Index chart'!A425</f>
        <v>42496</v>
      </c>
      <c r="B70" s="5">
        <f>'[3]Index chart'!E425</f>
        <v>97.718730152577947</v>
      </c>
      <c r="C70">
        <f t="shared" si="2"/>
        <v>2016</v>
      </c>
      <c r="D70">
        <f t="shared" si="3"/>
        <v>5</v>
      </c>
    </row>
    <row r="71" spans="1:4" x14ac:dyDescent="0.35">
      <c r="A71" s="4">
        <f>'[3]Index chart'!A426</f>
        <v>42503</v>
      </c>
      <c r="B71" s="5">
        <f>'[3]Index chart'!E426</f>
        <v>96.135146427438471</v>
      </c>
      <c r="C71">
        <f t="shared" si="2"/>
        <v>2016</v>
      </c>
      <c r="D71">
        <f t="shared" si="3"/>
        <v>5</v>
      </c>
    </row>
    <row r="72" spans="1:4" x14ac:dyDescent="0.35">
      <c r="A72" s="4">
        <f>'[3]Index chart'!A427</f>
        <v>42510</v>
      </c>
      <c r="B72" s="5">
        <f>'[3]Index chart'!E427</f>
        <v>95.400746997576931</v>
      </c>
      <c r="C72">
        <f t="shared" si="2"/>
        <v>2016</v>
      </c>
      <c r="D72">
        <f t="shared" si="3"/>
        <v>5</v>
      </c>
    </row>
    <row r="73" spans="1:4" x14ac:dyDescent="0.35">
      <c r="A73" s="4">
        <f>'[3]Index chart'!A428</f>
        <v>42517</v>
      </c>
      <c r="B73" s="5">
        <f>'[3]Index chart'!E428</f>
        <v>93.239589639849243</v>
      </c>
      <c r="C73">
        <f t="shared" si="2"/>
        <v>2016</v>
      </c>
      <c r="D73">
        <f t="shared" si="3"/>
        <v>5</v>
      </c>
    </row>
    <row r="74" spans="1:4" x14ac:dyDescent="0.35">
      <c r="A74" s="4">
        <f>'[3]Index chart'!A429</f>
        <v>42524</v>
      </c>
      <c r="B74" s="5">
        <f>'[3]Index chart'!E429</f>
        <v>92.13041705673993</v>
      </c>
      <c r="C74">
        <f t="shared" si="2"/>
        <v>2016</v>
      </c>
      <c r="D74">
        <f t="shared" si="3"/>
        <v>6</v>
      </c>
    </row>
    <row r="75" spans="1:4" x14ac:dyDescent="0.35">
      <c r="A75" s="4">
        <f>'[3]Index chart'!A430</f>
        <v>42531</v>
      </c>
      <c r="B75" s="5">
        <f>'[3]Index chart'!E430</f>
        <v>92.026127090516866</v>
      </c>
      <c r="C75">
        <f t="shared" si="2"/>
        <v>2016</v>
      </c>
      <c r="D75">
        <f t="shared" si="3"/>
        <v>6</v>
      </c>
    </row>
    <row r="76" spans="1:4" x14ac:dyDescent="0.35">
      <c r="A76" s="4">
        <f>'[3]Index chart'!A431</f>
        <v>42538</v>
      </c>
      <c r="B76" s="5">
        <f>'[3]Index chart'!E431</f>
        <v>90.994423349488045</v>
      </c>
      <c r="C76">
        <f t="shared" si="2"/>
        <v>2016</v>
      </c>
      <c r="D76">
        <f t="shared" si="3"/>
        <v>6</v>
      </c>
    </row>
    <row r="77" spans="1:4" x14ac:dyDescent="0.35">
      <c r="A77" s="4">
        <f>'[3]Index chart'!A432</f>
        <v>42545</v>
      </c>
      <c r="B77" s="5">
        <f>'[3]Index chart'!E432</f>
        <v>90.472822555714203</v>
      </c>
      <c r="C77">
        <f t="shared" si="2"/>
        <v>2016</v>
      </c>
      <c r="D77">
        <f t="shared" si="3"/>
        <v>6</v>
      </c>
    </row>
    <row r="78" spans="1:4" x14ac:dyDescent="0.35">
      <c r="A78" s="4">
        <f>'[3]Index chart'!A433</f>
        <v>42552</v>
      </c>
      <c r="B78" s="5">
        <f>'[3]Index chart'!E433</f>
        <v>91.044956073725416</v>
      </c>
      <c r="C78">
        <f t="shared" si="2"/>
        <v>2016</v>
      </c>
      <c r="D78">
        <f t="shared" si="3"/>
        <v>7</v>
      </c>
    </row>
    <row r="79" spans="1:4" x14ac:dyDescent="0.35">
      <c r="A79" s="4">
        <f>'[3]Index chart'!A434</f>
        <v>42559</v>
      </c>
      <c r="B79" s="5">
        <f>'[3]Index chart'!E434</f>
        <v>90.920212478803023</v>
      </c>
      <c r="C79">
        <f t="shared" si="2"/>
        <v>2016</v>
      </c>
      <c r="D79">
        <f t="shared" si="3"/>
        <v>7</v>
      </c>
    </row>
    <row r="80" spans="1:4" x14ac:dyDescent="0.35">
      <c r="A80" s="4">
        <f>'[3]Index chart'!A435</f>
        <v>42566</v>
      </c>
      <c r="B80" s="5">
        <f>'[3]Index chart'!E435</f>
        <v>91.23380679168443</v>
      </c>
      <c r="C80">
        <f t="shared" si="2"/>
        <v>2016</v>
      </c>
      <c r="D80">
        <f t="shared" si="3"/>
        <v>7</v>
      </c>
    </row>
    <row r="81" spans="1:4" x14ac:dyDescent="0.35">
      <c r="A81" s="4">
        <f>'[3]Index chart'!A436</f>
        <v>42573</v>
      </c>
      <c r="B81" s="5">
        <f>'[3]Index chart'!E436</f>
        <v>88.994798190497022</v>
      </c>
      <c r="C81">
        <f t="shared" si="2"/>
        <v>2016</v>
      </c>
      <c r="D81">
        <f t="shared" si="3"/>
        <v>7</v>
      </c>
    </row>
    <row r="82" spans="1:4" x14ac:dyDescent="0.35">
      <c r="A82" s="4">
        <f>'[3]Index chart'!A437</f>
        <v>42580</v>
      </c>
      <c r="B82" s="5">
        <f>'[3]Index chart'!E437</f>
        <v>89.052030422400321</v>
      </c>
      <c r="C82">
        <f t="shared" si="2"/>
        <v>2016</v>
      </c>
      <c r="D82">
        <f t="shared" si="3"/>
        <v>7</v>
      </c>
    </row>
    <row r="83" spans="1:4" x14ac:dyDescent="0.35">
      <c r="A83" s="4">
        <f>'[3]Index chart'!A438</f>
        <v>42587</v>
      </c>
      <c r="B83" s="5">
        <f>'[3]Index chart'!E438</f>
        <v>88.99238809779655</v>
      </c>
      <c r="C83">
        <f t="shared" si="2"/>
        <v>2016</v>
      </c>
      <c r="D83">
        <f t="shared" si="3"/>
        <v>8</v>
      </c>
    </row>
    <row r="84" spans="1:4" x14ac:dyDescent="0.35">
      <c r="A84" s="4">
        <f>'[3]Index chart'!A439</f>
        <v>42594</v>
      </c>
      <c r="B84" s="5">
        <f>'[3]Index chart'!E439</f>
        <v>89.249219560873186</v>
      </c>
      <c r="C84">
        <f t="shared" si="2"/>
        <v>2016</v>
      </c>
      <c r="D84">
        <f t="shared" si="3"/>
        <v>8</v>
      </c>
    </row>
    <row r="85" spans="1:4" x14ac:dyDescent="0.35">
      <c r="A85" s="4">
        <f>'[3]Index chart'!A440</f>
        <v>42601</v>
      </c>
      <c r="B85" s="5">
        <f>'[3]Index chart'!E440</f>
        <v>89.373833451993249</v>
      </c>
      <c r="C85">
        <f t="shared" si="2"/>
        <v>2016</v>
      </c>
      <c r="D85">
        <f t="shared" si="3"/>
        <v>8</v>
      </c>
    </row>
    <row r="86" spans="1:4" x14ac:dyDescent="0.35">
      <c r="A86" s="4">
        <f>'[3]Index chart'!A441</f>
        <v>42608</v>
      </c>
      <c r="B86" s="5">
        <f>'[3]Index chart'!E441</f>
        <v>89.221592084775068</v>
      </c>
      <c r="C86">
        <f t="shared" si="2"/>
        <v>2016</v>
      </c>
      <c r="D86">
        <f t="shared" si="3"/>
        <v>8</v>
      </c>
    </row>
    <row r="87" spans="1:4" x14ac:dyDescent="0.35">
      <c r="A87" s="4">
        <f>'[3]Index chart'!A442</f>
        <v>42615</v>
      </c>
      <c r="B87" s="5">
        <f>'[3]Index chart'!E442</f>
        <v>88.22492125247075</v>
      </c>
      <c r="C87">
        <f t="shared" si="2"/>
        <v>2016</v>
      </c>
      <c r="D87">
        <f t="shared" si="3"/>
        <v>9</v>
      </c>
    </row>
    <row r="88" spans="1:4" x14ac:dyDescent="0.35">
      <c r="A88" s="4">
        <f>'[3]Index chart'!A443</f>
        <v>42622</v>
      </c>
      <c r="B88" s="5">
        <f>'[3]Index chart'!E443</f>
        <v>87.032267819630988</v>
      </c>
      <c r="C88">
        <f t="shared" si="2"/>
        <v>2016</v>
      </c>
      <c r="D88">
        <f t="shared" si="3"/>
        <v>9</v>
      </c>
    </row>
    <row r="89" spans="1:4" x14ac:dyDescent="0.35">
      <c r="A89" s="4">
        <f>'[3]Index chart'!A444</f>
        <v>42629</v>
      </c>
      <c r="B89" s="5">
        <f>'[3]Index chart'!E444</f>
        <v>86.827704607514121</v>
      </c>
      <c r="C89">
        <f t="shared" si="2"/>
        <v>2016</v>
      </c>
      <c r="D89">
        <f t="shared" si="3"/>
        <v>9</v>
      </c>
    </row>
    <row r="90" spans="1:4" x14ac:dyDescent="0.35">
      <c r="A90" s="4">
        <f>'[3]Index chart'!A445</f>
        <v>42636</v>
      </c>
      <c r="B90" s="5">
        <f>'[3]Index chart'!E445</f>
        <v>85.859365022610248</v>
      </c>
      <c r="C90">
        <f t="shared" si="2"/>
        <v>2016</v>
      </c>
      <c r="D90">
        <f t="shared" si="3"/>
        <v>9</v>
      </c>
    </row>
    <row r="91" spans="1:4" x14ac:dyDescent="0.35">
      <c r="A91" s="4">
        <f>'[3]Index chart'!A446</f>
        <v>42643</v>
      </c>
      <c r="B91" s="5">
        <f>'[3]Index chart'!E446</f>
        <v>84.953156229181658</v>
      </c>
      <c r="C91">
        <f t="shared" si="2"/>
        <v>2016</v>
      </c>
      <c r="D91">
        <f t="shared" si="3"/>
        <v>9</v>
      </c>
    </row>
    <row r="92" spans="1:4" x14ac:dyDescent="0.35">
      <c r="A92" s="4">
        <f>'[3]Index chart'!A447</f>
        <v>42650</v>
      </c>
      <c r="B92" s="5">
        <f>'[3]Index chart'!E447</f>
        <v>84.145179841719184</v>
      </c>
      <c r="C92">
        <f t="shared" si="2"/>
        <v>2016</v>
      </c>
      <c r="D92">
        <f t="shared" si="3"/>
        <v>10</v>
      </c>
    </row>
    <row r="93" spans="1:4" x14ac:dyDescent="0.35">
      <c r="A93" s="4">
        <f>'[3]Index chart'!A448</f>
        <v>42657</v>
      </c>
      <c r="B93" s="5">
        <f>'[3]Index chart'!E448</f>
        <v>84.878679149005592</v>
      </c>
      <c r="C93">
        <f t="shared" si="2"/>
        <v>2016</v>
      </c>
      <c r="D93">
        <f t="shared" si="3"/>
        <v>10</v>
      </c>
    </row>
    <row r="94" spans="1:4" x14ac:dyDescent="0.35">
      <c r="A94" s="4">
        <f>'[3]Index chart'!A449</f>
        <v>42664</v>
      </c>
      <c r="B94" s="5">
        <f>'[3]Index chart'!E449</f>
        <v>84.636718473737758</v>
      </c>
      <c r="C94">
        <f t="shared" si="2"/>
        <v>2016</v>
      </c>
      <c r="D94">
        <f t="shared" si="3"/>
        <v>10</v>
      </c>
    </row>
    <row r="95" spans="1:4" x14ac:dyDescent="0.35">
      <c r="A95" s="4">
        <f>'[3]Index chart'!A450</f>
        <v>42671</v>
      </c>
      <c r="B95" s="5">
        <f>'[3]Index chart'!E450</f>
        <v>85.899844555657154</v>
      </c>
      <c r="C95">
        <f t="shared" si="2"/>
        <v>2016</v>
      </c>
      <c r="D95">
        <f t="shared" si="3"/>
        <v>10</v>
      </c>
    </row>
    <row r="96" spans="1:4" x14ac:dyDescent="0.35">
      <c r="A96" s="4">
        <f>'[3]Index chart'!A451</f>
        <v>42678</v>
      </c>
      <c r="B96" s="5">
        <f>'[3]Index chart'!E451</f>
        <v>88.384180055517248</v>
      </c>
      <c r="C96">
        <f t="shared" si="2"/>
        <v>2016</v>
      </c>
      <c r="D96">
        <f t="shared" si="3"/>
        <v>11</v>
      </c>
    </row>
    <row r="97" spans="1:4" x14ac:dyDescent="0.35">
      <c r="A97" s="4">
        <f>'[3]Index chart'!A452</f>
        <v>42685</v>
      </c>
      <c r="B97" s="5">
        <f>'[3]Index chart'!E452</f>
        <v>92.84187564150858</v>
      </c>
      <c r="C97">
        <f t="shared" si="2"/>
        <v>2016</v>
      </c>
      <c r="D97">
        <f t="shared" si="3"/>
        <v>11</v>
      </c>
    </row>
    <row r="98" spans="1:4" x14ac:dyDescent="0.35">
      <c r="A98" s="4">
        <f>'[3]Index chart'!A453</f>
        <v>42692</v>
      </c>
      <c r="B98" s="5">
        <f>'[3]Index chart'!E453</f>
        <v>95.083137768906113</v>
      </c>
      <c r="C98">
        <f t="shared" si="2"/>
        <v>2016</v>
      </c>
      <c r="D98">
        <f t="shared" si="3"/>
        <v>11</v>
      </c>
    </row>
    <row r="99" spans="1:4" x14ac:dyDescent="0.35">
      <c r="A99" s="4">
        <f>'[3]Index chart'!A454</f>
        <v>42699</v>
      </c>
      <c r="B99" s="5">
        <f>'[3]Index chart'!E454</f>
        <v>97.490317143300757</v>
      </c>
      <c r="C99">
        <f t="shared" si="2"/>
        <v>2016</v>
      </c>
      <c r="D99">
        <f t="shared" si="3"/>
        <v>11</v>
      </c>
    </row>
    <row r="100" spans="1:4" x14ac:dyDescent="0.35">
      <c r="A100" s="4">
        <f>'[3]Index chart'!A455</f>
        <v>42706</v>
      </c>
      <c r="B100" s="5">
        <f>'[3]Index chart'!E455</f>
        <v>100.27359469417266</v>
      </c>
      <c r="C100">
        <f t="shared" si="2"/>
        <v>2016</v>
      </c>
      <c r="D100">
        <f t="shared" si="3"/>
        <v>12</v>
      </c>
    </row>
    <row r="101" spans="1:4" x14ac:dyDescent="0.35">
      <c r="A101" s="4">
        <f>'[3]Index chart'!A456</f>
        <v>42713</v>
      </c>
      <c r="B101" s="5">
        <f>'[3]Index chart'!E456</f>
        <v>103.33194538100683</v>
      </c>
      <c r="C101">
        <f t="shared" si="2"/>
        <v>2016</v>
      </c>
      <c r="D101">
        <f t="shared" si="3"/>
        <v>12</v>
      </c>
    </row>
    <row r="102" spans="1:4" x14ac:dyDescent="0.35">
      <c r="A102" s="4">
        <f>'[3]Index chart'!A457</f>
        <v>42720</v>
      </c>
      <c r="B102" s="5">
        <f>'[3]Index chart'!E457</f>
        <v>105.54219070803873</v>
      </c>
      <c r="C102">
        <f t="shared" si="2"/>
        <v>2016</v>
      </c>
      <c r="D102">
        <f t="shared" si="3"/>
        <v>12</v>
      </c>
    </row>
    <row r="103" spans="1:4" x14ac:dyDescent="0.35">
      <c r="A103" s="4">
        <f>'[3]Index chart'!A458</f>
        <v>42727</v>
      </c>
      <c r="B103" s="5">
        <f>'[3]Index chart'!E458</f>
        <v>104.33845579385971</v>
      </c>
      <c r="C103">
        <f t="shared" si="2"/>
        <v>2016</v>
      </c>
      <c r="D103">
        <f t="shared" si="3"/>
        <v>12</v>
      </c>
    </row>
    <row r="104" spans="1:4" x14ac:dyDescent="0.35">
      <c r="A104" s="4">
        <f>'[3]Index chart'!A459</f>
        <v>42734</v>
      </c>
      <c r="B104" s="5">
        <f>'[3]Index chart'!E459</f>
        <v>103.37468618751716</v>
      </c>
      <c r="C104">
        <f t="shared" si="2"/>
        <v>2016</v>
      </c>
      <c r="D104">
        <f t="shared" si="3"/>
        <v>12</v>
      </c>
    </row>
    <row r="105" spans="1:4" x14ac:dyDescent="0.35">
      <c r="A105" s="4">
        <f>'[3]Index chart'!A460</f>
        <v>42741</v>
      </c>
      <c r="B105" s="5">
        <f>'[3]Index chart'!E460</f>
        <v>103.3238992736579</v>
      </c>
      <c r="C105">
        <f t="shared" si="2"/>
        <v>2017</v>
      </c>
      <c r="D105">
        <f t="shared" si="3"/>
        <v>1</v>
      </c>
    </row>
    <row r="106" spans="1:4" x14ac:dyDescent="0.35">
      <c r="A106" s="4">
        <f>'[3]Index chart'!A461</f>
        <v>42748</v>
      </c>
      <c r="B106" s="5">
        <f>'[3]Index chart'!E461</f>
        <v>104.67267925953111</v>
      </c>
      <c r="C106">
        <f t="shared" si="2"/>
        <v>2017</v>
      </c>
      <c r="D106">
        <f t="shared" si="3"/>
        <v>1</v>
      </c>
    </row>
    <row r="107" spans="1:4" x14ac:dyDescent="0.35">
      <c r="A107" s="4">
        <f>'[3]Index chart'!A462</f>
        <v>42755</v>
      </c>
      <c r="B107" s="5">
        <f>'[3]Index chart'!E462</f>
        <v>106.86158977814577</v>
      </c>
      <c r="C107">
        <f t="shared" si="2"/>
        <v>2017</v>
      </c>
      <c r="D107">
        <f t="shared" si="3"/>
        <v>1</v>
      </c>
    </row>
    <row r="108" spans="1:4" x14ac:dyDescent="0.35">
      <c r="A108" s="4">
        <f>'[3]Index chart'!A463</f>
        <v>42762</v>
      </c>
      <c r="B108" s="5">
        <f>'[3]Index chart'!E463</f>
        <v>106.15765980491577</v>
      </c>
      <c r="C108">
        <f t="shared" si="2"/>
        <v>2017</v>
      </c>
      <c r="D108">
        <f t="shared" si="3"/>
        <v>1</v>
      </c>
    </row>
    <row r="109" spans="1:4" x14ac:dyDescent="0.35">
      <c r="A109" s="4">
        <f>'[3]Index chart'!A464</f>
        <v>42769</v>
      </c>
      <c r="B109" s="5">
        <f>'[3]Index chart'!E464</f>
        <v>104.88144926999612</v>
      </c>
      <c r="C109">
        <f t="shared" si="2"/>
        <v>2017</v>
      </c>
      <c r="D109">
        <f t="shared" si="3"/>
        <v>2</v>
      </c>
    </row>
    <row r="110" spans="1:4" x14ac:dyDescent="0.35">
      <c r="A110" s="4">
        <f>'[3]Index chart'!A465</f>
        <v>42776</v>
      </c>
      <c r="B110" s="5">
        <f>'[3]Index chart'!E465</f>
        <v>104.99025665471456</v>
      </c>
      <c r="C110">
        <f t="shared" si="2"/>
        <v>2017</v>
      </c>
      <c r="D110">
        <f t="shared" si="3"/>
        <v>2</v>
      </c>
    </row>
    <row r="111" spans="1:4" x14ac:dyDescent="0.35">
      <c r="A111" s="4">
        <f>'[3]Index chart'!A466</f>
        <v>42783</v>
      </c>
      <c r="B111" s="5">
        <f>'[3]Index chart'!E466</f>
        <v>105.83525149818161</v>
      </c>
      <c r="C111">
        <f t="shared" si="2"/>
        <v>2017</v>
      </c>
      <c r="D111">
        <f t="shared" si="3"/>
        <v>2</v>
      </c>
    </row>
    <row r="112" spans="1:4" x14ac:dyDescent="0.35">
      <c r="A112" s="4">
        <f>'[3]Index chart'!A467</f>
        <v>42790</v>
      </c>
      <c r="B112" s="5">
        <f>'[3]Index chart'!E467</f>
        <v>107.04420156611118</v>
      </c>
      <c r="C112">
        <f t="shared" si="2"/>
        <v>2017</v>
      </c>
      <c r="D112">
        <f t="shared" si="3"/>
        <v>2</v>
      </c>
    </row>
    <row r="113" spans="1:4" x14ac:dyDescent="0.35">
      <c r="A113" s="4">
        <f>'[3]Index chart'!A468</f>
        <v>42797</v>
      </c>
      <c r="B113" s="5">
        <f>'[3]Index chart'!E468</f>
        <v>107.91049151403773</v>
      </c>
      <c r="C113">
        <f t="shared" si="2"/>
        <v>2017</v>
      </c>
      <c r="D113">
        <f t="shared" si="3"/>
        <v>3</v>
      </c>
    </row>
    <row r="114" spans="1:4" x14ac:dyDescent="0.35">
      <c r="A114" s="4">
        <f>'[3]Index chart'!A469</f>
        <v>42804</v>
      </c>
      <c r="B114" s="5">
        <f>'[3]Index chart'!E469</f>
        <v>107.86722061803481</v>
      </c>
      <c r="C114">
        <f t="shared" si="2"/>
        <v>2017</v>
      </c>
      <c r="D114">
        <f t="shared" si="3"/>
        <v>3</v>
      </c>
    </row>
    <row r="115" spans="1:4" x14ac:dyDescent="0.35">
      <c r="A115" s="4">
        <f>'[3]Index chart'!A470</f>
        <v>42811</v>
      </c>
      <c r="B115" s="5">
        <f>'[3]Index chart'!E470</f>
        <v>108.58856952063141</v>
      </c>
      <c r="C115">
        <f t="shared" si="2"/>
        <v>2017</v>
      </c>
      <c r="D115">
        <f t="shared" si="3"/>
        <v>3</v>
      </c>
    </row>
    <row r="116" spans="1:4" x14ac:dyDescent="0.35">
      <c r="A116" s="4">
        <f>'[3]Index chart'!A471</f>
        <v>42818</v>
      </c>
      <c r="B116" s="5">
        <f>'[3]Index chart'!E471</f>
        <v>108.03449615342069</v>
      </c>
      <c r="C116">
        <f t="shared" si="2"/>
        <v>2017</v>
      </c>
      <c r="D116">
        <f t="shared" si="3"/>
        <v>3</v>
      </c>
    </row>
    <row r="117" spans="1:4" x14ac:dyDescent="0.35">
      <c r="A117" s="4">
        <f>'[3]Index chart'!A472</f>
        <v>42825</v>
      </c>
      <c r="B117" s="5">
        <f>'[3]Index chart'!E472</f>
        <v>106.6939954270496</v>
      </c>
      <c r="C117">
        <f t="shared" si="2"/>
        <v>2017</v>
      </c>
      <c r="D117">
        <f t="shared" si="3"/>
        <v>3</v>
      </c>
    </row>
    <row r="118" spans="1:4" x14ac:dyDescent="0.35">
      <c r="A118" s="4">
        <f>'[3]Index chart'!A473</f>
        <v>42832</v>
      </c>
      <c r="B118" s="5">
        <f>'[3]Index chart'!E473</f>
        <v>104.90044623821997</v>
      </c>
      <c r="C118">
        <f t="shared" si="2"/>
        <v>2017</v>
      </c>
      <c r="D118">
        <f t="shared" si="3"/>
        <v>4</v>
      </c>
    </row>
    <row r="119" spans="1:4" x14ac:dyDescent="0.35">
      <c r="A119" s="4">
        <f>'[3]Index chart'!A474</f>
        <v>42839</v>
      </c>
      <c r="B119" s="5">
        <f>'[3]Index chart'!E474</f>
        <v>103.96824587527126</v>
      </c>
      <c r="C119">
        <f t="shared" si="2"/>
        <v>2017</v>
      </c>
      <c r="D119">
        <f t="shared" si="3"/>
        <v>4</v>
      </c>
    </row>
    <row r="120" spans="1:4" x14ac:dyDescent="0.35">
      <c r="A120" s="4">
        <f>'[3]Index chart'!A475</f>
        <v>42846</v>
      </c>
      <c r="B120" s="5">
        <f>'[3]Index chart'!E475</f>
        <v>102.14447517982057</v>
      </c>
      <c r="C120">
        <f t="shared" si="2"/>
        <v>2017</v>
      </c>
      <c r="D120">
        <f t="shared" si="3"/>
        <v>4</v>
      </c>
    </row>
    <row r="121" spans="1:4" x14ac:dyDescent="0.35">
      <c r="A121" s="4">
        <f>'[3]Index chart'!A476</f>
        <v>42853</v>
      </c>
      <c r="B121" s="5">
        <f>'[3]Index chart'!E476</f>
        <v>102.84413061298679</v>
      </c>
      <c r="C121">
        <f t="shared" si="2"/>
        <v>2017</v>
      </c>
      <c r="D121">
        <f t="shared" si="3"/>
        <v>4</v>
      </c>
    </row>
    <row r="122" spans="1:4" x14ac:dyDescent="0.35">
      <c r="A122" s="4">
        <f>'[3]Index chart'!A477</f>
        <v>42860</v>
      </c>
      <c r="B122" s="5">
        <f>'[3]Index chart'!E477</f>
        <v>101.63169356740806</v>
      </c>
      <c r="C122">
        <f t="shared" si="2"/>
        <v>2017</v>
      </c>
      <c r="D122">
        <f t="shared" si="3"/>
        <v>5</v>
      </c>
    </row>
    <row r="123" spans="1:4" x14ac:dyDescent="0.35">
      <c r="A123" s="4">
        <f>'[3]Index chart'!A478</f>
        <v>42867</v>
      </c>
      <c r="B123" s="5">
        <f>'[3]Index chart'!E478</f>
        <v>101.87696162462467</v>
      </c>
      <c r="C123">
        <f t="shared" si="2"/>
        <v>2017</v>
      </c>
      <c r="D123">
        <f t="shared" si="3"/>
        <v>5</v>
      </c>
    </row>
    <row r="124" spans="1:4" x14ac:dyDescent="0.35">
      <c r="A124" s="4">
        <f>'[3]Index chart'!A479</f>
        <v>42874</v>
      </c>
      <c r="B124" s="5">
        <f>'[3]Index chart'!E479</f>
        <v>102.63562350191668</v>
      </c>
      <c r="C124">
        <f t="shared" si="2"/>
        <v>2017</v>
      </c>
      <c r="D124">
        <f t="shared" si="3"/>
        <v>5</v>
      </c>
    </row>
    <row r="125" spans="1:4" x14ac:dyDescent="0.35">
      <c r="A125" s="4">
        <f>'[3]Index chart'!A480</f>
        <v>42881</v>
      </c>
      <c r="B125" s="5">
        <f>'[3]Index chart'!E480</f>
        <v>101.83135169240271</v>
      </c>
      <c r="C125">
        <f t="shared" si="2"/>
        <v>2017</v>
      </c>
      <c r="D125">
        <f t="shared" si="3"/>
        <v>5</v>
      </c>
    </row>
    <row r="126" spans="1:4" x14ac:dyDescent="0.35">
      <c r="A126" s="4">
        <f>'[3]Index chart'!A481</f>
        <v>42888</v>
      </c>
      <c r="B126" s="5">
        <f>'[3]Index chart'!E481</f>
        <v>101.45518298146737</v>
      </c>
      <c r="C126">
        <f t="shared" si="2"/>
        <v>2017</v>
      </c>
      <c r="D126">
        <f t="shared" si="3"/>
        <v>6</v>
      </c>
    </row>
    <row r="127" spans="1:4" x14ac:dyDescent="0.35">
      <c r="A127" s="4">
        <f>'[3]Index chart'!A482</f>
        <v>42895</v>
      </c>
      <c r="B127" s="5">
        <f>'[3]Index chart'!E482</f>
        <v>100.98833479599409</v>
      </c>
      <c r="C127">
        <f t="shared" si="2"/>
        <v>2017</v>
      </c>
      <c r="D127">
        <f t="shared" si="3"/>
        <v>6</v>
      </c>
    </row>
    <row r="128" spans="1:4" x14ac:dyDescent="0.35">
      <c r="A128" s="4">
        <f>'[3]Index chart'!A483</f>
        <v>42902</v>
      </c>
      <c r="B128" s="5">
        <f>'[3]Index chart'!E483</f>
        <v>101.31821314214204</v>
      </c>
      <c r="C128">
        <f t="shared" si="2"/>
        <v>2017</v>
      </c>
      <c r="D128">
        <f t="shared" si="3"/>
        <v>6</v>
      </c>
    </row>
    <row r="129" spans="1:4" x14ac:dyDescent="0.35">
      <c r="A129" s="4">
        <f>'[3]Index chart'!A484</f>
        <v>42909</v>
      </c>
      <c r="B129" s="5">
        <f>'[3]Index chart'!E484</f>
        <v>101.64634414375838</v>
      </c>
      <c r="C129">
        <f t="shared" si="2"/>
        <v>2017</v>
      </c>
      <c r="D129">
        <f t="shared" si="3"/>
        <v>6</v>
      </c>
    </row>
    <row r="130" spans="1:4" x14ac:dyDescent="0.35">
      <c r="A130" s="4">
        <f>'[3]Index chart'!A485</f>
        <v>42916</v>
      </c>
      <c r="B130" s="5">
        <f>'[3]Index chart'!E485</f>
        <v>102.58067439143952</v>
      </c>
      <c r="C130">
        <f t="shared" ref="C130:C193" si="4">YEAR(A130)</f>
        <v>2017</v>
      </c>
      <c r="D130">
        <f t="shared" ref="D130:D193" si="5">MONTH(A130)</f>
        <v>6</v>
      </c>
    </row>
    <row r="131" spans="1:4" x14ac:dyDescent="0.35">
      <c r="A131" s="4">
        <f>'[3]Index chart'!A486</f>
        <v>42923</v>
      </c>
      <c r="B131" s="5">
        <f>'[3]Index chart'!E486</f>
        <v>103.00691735623332</v>
      </c>
      <c r="C131">
        <f t="shared" si="4"/>
        <v>2017</v>
      </c>
      <c r="D131">
        <f t="shared" si="5"/>
        <v>7</v>
      </c>
    </row>
    <row r="132" spans="1:4" x14ac:dyDescent="0.35">
      <c r="A132" s="4">
        <f>'[3]Index chart'!A487</f>
        <v>42930</v>
      </c>
      <c r="B132" s="5">
        <f>'[3]Index chart'!E487</f>
        <v>104.8650029196869</v>
      </c>
      <c r="C132">
        <f t="shared" si="4"/>
        <v>2017</v>
      </c>
      <c r="D132">
        <f t="shared" si="5"/>
        <v>7</v>
      </c>
    </row>
    <row r="133" spans="1:4" x14ac:dyDescent="0.35">
      <c r="A133" s="4">
        <f>'[3]Index chart'!A488</f>
        <v>42937</v>
      </c>
      <c r="B133" s="5">
        <f>'[3]Index chart'!E488</f>
        <v>105.45249770774049</v>
      </c>
      <c r="C133">
        <f t="shared" si="4"/>
        <v>2017</v>
      </c>
      <c r="D133">
        <f t="shared" si="5"/>
        <v>7</v>
      </c>
    </row>
    <row r="134" spans="1:4" x14ac:dyDescent="0.35">
      <c r="A134" s="4">
        <f>'[3]Index chart'!A489</f>
        <v>42944</v>
      </c>
      <c r="B134" s="5">
        <f>'[3]Index chart'!E489</f>
        <v>106.49531043203355</v>
      </c>
      <c r="C134">
        <f t="shared" si="4"/>
        <v>2017</v>
      </c>
      <c r="D134">
        <f t="shared" si="5"/>
        <v>7</v>
      </c>
    </row>
    <row r="135" spans="1:4" x14ac:dyDescent="0.35">
      <c r="A135" s="4">
        <f>'[3]Index chart'!A490</f>
        <v>42951</v>
      </c>
      <c r="B135" s="5">
        <f>'[3]Index chart'!E490</f>
        <v>108.73912631751092</v>
      </c>
      <c r="C135">
        <f t="shared" si="4"/>
        <v>2017</v>
      </c>
      <c r="D135">
        <f t="shared" si="5"/>
        <v>8</v>
      </c>
    </row>
    <row r="136" spans="1:4" x14ac:dyDescent="0.35">
      <c r="A136" s="4">
        <f>'[3]Index chart'!A491</f>
        <v>42958</v>
      </c>
      <c r="B136" s="5">
        <f>'[3]Index chart'!E491</f>
        <v>111.64332911690028</v>
      </c>
      <c r="C136">
        <f t="shared" si="4"/>
        <v>2017</v>
      </c>
      <c r="D136">
        <f t="shared" si="5"/>
        <v>8</v>
      </c>
    </row>
    <row r="137" spans="1:4" x14ac:dyDescent="0.35">
      <c r="A137" s="4">
        <f>'[3]Index chart'!A492</f>
        <v>42965</v>
      </c>
      <c r="B137" s="5">
        <f>'[3]Index chart'!E492</f>
        <v>114.46246941143167</v>
      </c>
      <c r="C137">
        <f t="shared" si="4"/>
        <v>2017</v>
      </c>
      <c r="D137">
        <f t="shared" si="5"/>
        <v>8</v>
      </c>
    </row>
    <row r="138" spans="1:4" x14ac:dyDescent="0.35">
      <c r="A138" s="4">
        <f>'[3]Index chart'!A493</f>
        <v>42972</v>
      </c>
      <c r="B138" s="5">
        <f>'[3]Index chart'!E493</f>
        <v>116.26509504355937</v>
      </c>
      <c r="C138">
        <f t="shared" si="4"/>
        <v>2017</v>
      </c>
      <c r="D138">
        <f t="shared" si="5"/>
        <v>8</v>
      </c>
    </row>
    <row r="139" spans="1:4" x14ac:dyDescent="0.35">
      <c r="A139" s="4">
        <f>'[3]Index chart'!A494</f>
        <v>42979</v>
      </c>
      <c r="B139" s="5">
        <f>'[3]Index chart'!E494</f>
        <v>115.94506483681431</v>
      </c>
      <c r="C139">
        <f t="shared" si="4"/>
        <v>2017</v>
      </c>
      <c r="D139">
        <f t="shared" si="5"/>
        <v>9</v>
      </c>
    </row>
    <row r="140" spans="1:4" x14ac:dyDescent="0.35">
      <c r="A140" s="4">
        <f>'[3]Index chart'!A495</f>
        <v>42986</v>
      </c>
      <c r="B140" s="5">
        <f>'[3]Index chart'!E495</f>
        <v>118.07788356837816</v>
      </c>
      <c r="C140">
        <f t="shared" si="4"/>
        <v>2017</v>
      </c>
      <c r="D140">
        <f t="shared" si="5"/>
        <v>9</v>
      </c>
    </row>
    <row r="141" spans="1:4" x14ac:dyDescent="0.35">
      <c r="A141" s="4">
        <f>'[3]Index chart'!A496</f>
        <v>42993</v>
      </c>
      <c r="B141" s="5">
        <f>'[3]Index chart'!E496</f>
        <v>118.15148325706564</v>
      </c>
      <c r="C141">
        <f t="shared" si="4"/>
        <v>2017</v>
      </c>
      <c r="D141">
        <f t="shared" si="5"/>
        <v>9</v>
      </c>
    </row>
    <row r="142" spans="1:4" x14ac:dyDescent="0.35">
      <c r="A142" s="4">
        <f>'[3]Index chart'!A497</f>
        <v>43000</v>
      </c>
      <c r="B142" s="5">
        <f>'[3]Index chart'!E497</f>
        <v>117.15186714400443</v>
      </c>
      <c r="C142">
        <f t="shared" si="4"/>
        <v>2017</v>
      </c>
      <c r="D142">
        <f t="shared" si="5"/>
        <v>9</v>
      </c>
    </row>
    <row r="143" spans="1:4" x14ac:dyDescent="0.35">
      <c r="A143" s="4">
        <f>'[3]Index chart'!A498</f>
        <v>43007</v>
      </c>
      <c r="B143" s="5">
        <f>'[3]Index chart'!E498</f>
        <v>116.5471046153304</v>
      </c>
      <c r="C143">
        <f t="shared" si="4"/>
        <v>2017</v>
      </c>
      <c r="D143">
        <f t="shared" si="5"/>
        <v>9</v>
      </c>
    </row>
    <row r="144" spans="1:4" x14ac:dyDescent="0.35">
      <c r="A144" s="4">
        <f>'[3]Index chart'!A499</f>
        <v>43014</v>
      </c>
      <c r="B144" s="5">
        <f>'[3]Index chart'!E499</f>
        <v>115.70088449089357</v>
      </c>
      <c r="C144">
        <f t="shared" si="4"/>
        <v>2017</v>
      </c>
      <c r="D144">
        <f t="shared" si="5"/>
        <v>10</v>
      </c>
    </row>
    <row r="145" spans="1:4" x14ac:dyDescent="0.35">
      <c r="A145" s="4">
        <f>'[3]Index chart'!A500</f>
        <v>43021</v>
      </c>
      <c r="B145" s="5">
        <f>'[3]Index chart'!E500</f>
        <v>116.09673778138121</v>
      </c>
      <c r="C145">
        <f t="shared" si="4"/>
        <v>2017</v>
      </c>
      <c r="D145">
        <f t="shared" si="5"/>
        <v>10</v>
      </c>
    </row>
    <row r="146" spans="1:4" x14ac:dyDescent="0.35">
      <c r="A146" s="4">
        <f>'[3]Index chart'!A501</f>
        <v>43028</v>
      </c>
      <c r="B146" s="5">
        <f>'[3]Index chart'!E501</f>
        <v>115.2161993149349</v>
      </c>
      <c r="C146">
        <f t="shared" si="4"/>
        <v>2017</v>
      </c>
      <c r="D146">
        <f t="shared" si="5"/>
        <v>10</v>
      </c>
    </row>
    <row r="147" spans="1:4" x14ac:dyDescent="0.35">
      <c r="A147" s="4">
        <f>'[3]Index chart'!A502</f>
        <v>43035</v>
      </c>
      <c r="B147" s="5">
        <f>'[3]Index chart'!E502</f>
        <v>114.92793908267655</v>
      </c>
      <c r="C147">
        <f t="shared" si="4"/>
        <v>2017</v>
      </c>
      <c r="D147">
        <f t="shared" si="5"/>
        <v>10</v>
      </c>
    </row>
    <row r="148" spans="1:4" x14ac:dyDescent="0.35">
      <c r="A148" s="4">
        <f>'[3]Index chart'!A503</f>
        <v>43042</v>
      </c>
      <c r="B148" s="5">
        <f>'[3]Index chart'!E503</f>
        <v>113.57756182175152</v>
      </c>
      <c r="C148">
        <f t="shared" si="4"/>
        <v>2017</v>
      </c>
      <c r="D148">
        <f t="shared" si="5"/>
        <v>11</v>
      </c>
    </row>
    <row r="149" spans="1:4" x14ac:dyDescent="0.35">
      <c r="A149" s="4">
        <f>'[3]Index chart'!A504</f>
        <v>43049</v>
      </c>
      <c r="B149" s="5">
        <f>'[3]Index chart'!E504</f>
        <v>114.24402961211</v>
      </c>
      <c r="C149">
        <f t="shared" si="4"/>
        <v>2017</v>
      </c>
      <c r="D149">
        <f t="shared" si="5"/>
        <v>11</v>
      </c>
    </row>
    <row r="150" spans="1:4" x14ac:dyDescent="0.35">
      <c r="A150" s="4">
        <f>'[3]Index chart'!A505</f>
        <v>43056</v>
      </c>
      <c r="B150" s="5">
        <f>'[3]Index chart'!E505</f>
        <v>114.18976348696523</v>
      </c>
      <c r="C150">
        <f t="shared" si="4"/>
        <v>2017</v>
      </c>
      <c r="D150">
        <f t="shared" si="5"/>
        <v>11</v>
      </c>
    </row>
    <row r="151" spans="1:4" x14ac:dyDescent="0.35">
      <c r="A151" s="4">
        <f>'[3]Index chart'!A506</f>
        <v>43063</v>
      </c>
      <c r="B151" s="5">
        <f>'[3]Index chart'!E506</f>
        <v>115.11218985925356</v>
      </c>
      <c r="C151">
        <f t="shared" si="4"/>
        <v>2017</v>
      </c>
      <c r="D151">
        <f t="shared" si="5"/>
        <v>11</v>
      </c>
    </row>
    <row r="152" spans="1:4" x14ac:dyDescent="0.35">
      <c r="A152" s="4">
        <f>'[3]Index chart'!A507</f>
        <v>43070</v>
      </c>
      <c r="B152" s="5">
        <f>'[3]Index chart'!E507</f>
        <v>116.92588427869356</v>
      </c>
      <c r="C152">
        <f t="shared" si="4"/>
        <v>2017</v>
      </c>
      <c r="D152">
        <f t="shared" si="5"/>
        <v>12</v>
      </c>
    </row>
    <row r="153" spans="1:4" x14ac:dyDescent="0.35">
      <c r="A153" s="4">
        <f>'[3]Index chart'!A508</f>
        <v>43077</v>
      </c>
      <c r="B153" s="5">
        <f>'[3]Index chart'!E508</f>
        <v>118.58797359949301</v>
      </c>
      <c r="C153">
        <f t="shared" si="4"/>
        <v>2017</v>
      </c>
      <c r="D153">
        <f t="shared" si="5"/>
        <v>12</v>
      </c>
    </row>
    <row r="154" spans="1:4" x14ac:dyDescent="0.35">
      <c r="A154" s="4">
        <f>'[3]Index chart'!A509</f>
        <v>43084</v>
      </c>
      <c r="B154" s="5">
        <f>'[3]Index chart'!E509</f>
        <v>120.69172753718306</v>
      </c>
      <c r="C154">
        <f t="shared" si="4"/>
        <v>2017</v>
      </c>
      <c r="D154">
        <f t="shared" si="5"/>
        <v>12</v>
      </c>
    </row>
    <row r="155" spans="1:4" x14ac:dyDescent="0.35">
      <c r="A155" s="4">
        <f>'[3]Index chart'!A510</f>
        <v>43091</v>
      </c>
      <c r="B155" s="5">
        <f>'[3]Index chart'!E510</f>
        <v>120.9335286361686</v>
      </c>
      <c r="C155">
        <f t="shared" si="4"/>
        <v>2017</v>
      </c>
      <c r="D155">
        <f t="shared" si="5"/>
        <v>12</v>
      </c>
    </row>
    <row r="156" spans="1:4" x14ac:dyDescent="0.35">
      <c r="A156" s="4">
        <f>'[3]Index chart'!A511</f>
        <v>43098</v>
      </c>
      <c r="B156" s="5">
        <f>'[3]Index chart'!E511</f>
        <v>119.79573756290351</v>
      </c>
      <c r="C156">
        <f t="shared" si="4"/>
        <v>2017</v>
      </c>
      <c r="D156">
        <f t="shared" si="5"/>
        <v>12</v>
      </c>
    </row>
    <row r="157" spans="1:4" x14ac:dyDescent="0.35">
      <c r="A157" s="4">
        <f>'[3]Index chart'!A512</f>
        <v>43105</v>
      </c>
      <c r="B157" s="5">
        <f>'[3]Index chart'!E512</f>
        <v>119.65015005321564</v>
      </c>
      <c r="C157">
        <f t="shared" si="4"/>
        <v>2018</v>
      </c>
      <c r="D157">
        <f t="shared" si="5"/>
        <v>1</v>
      </c>
    </row>
    <row r="158" spans="1:4" x14ac:dyDescent="0.35">
      <c r="A158" s="4">
        <f>'[3]Index chart'!A513</f>
        <v>43112</v>
      </c>
      <c r="B158" s="5">
        <f>'[3]Index chart'!E513</f>
        <v>118.95085258137328</v>
      </c>
      <c r="C158">
        <f t="shared" si="4"/>
        <v>2018</v>
      </c>
      <c r="D158">
        <f t="shared" si="5"/>
        <v>1</v>
      </c>
    </row>
    <row r="159" spans="1:4" x14ac:dyDescent="0.35">
      <c r="A159" s="4">
        <f>'[3]Index chart'!A514</f>
        <v>43119</v>
      </c>
      <c r="B159" s="5">
        <f>'[3]Index chart'!E514</f>
        <v>120.57492354072738</v>
      </c>
      <c r="C159">
        <f t="shared" si="4"/>
        <v>2018</v>
      </c>
      <c r="D159">
        <f t="shared" si="5"/>
        <v>1</v>
      </c>
    </row>
    <row r="160" spans="1:4" x14ac:dyDescent="0.35">
      <c r="A160" s="4">
        <f>'[3]Index chart'!A515</f>
        <v>43126</v>
      </c>
      <c r="B160" s="5">
        <f>'[3]Index chart'!E515</f>
        <v>121.45677732626558</v>
      </c>
      <c r="C160">
        <f t="shared" si="4"/>
        <v>2018</v>
      </c>
      <c r="D160">
        <f t="shared" si="5"/>
        <v>1</v>
      </c>
    </row>
    <row r="161" spans="1:4" x14ac:dyDescent="0.35">
      <c r="A161" s="4">
        <f>'[3]Index chart'!A516</f>
        <v>43133</v>
      </c>
      <c r="B161" s="5">
        <f>'[3]Index chart'!E516</f>
        <v>124.28775230299046</v>
      </c>
      <c r="C161">
        <f t="shared" si="4"/>
        <v>2018</v>
      </c>
      <c r="D161">
        <f t="shared" si="5"/>
        <v>2</v>
      </c>
    </row>
    <row r="162" spans="1:4" x14ac:dyDescent="0.35">
      <c r="A162" s="4">
        <f>'[3]Index chart'!A517</f>
        <v>43140</v>
      </c>
      <c r="B162" s="5">
        <f>'[3]Index chart'!E517</f>
        <v>124.90261488214641</v>
      </c>
      <c r="C162">
        <f t="shared" si="4"/>
        <v>2018</v>
      </c>
      <c r="D162">
        <f t="shared" si="5"/>
        <v>2</v>
      </c>
    </row>
    <row r="163" spans="1:4" x14ac:dyDescent="0.35">
      <c r="A163" s="4">
        <f>'[3]Index chart'!A518</f>
        <v>43147</v>
      </c>
      <c r="B163" s="5">
        <f>'[3]Index chart'!E518</f>
        <v>124.89026035546173</v>
      </c>
      <c r="C163">
        <f t="shared" si="4"/>
        <v>2018</v>
      </c>
      <c r="D163">
        <f t="shared" si="5"/>
        <v>2</v>
      </c>
    </row>
    <row r="164" spans="1:4" x14ac:dyDescent="0.35">
      <c r="A164" s="4">
        <f>'[3]Index chart'!A519</f>
        <v>43154</v>
      </c>
      <c r="B164" s="5">
        <f>'[3]Index chart'!E519</f>
        <v>126.28803712603994</v>
      </c>
      <c r="C164">
        <f t="shared" si="4"/>
        <v>2018</v>
      </c>
      <c r="D164">
        <f t="shared" si="5"/>
        <v>2</v>
      </c>
    </row>
    <row r="165" spans="1:4" x14ac:dyDescent="0.35">
      <c r="A165" s="4">
        <f>'[3]Index chart'!A520</f>
        <v>43161</v>
      </c>
      <c r="B165" s="5">
        <f>'[3]Index chart'!E520</f>
        <v>127.81265413425359</v>
      </c>
      <c r="C165">
        <f t="shared" si="4"/>
        <v>2018</v>
      </c>
      <c r="D165">
        <f t="shared" si="5"/>
        <v>3</v>
      </c>
    </row>
    <row r="166" spans="1:4" x14ac:dyDescent="0.35">
      <c r="A166" s="4">
        <f>'[3]Index chart'!A521</f>
        <v>43168</v>
      </c>
      <c r="B166" s="5">
        <f>'[3]Index chart'!E521</f>
        <v>127.28109705042741</v>
      </c>
      <c r="C166">
        <f t="shared" si="4"/>
        <v>2018</v>
      </c>
      <c r="D166">
        <f t="shared" si="5"/>
        <v>3</v>
      </c>
    </row>
    <row r="167" spans="1:4" x14ac:dyDescent="0.35">
      <c r="A167" s="4">
        <f>'[3]Index chart'!A522</f>
        <v>43175</v>
      </c>
      <c r="B167" s="5">
        <f>'[3]Index chart'!E522</f>
        <v>127.08582192535957</v>
      </c>
      <c r="C167">
        <f t="shared" si="4"/>
        <v>2018</v>
      </c>
      <c r="D167">
        <f t="shared" si="5"/>
        <v>3</v>
      </c>
    </row>
    <row r="168" spans="1:4" x14ac:dyDescent="0.35">
      <c r="A168" s="4">
        <f>'[3]Index chart'!A523</f>
        <v>43182</v>
      </c>
      <c r="B168" s="5">
        <f>'[3]Index chart'!E523</f>
        <v>127.1901831468854</v>
      </c>
      <c r="C168">
        <f t="shared" si="4"/>
        <v>2018</v>
      </c>
      <c r="D168">
        <f t="shared" si="5"/>
        <v>3</v>
      </c>
    </row>
    <row r="169" spans="1:4" x14ac:dyDescent="0.35">
      <c r="A169" s="4">
        <f>'[3]Index chart'!A524</f>
        <v>43189</v>
      </c>
      <c r="B169" s="5">
        <f>'[3]Index chart'!E524</f>
        <v>127.28515558388116</v>
      </c>
      <c r="C169">
        <f t="shared" si="4"/>
        <v>2018</v>
      </c>
      <c r="D169">
        <f t="shared" si="5"/>
        <v>3</v>
      </c>
    </row>
    <row r="170" spans="1:4" x14ac:dyDescent="0.35">
      <c r="A170" s="4">
        <f>'[3]Index chart'!A525</f>
        <v>43196</v>
      </c>
      <c r="B170" s="5">
        <f>'[3]Index chart'!E525</f>
        <v>128.06580200635858</v>
      </c>
      <c r="C170">
        <f t="shared" si="4"/>
        <v>2018</v>
      </c>
      <c r="D170">
        <f t="shared" si="5"/>
        <v>4</v>
      </c>
    </row>
    <row r="171" spans="1:4" x14ac:dyDescent="0.35">
      <c r="A171" s="4">
        <f>'[3]Index chart'!A526</f>
        <v>43203</v>
      </c>
      <c r="B171" s="5">
        <f>'[3]Index chart'!E526</f>
        <v>127.57722314096</v>
      </c>
      <c r="C171">
        <f t="shared" si="4"/>
        <v>2018</v>
      </c>
      <c r="D171">
        <f t="shared" si="5"/>
        <v>4</v>
      </c>
    </row>
    <row r="172" spans="1:4" x14ac:dyDescent="0.35">
      <c r="A172" s="4">
        <f>'[3]Index chart'!A527</f>
        <v>43210</v>
      </c>
      <c r="B172" s="5">
        <f>'[3]Index chart'!E527</f>
        <v>127.9114655230666</v>
      </c>
      <c r="C172">
        <f t="shared" si="4"/>
        <v>2018</v>
      </c>
      <c r="D172">
        <f t="shared" si="5"/>
        <v>4</v>
      </c>
    </row>
    <row r="173" spans="1:4" x14ac:dyDescent="0.35">
      <c r="A173" s="4">
        <f>'[3]Index chart'!A528</f>
        <v>43217</v>
      </c>
      <c r="B173" s="5">
        <f>'[3]Index chart'!E528</f>
        <v>128.18581411941202</v>
      </c>
      <c r="C173">
        <f t="shared" si="4"/>
        <v>2018</v>
      </c>
      <c r="D173">
        <f t="shared" si="5"/>
        <v>4</v>
      </c>
    </row>
    <row r="174" spans="1:4" x14ac:dyDescent="0.35">
      <c r="A174" s="4">
        <f>'[3]Index chart'!A529</f>
        <v>43224</v>
      </c>
      <c r="B174" s="5">
        <f>'[3]Index chart'!E529</f>
        <v>129.60200159465015</v>
      </c>
      <c r="C174">
        <f t="shared" si="4"/>
        <v>2018</v>
      </c>
      <c r="D174">
        <f t="shared" si="5"/>
        <v>5</v>
      </c>
    </row>
    <row r="175" spans="1:4" x14ac:dyDescent="0.35">
      <c r="A175" s="4">
        <f>'[3]Index chart'!A530</f>
        <v>43231</v>
      </c>
      <c r="B175" s="5">
        <f>'[3]Index chart'!E530</f>
        <v>129.43937349989426</v>
      </c>
      <c r="C175">
        <f t="shared" si="4"/>
        <v>2018</v>
      </c>
      <c r="D175">
        <f t="shared" si="5"/>
        <v>5</v>
      </c>
    </row>
    <row r="176" spans="1:4" x14ac:dyDescent="0.35">
      <c r="A176" s="4">
        <f>'[3]Index chart'!A531</f>
        <v>43238</v>
      </c>
      <c r="B176" s="5">
        <f>'[3]Index chart'!E531</f>
        <v>129.78982551933012</v>
      </c>
      <c r="C176">
        <f t="shared" si="4"/>
        <v>2018</v>
      </c>
      <c r="D176">
        <f t="shared" si="5"/>
        <v>5</v>
      </c>
    </row>
    <row r="177" spans="1:4" x14ac:dyDescent="0.35">
      <c r="A177" s="4">
        <f>'[3]Index chart'!A532</f>
        <v>43245</v>
      </c>
      <c r="B177" s="5">
        <f>'[3]Index chart'!E532</f>
        <v>128.70492567472547</v>
      </c>
      <c r="C177">
        <f t="shared" si="4"/>
        <v>2018</v>
      </c>
      <c r="D177">
        <f t="shared" si="5"/>
        <v>5</v>
      </c>
    </row>
    <row r="178" spans="1:4" x14ac:dyDescent="0.35">
      <c r="A178" s="4">
        <f>'[3]Index chart'!A533</f>
        <v>43252</v>
      </c>
      <c r="B178" s="5">
        <f>'[3]Index chart'!E533</f>
        <v>129.26485187172</v>
      </c>
      <c r="C178">
        <f t="shared" si="4"/>
        <v>2018</v>
      </c>
      <c r="D178">
        <f t="shared" si="5"/>
        <v>6</v>
      </c>
    </row>
    <row r="179" spans="1:4" x14ac:dyDescent="0.35">
      <c r="A179" s="4">
        <f>'[3]Index chart'!A534</f>
        <v>43259</v>
      </c>
      <c r="B179" s="5">
        <f>'[3]Index chart'!E534</f>
        <v>129.78276791833983</v>
      </c>
      <c r="C179">
        <f t="shared" si="4"/>
        <v>2018</v>
      </c>
      <c r="D179">
        <f t="shared" si="5"/>
        <v>6</v>
      </c>
    </row>
    <row r="180" spans="1:4" x14ac:dyDescent="0.35">
      <c r="A180" s="4">
        <f>'[3]Index chart'!A535</f>
        <v>43266</v>
      </c>
      <c r="B180" s="5">
        <f>'[3]Index chart'!E535</f>
        <v>129.86974159343885</v>
      </c>
      <c r="C180">
        <f t="shared" si="4"/>
        <v>2018</v>
      </c>
      <c r="D180">
        <f t="shared" si="5"/>
        <v>6</v>
      </c>
    </row>
    <row r="181" spans="1:4" x14ac:dyDescent="0.35">
      <c r="A181" s="4">
        <f>'[3]Index chart'!A536</f>
        <v>43273</v>
      </c>
      <c r="B181" s="5">
        <f>'[3]Index chart'!E536</f>
        <v>129.42978892414217</v>
      </c>
      <c r="C181">
        <f t="shared" si="4"/>
        <v>2018</v>
      </c>
      <c r="D181">
        <f t="shared" si="5"/>
        <v>6</v>
      </c>
    </row>
    <row r="182" spans="1:4" x14ac:dyDescent="0.35">
      <c r="A182" s="4">
        <f>'[3]Index chart'!A537</f>
        <v>43280</v>
      </c>
      <c r="B182" s="5">
        <f>'[3]Index chart'!E537</f>
        <v>130.00975516358238</v>
      </c>
      <c r="C182">
        <f t="shared" si="4"/>
        <v>2018</v>
      </c>
      <c r="D182">
        <f t="shared" si="5"/>
        <v>6</v>
      </c>
    </row>
    <row r="183" spans="1:4" x14ac:dyDescent="0.35">
      <c r="A183" s="4">
        <f>'[3]Index chart'!A538</f>
        <v>43287</v>
      </c>
      <c r="B183" s="5">
        <f>'[3]Index chart'!E538</f>
        <v>130.06712163060476</v>
      </c>
      <c r="C183">
        <f t="shared" si="4"/>
        <v>2018</v>
      </c>
      <c r="D183">
        <f t="shared" si="5"/>
        <v>7</v>
      </c>
    </row>
    <row r="184" spans="1:4" x14ac:dyDescent="0.35">
      <c r="A184" s="4">
        <f>'[3]Index chart'!A539</f>
        <v>43294</v>
      </c>
      <c r="B184" s="5">
        <f>'[3]Index chart'!E539</f>
        <v>131.42892308714056</v>
      </c>
      <c r="C184">
        <f t="shared" si="4"/>
        <v>2018</v>
      </c>
      <c r="D184">
        <f t="shared" si="5"/>
        <v>7</v>
      </c>
    </row>
    <row r="185" spans="1:4" x14ac:dyDescent="0.35">
      <c r="A185" s="4">
        <f>'[3]Index chart'!A540</f>
        <v>43301</v>
      </c>
      <c r="B185" s="5">
        <f>'[3]Index chart'!E540</f>
        <v>131.97943920914275</v>
      </c>
      <c r="C185">
        <f t="shared" si="4"/>
        <v>2018</v>
      </c>
      <c r="D185">
        <f t="shared" si="5"/>
        <v>7</v>
      </c>
    </row>
    <row r="186" spans="1:4" x14ac:dyDescent="0.35">
      <c r="A186" s="4">
        <f>'[3]Index chart'!A541</f>
        <v>43308</v>
      </c>
      <c r="B186" s="5">
        <f>'[3]Index chart'!E541</f>
        <v>133.06638372006358</v>
      </c>
      <c r="C186">
        <f t="shared" si="4"/>
        <v>2018</v>
      </c>
      <c r="D186">
        <f t="shared" si="5"/>
        <v>7</v>
      </c>
    </row>
    <row r="187" spans="1:4" x14ac:dyDescent="0.35">
      <c r="A187" s="4">
        <f>'[3]Index chart'!A542</f>
        <v>43315</v>
      </c>
      <c r="B187" s="5">
        <f>'[3]Index chart'!E542</f>
        <v>133.38491050879631</v>
      </c>
      <c r="C187">
        <f t="shared" si="4"/>
        <v>2018</v>
      </c>
      <c r="D187">
        <f t="shared" si="5"/>
        <v>8</v>
      </c>
    </row>
    <row r="188" spans="1:4" x14ac:dyDescent="0.35">
      <c r="A188" s="4">
        <f>'[3]Index chart'!A543</f>
        <v>43322</v>
      </c>
      <c r="B188" s="5">
        <f>'[3]Index chart'!E543</f>
        <v>133.65881366541288</v>
      </c>
      <c r="C188">
        <f t="shared" si="4"/>
        <v>2018</v>
      </c>
      <c r="D188">
        <f t="shared" si="5"/>
        <v>8</v>
      </c>
    </row>
    <row r="189" spans="1:4" x14ac:dyDescent="0.35">
      <c r="A189" s="4">
        <f>'[3]Index chart'!A544</f>
        <v>43329</v>
      </c>
      <c r="B189" s="5">
        <f>'[3]Index chart'!E544</f>
        <v>134.1424518043151</v>
      </c>
      <c r="C189">
        <f t="shared" si="4"/>
        <v>2018</v>
      </c>
      <c r="D189">
        <f t="shared" si="5"/>
        <v>8</v>
      </c>
    </row>
    <row r="190" spans="1:4" x14ac:dyDescent="0.35">
      <c r="A190" s="4">
        <f>'[3]Index chart'!A545</f>
        <v>43336</v>
      </c>
      <c r="B190" s="5">
        <f>'[3]Index chart'!E545</f>
        <v>134.19867406077438</v>
      </c>
      <c r="C190">
        <f t="shared" si="4"/>
        <v>2018</v>
      </c>
      <c r="D190">
        <f t="shared" si="5"/>
        <v>8</v>
      </c>
    </row>
    <row r="191" spans="1:4" x14ac:dyDescent="0.35">
      <c r="A191" s="4">
        <f>'[3]Index chart'!A546</f>
        <v>43343</v>
      </c>
      <c r="B191" s="5">
        <f>'[3]Index chart'!E546</f>
        <v>133.25403999035933</v>
      </c>
      <c r="C191">
        <f t="shared" si="4"/>
        <v>2018</v>
      </c>
      <c r="D191">
        <f t="shared" si="5"/>
        <v>8</v>
      </c>
    </row>
    <row r="192" spans="1:4" x14ac:dyDescent="0.35">
      <c r="A192" s="4">
        <f>'[3]Index chart'!A547</f>
        <v>43350</v>
      </c>
      <c r="B192" s="5">
        <f>'[3]Index chart'!E547</f>
        <v>133.27357630229912</v>
      </c>
      <c r="C192">
        <f t="shared" si="4"/>
        <v>2018</v>
      </c>
      <c r="D192">
        <f t="shared" si="5"/>
        <v>9</v>
      </c>
    </row>
    <row r="193" spans="1:4" x14ac:dyDescent="0.35">
      <c r="A193" s="4">
        <f>'[3]Index chart'!A548</f>
        <v>43357</v>
      </c>
      <c r="B193" s="5">
        <f>'[3]Index chart'!E548</f>
        <v>132.61181610201587</v>
      </c>
      <c r="C193">
        <f t="shared" si="4"/>
        <v>2018</v>
      </c>
      <c r="D193">
        <f t="shared" si="5"/>
        <v>9</v>
      </c>
    </row>
    <row r="194" spans="1:4" x14ac:dyDescent="0.35">
      <c r="A194" s="4">
        <f>'[3]Index chart'!A549</f>
        <v>43364</v>
      </c>
      <c r="B194" s="5">
        <f>'[3]Index chart'!E549</f>
        <v>131.70953036193822</v>
      </c>
      <c r="C194">
        <f t="shared" ref="C194:C240" si="6">YEAR(A194)</f>
        <v>2018</v>
      </c>
      <c r="D194">
        <f t="shared" ref="D194:D240" si="7">MONTH(A194)</f>
        <v>9</v>
      </c>
    </row>
    <row r="195" spans="1:4" x14ac:dyDescent="0.35">
      <c r="A195" s="4">
        <f>'[3]Index chart'!A550</f>
        <v>43371</v>
      </c>
      <c r="B195" s="5">
        <f>'[3]Index chart'!E550</f>
        <v>131.05462197020546</v>
      </c>
      <c r="C195">
        <f t="shared" si="6"/>
        <v>2018</v>
      </c>
      <c r="D195">
        <f t="shared" si="7"/>
        <v>9</v>
      </c>
    </row>
    <row r="196" spans="1:4" x14ac:dyDescent="0.35">
      <c r="A196" s="4">
        <f>'[3]Index chart'!A551</f>
        <v>43378</v>
      </c>
      <c r="B196" s="5">
        <f>'[3]Index chart'!E551</f>
        <v>130.7667511113282</v>
      </c>
      <c r="C196">
        <f t="shared" si="6"/>
        <v>2018</v>
      </c>
      <c r="D196">
        <f t="shared" si="7"/>
        <v>10</v>
      </c>
    </row>
    <row r="197" spans="1:4" x14ac:dyDescent="0.35">
      <c r="A197" s="4">
        <f>'[3]Index chart'!A552</f>
        <v>43385</v>
      </c>
      <c r="B197" s="5">
        <f>'[3]Index chart'!E552</f>
        <v>130.10722272001595</v>
      </c>
      <c r="C197">
        <f t="shared" si="6"/>
        <v>2018</v>
      </c>
      <c r="D197">
        <f t="shared" si="7"/>
        <v>10</v>
      </c>
    </row>
    <row r="198" spans="1:4" x14ac:dyDescent="0.35">
      <c r="A198" s="4">
        <f>'[3]Index chart'!A553</f>
        <v>43392</v>
      </c>
      <c r="B198" s="5">
        <f>'[3]Index chart'!E553</f>
        <v>130.58813544858245</v>
      </c>
      <c r="C198">
        <f t="shared" si="6"/>
        <v>2018</v>
      </c>
      <c r="D198">
        <f t="shared" si="7"/>
        <v>10</v>
      </c>
    </row>
    <row r="199" spans="1:4" x14ac:dyDescent="0.35">
      <c r="A199" s="4">
        <f>'[3]Index chart'!A554</f>
        <v>43399</v>
      </c>
      <c r="B199" s="5">
        <f>'[3]Index chart'!E554</f>
        <v>130.36257875960854</v>
      </c>
      <c r="C199">
        <f t="shared" si="6"/>
        <v>2018</v>
      </c>
      <c r="D199">
        <f t="shared" si="7"/>
        <v>10</v>
      </c>
    </row>
    <row r="200" spans="1:4" x14ac:dyDescent="0.35">
      <c r="A200" s="4">
        <f>'[3]Index chart'!A555</f>
        <v>43406</v>
      </c>
      <c r="B200" s="5">
        <f>'[3]Index chart'!E555</f>
        <v>129.23859361270985</v>
      </c>
      <c r="C200">
        <f t="shared" si="6"/>
        <v>2018</v>
      </c>
      <c r="D200">
        <f t="shared" si="7"/>
        <v>11</v>
      </c>
    </row>
    <row r="201" spans="1:4" x14ac:dyDescent="0.35">
      <c r="A201" s="4">
        <f>'[3]Index chart'!A556</f>
        <v>43413</v>
      </c>
      <c r="B201" s="5">
        <f>'[3]Index chart'!E556</f>
        <v>128.20635135415554</v>
      </c>
      <c r="C201">
        <f t="shared" si="6"/>
        <v>2018</v>
      </c>
      <c r="D201">
        <f t="shared" si="7"/>
        <v>11</v>
      </c>
    </row>
    <row r="202" spans="1:4" x14ac:dyDescent="0.35">
      <c r="A202" s="4">
        <f>'[3]Index chart'!A557</f>
        <v>43420</v>
      </c>
      <c r="B202" s="5">
        <f>'[3]Index chart'!E557</f>
        <v>126.41123409322098</v>
      </c>
      <c r="C202">
        <f t="shared" si="6"/>
        <v>2018</v>
      </c>
      <c r="D202">
        <f t="shared" si="7"/>
        <v>11</v>
      </c>
    </row>
    <row r="203" spans="1:4" x14ac:dyDescent="0.35">
      <c r="A203" s="4">
        <f>'[3]Index chart'!A558</f>
        <v>43427</v>
      </c>
      <c r="B203" s="5">
        <f>'[3]Index chart'!E558</f>
        <v>124.46579485939728</v>
      </c>
      <c r="C203">
        <f t="shared" si="6"/>
        <v>2018</v>
      </c>
      <c r="D203">
        <f t="shared" si="7"/>
        <v>11</v>
      </c>
    </row>
    <row r="204" spans="1:4" x14ac:dyDescent="0.35">
      <c r="A204" s="4">
        <f>'[3]Index chart'!A559</f>
        <v>43434</v>
      </c>
      <c r="B204" s="5">
        <f>'[3]Index chart'!E559</f>
        <v>121.29024319993829</v>
      </c>
      <c r="C204">
        <f t="shared" si="6"/>
        <v>2018</v>
      </c>
      <c r="D204">
        <f t="shared" si="7"/>
        <v>11</v>
      </c>
    </row>
    <row r="205" spans="1:4" x14ac:dyDescent="0.35">
      <c r="A205" s="4">
        <f>'[3]Index chart'!A560</f>
        <v>43441</v>
      </c>
      <c r="B205" s="5">
        <f>'[3]Index chart'!E560</f>
        <v>122.31157004635716</v>
      </c>
      <c r="C205">
        <f t="shared" si="6"/>
        <v>2018</v>
      </c>
      <c r="D205">
        <f t="shared" si="7"/>
        <v>12</v>
      </c>
    </row>
    <row r="206" spans="1:4" x14ac:dyDescent="0.35">
      <c r="A206" s="4">
        <f>'[3]Index chart'!A561</f>
        <v>43448</v>
      </c>
      <c r="B206" s="5">
        <f>'[3]Index chart'!E561</f>
        <v>121.45254902112623</v>
      </c>
      <c r="C206">
        <f t="shared" si="6"/>
        <v>2018</v>
      </c>
      <c r="D206">
        <f t="shared" si="7"/>
        <v>12</v>
      </c>
    </row>
    <row r="207" spans="1:4" x14ac:dyDescent="0.35">
      <c r="A207" s="4">
        <f>'[3]Index chart'!A562</f>
        <v>43455</v>
      </c>
      <c r="B207" s="5">
        <f>'[3]Index chart'!E562</f>
        <v>121.31512514674463</v>
      </c>
      <c r="C207">
        <f t="shared" si="6"/>
        <v>2018</v>
      </c>
      <c r="D207">
        <f t="shared" si="7"/>
        <v>12</v>
      </c>
    </row>
    <row r="208" spans="1:4" x14ac:dyDescent="0.35">
      <c r="A208" s="4">
        <f>'[3]Index chart'!A563</f>
        <v>43462</v>
      </c>
      <c r="B208" s="5">
        <f>'[3]Index chart'!E563</f>
        <v>120.90784602080178</v>
      </c>
      <c r="C208">
        <f t="shared" si="6"/>
        <v>2018</v>
      </c>
      <c r="D208">
        <f t="shared" si="7"/>
        <v>12</v>
      </c>
    </row>
    <row r="209" spans="1:4" x14ac:dyDescent="0.35">
      <c r="A209" s="4">
        <f>'[3]Index chart'!A564</f>
        <v>43469</v>
      </c>
      <c r="B209" s="5">
        <f>'[3]Index chart'!E564</f>
        <v>120.22736223020411</v>
      </c>
      <c r="C209">
        <f t="shared" si="6"/>
        <v>2019</v>
      </c>
      <c r="D209">
        <f t="shared" si="7"/>
        <v>1</v>
      </c>
    </row>
    <row r="210" spans="1:4" x14ac:dyDescent="0.35">
      <c r="A210" s="4">
        <f>'[3]Index chart'!A565</f>
        <v>43476</v>
      </c>
      <c r="B210" s="5">
        <f>'[3]Index chart'!E565</f>
        <v>119.90578702654511</v>
      </c>
      <c r="C210">
        <f t="shared" si="6"/>
        <v>2019</v>
      </c>
      <c r="D210">
        <f t="shared" si="7"/>
        <v>1</v>
      </c>
    </row>
    <row r="211" spans="1:4" x14ac:dyDescent="0.35">
      <c r="A211" s="4">
        <f>'[3]Index chart'!A566</f>
        <v>43483</v>
      </c>
      <c r="B211" s="5">
        <f>'[3]Index chart'!E566</f>
        <v>118.23929333439054</v>
      </c>
      <c r="C211">
        <f t="shared" si="6"/>
        <v>2019</v>
      </c>
      <c r="D211">
        <f t="shared" si="7"/>
        <v>1</v>
      </c>
    </row>
    <row r="212" spans="1:4" x14ac:dyDescent="0.35">
      <c r="A212" s="4">
        <f>'[3]Index chart'!A567</f>
        <v>43490</v>
      </c>
      <c r="B212" s="5">
        <f>'[3]Index chart'!E567</f>
        <v>118.2739951388528</v>
      </c>
      <c r="C212">
        <f t="shared" si="6"/>
        <v>2019</v>
      </c>
      <c r="D212">
        <f t="shared" si="7"/>
        <v>1</v>
      </c>
    </row>
    <row r="213" spans="1:4" x14ac:dyDescent="0.35">
      <c r="A213" s="4">
        <f>'[3]Index chart'!A568</f>
        <v>43497</v>
      </c>
      <c r="B213" s="5">
        <f>'[3]Index chart'!E568</f>
        <v>117.73778213281747</v>
      </c>
      <c r="C213">
        <f t="shared" si="6"/>
        <v>2019</v>
      </c>
      <c r="D213">
        <f t="shared" si="7"/>
        <v>2</v>
      </c>
    </row>
    <row r="214" spans="1:4" x14ac:dyDescent="0.35">
      <c r="A214" s="4">
        <f>'[3]Index chart'!A569</f>
        <v>43504</v>
      </c>
      <c r="B214" s="5">
        <f>'[3]Index chart'!E569</f>
        <v>118.07162517079215</v>
      </c>
      <c r="C214">
        <f t="shared" si="6"/>
        <v>2019</v>
      </c>
      <c r="D214">
        <f t="shared" si="7"/>
        <v>2</v>
      </c>
    </row>
    <row r="215" spans="1:4" x14ac:dyDescent="0.35">
      <c r="A215" s="4">
        <f>'[3]Index chart'!A570</f>
        <v>43511</v>
      </c>
      <c r="B215" s="5">
        <f>'[3]Index chart'!E570</f>
        <v>119.28585619347011</v>
      </c>
      <c r="C215">
        <f t="shared" si="6"/>
        <v>2019</v>
      </c>
      <c r="D215">
        <f t="shared" si="7"/>
        <v>2</v>
      </c>
    </row>
    <row r="216" spans="1:4" x14ac:dyDescent="0.35">
      <c r="A216" s="4">
        <f>'[3]Index chart'!A571</f>
        <v>43518</v>
      </c>
      <c r="B216" s="5">
        <f>'[3]Index chart'!E571</f>
        <v>119.15232517647169</v>
      </c>
      <c r="C216">
        <f t="shared" si="6"/>
        <v>2019</v>
      </c>
      <c r="D216">
        <f t="shared" si="7"/>
        <v>2</v>
      </c>
    </row>
    <row r="217" spans="1:4" x14ac:dyDescent="0.35">
      <c r="A217" s="4">
        <f>'[3]Index chart'!A572</f>
        <v>43525</v>
      </c>
      <c r="B217" s="5">
        <f>'[3]Index chart'!E572</f>
        <v>120.3129278766524</v>
      </c>
      <c r="C217">
        <f t="shared" si="6"/>
        <v>2019</v>
      </c>
      <c r="D217">
        <f t="shared" si="7"/>
        <v>3</v>
      </c>
    </row>
    <row r="218" spans="1:4" x14ac:dyDescent="0.35">
      <c r="A218" s="4">
        <f>'[3]Index chart'!A573</f>
        <v>43532</v>
      </c>
      <c r="B218" s="5">
        <f>'[3]Index chart'!E573</f>
        <v>120.9054611910359</v>
      </c>
      <c r="C218">
        <f t="shared" si="6"/>
        <v>2019</v>
      </c>
      <c r="D218">
        <f t="shared" si="7"/>
        <v>3</v>
      </c>
    </row>
    <row r="219" spans="1:4" x14ac:dyDescent="0.35">
      <c r="A219" s="4">
        <f>'[3]Index chart'!A574</f>
        <v>43539</v>
      </c>
      <c r="B219" s="5">
        <f>'[3]Index chart'!E574</f>
        <v>120.59212870938835</v>
      </c>
      <c r="C219">
        <f t="shared" si="6"/>
        <v>2019</v>
      </c>
      <c r="D219">
        <f t="shared" si="7"/>
        <v>3</v>
      </c>
    </row>
    <row r="220" spans="1:4" x14ac:dyDescent="0.35">
      <c r="A220" s="4">
        <f>'[3]Index chart'!A575</f>
        <v>43546</v>
      </c>
      <c r="B220" s="5">
        <f>'[3]Index chart'!E575</f>
        <v>120.66188621302831</v>
      </c>
      <c r="C220">
        <f t="shared" si="6"/>
        <v>2019</v>
      </c>
      <c r="D220">
        <f t="shared" si="7"/>
        <v>3</v>
      </c>
    </row>
    <row r="221" spans="1:4" x14ac:dyDescent="0.35">
      <c r="A221" s="4">
        <f>'[3]Index chart'!A576</f>
        <v>43553</v>
      </c>
      <c r="B221" s="5">
        <f>'[3]Index chart'!E576</f>
        <v>119.82115743019857</v>
      </c>
      <c r="C221">
        <f t="shared" si="6"/>
        <v>2019</v>
      </c>
      <c r="D221">
        <f t="shared" si="7"/>
        <v>3</v>
      </c>
    </row>
    <row r="222" spans="1:4" x14ac:dyDescent="0.35">
      <c r="A222" s="4">
        <f>'[3]Index chart'!A577</f>
        <v>43560</v>
      </c>
      <c r="B222" s="5">
        <f>'[3]Index chart'!E577</f>
        <v>120.1245158703567</v>
      </c>
      <c r="C222">
        <f t="shared" si="6"/>
        <v>2019</v>
      </c>
      <c r="D222">
        <f t="shared" si="7"/>
        <v>4</v>
      </c>
    </row>
    <row r="223" spans="1:4" x14ac:dyDescent="0.35">
      <c r="A223" s="4">
        <f>'[3]Index chart'!A578</f>
        <v>43567</v>
      </c>
      <c r="B223" s="5">
        <f>'[3]Index chart'!E578</f>
        <v>120.65277188080202</v>
      </c>
      <c r="C223">
        <f t="shared" si="6"/>
        <v>2019</v>
      </c>
      <c r="D223">
        <f t="shared" si="7"/>
        <v>4</v>
      </c>
    </row>
    <row r="224" spans="1:4" x14ac:dyDescent="0.35">
      <c r="A224" s="4">
        <f>'[3]Index chart'!A579</f>
        <v>43574</v>
      </c>
      <c r="B224" s="5">
        <f>'[3]Index chart'!E579</f>
        <v>120.28713329872778</v>
      </c>
      <c r="C224">
        <f t="shared" si="6"/>
        <v>2019</v>
      </c>
      <c r="D224">
        <f t="shared" si="7"/>
        <v>4</v>
      </c>
    </row>
    <row r="225" spans="1:4" x14ac:dyDescent="0.35">
      <c r="A225" s="4">
        <f>'[3]Index chart'!A580</f>
        <v>43581</v>
      </c>
      <c r="B225" s="5">
        <f>'[3]Index chart'!E580</f>
        <v>119.44914482615684</v>
      </c>
      <c r="C225">
        <f t="shared" si="6"/>
        <v>2019</v>
      </c>
      <c r="D225">
        <f t="shared" si="7"/>
        <v>4</v>
      </c>
    </row>
    <row r="226" spans="1:4" x14ac:dyDescent="0.35">
      <c r="A226" s="4">
        <f>'[3]Index chart'!A581</f>
        <v>43588</v>
      </c>
      <c r="B226" s="5">
        <f>'[3]Index chart'!E581</f>
        <v>118.29575286140422</v>
      </c>
      <c r="C226">
        <f t="shared" si="6"/>
        <v>2019</v>
      </c>
      <c r="D226">
        <f t="shared" si="7"/>
        <v>5</v>
      </c>
    </row>
    <row r="227" spans="1:4" x14ac:dyDescent="0.35">
      <c r="A227" s="4">
        <f>'[3]Index chart'!A582</f>
        <v>43595</v>
      </c>
      <c r="B227" s="5">
        <f>'[3]Index chart'!E582</f>
        <v>117.93513167589293</v>
      </c>
      <c r="C227">
        <f t="shared" si="6"/>
        <v>2019</v>
      </c>
      <c r="D227">
        <f t="shared" si="7"/>
        <v>5</v>
      </c>
    </row>
    <row r="228" spans="1:4" x14ac:dyDescent="0.35">
      <c r="A228" s="4">
        <f>'[3]Index chart'!A583</f>
        <v>43602</v>
      </c>
      <c r="B228" s="5">
        <f>'[3]Index chart'!E583</f>
        <v>116.73148716291644</v>
      </c>
      <c r="C228">
        <f t="shared" si="6"/>
        <v>2019</v>
      </c>
      <c r="D228">
        <f t="shared" si="7"/>
        <v>5</v>
      </c>
    </row>
    <row r="229" spans="1:4" x14ac:dyDescent="0.35">
      <c r="A229" s="4">
        <f>'[3]Index chart'!A584</f>
        <v>43609</v>
      </c>
      <c r="B229" s="5">
        <f>'[3]Index chart'!E584</f>
        <v>116.59924172893975</v>
      </c>
      <c r="C229">
        <f t="shared" si="6"/>
        <v>2019</v>
      </c>
      <c r="D229">
        <f t="shared" si="7"/>
        <v>5</v>
      </c>
    </row>
    <row r="230" spans="1:4" x14ac:dyDescent="0.35">
      <c r="A230" s="4">
        <f>'[3]Index chart'!A585</f>
        <v>43616</v>
      </c>
      <c r="B230" s="5">
        <f>'[3]Index chart'!E585</f>
        <v>114.68888939371561</v>
      </c>
      <c r="C230">
        <f t="shared" si="6"/>
        <v>2019</v>
      </c>
      <c r="D230">
        <f t="shared" si="7"/>
        <v>5</v>
      </c>
    </row>
    <row r="231" spans="1:4" x14ac:dyDescent="0.35">
      <c r="A231" s="4">
        <f>'[3]Index chart'!A586</f>
        <v>43623</v>
      </c>
      <c r="B231" s="5">
        <f>'[3]Index chart'!E586</f>
        <v>114.26516029632171</v>
      </c>
      <c r="C231">
        <f t="shared" si="6"/>
        <v>2019</v>
      </c>
      <c r="D231">
        <f t="shared" si="7"/>
        <v>6</v>
      </c>
    </row>
    <row r="232" spans="1:4" x14ac:dyDescent="0.35">
      <c r="A232" s="4">
        <f>'[3]Index chart'!A587</f>
        <v>43630</v>
      </c>
      <c r="B232" s="5">
        <f>'[3]Index chart'!E587</f>
        <v>113.23212900144679</v>
      </c>
      <c r="C232">
        <f t="shared" si="6"/>
        <v>2019</v>
      </c>
      <c r="D232">
        <f t="shared" si="7"/>
        <v>6</v>
      </c>
    </row>
    <row r="233" spans="1:4" x14ac:dyDescent="0.35">
      <c r="A233" s="4">
        <f>'[3]Index chart'!A588</f>
        <v>43637</v>
      </c>
      <c r="B233" s="5">
        <f>'[3]Index chart'!E588</f>
        <v>111.87804102199483</v>
      </c>
      <c r="C233">
        <f t="shared" si="6"/>
        <v>2019</v>
      </c>
      <c r="D233">
        <f t="shared" si="7"/>
        <v>6</v>
      </c>
    </row>
    <row r="234" spans="1:4" x14ac:dyDescent="0.35">
      <c r="A234" s="4">
        <f>'[3]Index chart'!A589</f>
        <v>43644</v>
      </c>
      <c r="B234" s="5">
        <f>'[3]Index chart'!E589</f>
        <v>112.52960494402114</v>
      </c>
      <c r="C234">
        <f t="shared" si="6"/>
        <v>2019</v>
      </c>
      <c r="D234">
        <f t="shared" si="7"/>
        <v>6</v>
      </c>
    </row>
    <row r="235" spans="1:4" x14ac:dyDescent="0.35">
      <c r="A235" s="4">
        <f>'[3]Index chart'!A590</f>
        <v>43651</v>
      </c>
      <c r="B235" s="5">
        <f>'[3]Index chart'!E590</f>
        <v>112.45245043986532</v>
      </c>
      <c r="C235">
        <f t="shared" si="6"/>
        <v>2019</v>
      </c>
      <c r="D235">
        <f t="shared" si="7"/>
        <v>7</v>
      </c>
    </row>
    <row r="236" spans="1:4" x14ac:dyDescent="0.35">
      <c r="A236" s="4">
        <f>'[3]Index chart'!A591</f>
        <v>43658</v>
      </c>
      <c r="B236" s="5">
        <f>'[3]Index chart'!E591</f>
        <v>111.77597056585557</v>
      </c>
      <c r="C236">
        <f t="shared" si="6"/>
        <v>2019</v>
      </c>
      <c r="D236">
        <f t="shared" si="7"/>
        <v>7</v>
      </c>
    </row>
    <row r="237" spans="1:4" x14ac:dyDescent="0.35">
      <c r="A237" s="4">
        <f>'[3]Index chart'!A592</f>
        <v>43665</v>
      </c>
      <c r="B237" s="5">
        <f>'[3]Index chart'!E592</f>
        <v>110.71821842959072</v>
      </c>
      <c r="C237">
        <f t="shared" si="6"/>
        <v>2019</v>
      </c>
      <c r="D237">
        <f t="shared" si="7"/>
        <v>7</v>
      </c>
    </row>
    <row r="238" spans="1:4" x14ac:dyDescent="0.35">
      <c r="A238" s="4">
        <f>'[3]Index chart'!A593</f>
        <v>43672</v>
      </c>
      <c r="B238" s="5">
        <f>'[3]Index chart'!E593</f>
        <v>110.34342373256007</v>
      </c>
      <c r="C238">
        <f t="shared" si="6"/>
        <v>2019</v>
      </c>
      <c r="D238">
        <f t="shared" si="7"/>
        <v>7</v>
      </c>
    </row>
    <row r="239" spans="1:4" x14ac:dyDescent="0.35">
      <c r="A239" s="4">
        <f>'[3]Index chart'!A594</f>
        <v>43679</v>
      </c>
      <c r="B239" s="5">
        <f>'[3]Index chart'!E594</f>
        <v>109.36342249527465</v>
      </c>
      <c r="C239">
        <f t="shared" si="6"/>
        <v>2019</v>
      </c>
      <c r="D239">
        <f t="shared" si="7"/>
        <v>8</v>
      </c>
    </row>
    <row r="240" spans="1:4" x14ac:dyDescent="0.35">
      <c r="A240" s="4">
        <f>'[3]Index chart'!A595</f>
        <v>43686</v>
      </c>
      <c r="B240" s="5">
        <f>'[3]Index chart'!E595</f>
        <v>107.98938155744015</v>
      </c>
      <c r="C240">
        <f t="shared" si="6"/>
        <v>2019</v>
      </c>
      <c r="D240">
        <f t="shared" si="7"/>
        <v>8</v>
      </c>
    </row>
    <row r="241" spans="1:4" x14ac:dyDescent="0.35">
      <c r="A241" s="4">
        <f>'[3]Index chart'!A596</f>
        <v>43693</v>
      </c>
      <c r="B241" s="5">
        <f>'[3]Index chart'!E596</f>
        <v>107.56134176986875</v>
      </c>
      <c r="C241">
        <f t="shared" ref="C241:C243" si="8">YEAR(A241)</f>
        <v>2019</v>
      </c>
      <c r="D241">
        <f t="shared" ref="D241:D243" si="9">MONTH(A241)</f>
        <v>8</v>
      </c>
    </row>
    <row r="242" spans="1:4" x14ac:dyDescent="0.35">
      <c r="A242" s="4">
        <f>'[3]Index chart'!A597</f>
        <v>43700</v>
      </c>
      <c r="B242" s="5">
        <f>'[3]Index chart'!E597</f>
        <v>106.95741927515093</v>
      </c>
      <c r="C242">
        <f t="shared" si="8"/>
        <v>2019</v>
      </c>
      <c r="D242">
        <f t="shared" si="9"/>
        <v>8</v>
      </c>
    </row>
    <row r="243" spans="1:4" x14ac:dyDescent="0.35">
      <c r="A243" s="4">
        <f>'[3]Index chart'!A598</f>
        <v>43707</v>
      </c>
      <c r="B243" s="5">
        <f>'[3]Index chart'!E598</f>
        <v>106.01021243115927</v>
      </c>
      <c r="C243">
        <f t="shared" si="8"/>
        <v>2019</v>
      </c>
      <c r="D243">
        <f t="shared" si="9"/>
        <v>8</v>
      </c>
    </row>
    <row r="244" spans="1:4" x14ac:dyDescent="0.35">
      <c r="A244" s="4">
        <f>'[3]Index chart'!A599</f>
        <v>43714</v>
      </c>
      <c r="B244" s="5">
        <f>'[3]Index chart'!E599</f>
        <v>105.2778556478801</v>
      </c>
      <c r="C244">
        <f t="shared" ref="C244:C247" si="10">YEAR(A244)</f>
        <v>2019</v>
      </c>
      <c r="D244">
        <f t="shared" ref="D244:D247" si="11">MONTH(A244)</f>
        <v>9</v>
      </c>
    </row>
    <row r="245" spans="1:4" x14ac:dyDescent="0.35">
      <c r="A245" s="4">
        <f>'[3]Index chart'!A600</f>
        <v>43721</v>
      </c>
      <c r="B245" s="5">
        <f>'[3]Index chart'!E600</f>
        <v>104.10782477182391</v>
      </c>
      <c r="C245">
        <f t="shared" si="10"/>
        <v>2019</v>
      </c>
      <c r="D245">
        <f t="shared" si="11"/>
        <v>9</v>
      </c>
    </row>
    <row r="246" spans="1:4" x14ac:dyDescent="0.35">
      <c r="A246" s="4">
        <f>'[3]Index chart'!A601</f>
        <v>43728</v>
      </c>
      <c r="B246" s="5">
        <f>'[3]Index chart'!E601</f>
        <v>103.18358464264855</v>
      </c>
      <c r="C246">
        <f t="shared" si="10"/>
        <v>2019</v>
      </c>
      <c r="D246">
        <f t="shared" si="11"/>
        <v>9</v>
      </c>
    </row>
    <row r="247" spans="1:4" x14ac:dyDescent="0.35">
      <c r="A247" s="4">
        <f>'[3]Index chart'!A602</f>
        <v>43735</v>
      </c>
      <c r="B247" s="5">
        <f>'[3]Index chart'!E602</f>
        <v>101.78271259218099</v>
      </c>
      <c r="C247">
        <f t="shared" si="10"/>
        <v>2019</v>
      </c>
      <c r="D247">
        <f t="shared" si="11"/>
        <v>9</v>
      </c>
    </row>
    <row r="248" spans="1:4" x14ac:dyDescent="0.35">
      <c r="A248" s="4">
        <f>'[3]Index chart'!A603</f>
        <v>43742</v>
      </c>
      <c r="B248" s="5">
        <f>'[3]Index chart'!E603</f>
        <v>99.625808788628845</v>
      </c>
      <c r="C248">
        <f t="shared" ref="C248:C252" si="12">YEAR(A248)</f>
        <v>2019</v>
      </c>
      <c r="D248">
        <f t="shared" ref="D248:D252" si="13">MONTH(A248)</f>
        <v>10</v>
      </c>
    </row>
    <row r="249" spans="1:4" x14ac:dyDescent="0.35">
      <c r="A249" s="4">
        <f>'[3]Index chart'!A604</f>
        <v>43749</v>
      </c>
      <c r="B249" s="5">
        <f>'[3]Index chart'!E604</f>
        <v>99.284273590347851</v>
      </c>
      <c r="C249">
        <f t="shared" si="12"/>
        <v>2019</v>
      </c>
      <c r="D249">
        <f t="shared" si="13"/>
        <v>10</v>
      </c>
    </row>
    <row r="250" spans="1:4" x14ac:dyDescent="0.35">
      <c r="A250" s="4">
        <f>'[3]Index chart'!A605</f>
        <v>43756</v>
      </c>
      <c r="B250" s="5">
        <f>'[3]Index chart'!E605</f>
        <v>97.57148853807422</v>
      </c>
      <c r="C250">
        <f t="shared" si="12"/>
        <v>2019</v>
      </c>
      <c r="D250">
        <f t="shared" si="13"/>
        <v>10</v>
      </c>
    </row>
    <row r="251" spans="1:4" x14ac:dyDescent="0.35">
      <c r="A251" s="4">
        <f>'[3]Index chart'!A606</f>
        <v>43763</v>
      </c>
      <c r="B251" s="5">
        <f>'[3]Index chart'!E606</f>
        <v>96.852400838856397</v>
      </c>
      <c r="C251">
        <f t="shared" si="12"/>
        <v>2019</v>
      </c>
      <c r="D251">
        <f t="shared" si="13"/>
        <v>10</v>
      </c>
    </row>
    <row r="252" spans="1:4" x14ac:dyDescent="0.35">
      <c r="A252" s="4">
        <f>'[3]Index chart'!A607</f>
        <v>43770</v>
      </c>
      <c r="B252" s="5">
        <f>'[3]Index chart'!E607</f>
        <v>97.480694204648145</v>
      </c>
      <c r="C252">
        <f t="shared" si="12"/>
        <v>2019</v>
      </c>
      <c r="D252">
        <f t="shared" si="13"/>
        <v>11</v>
      </c>
    </row>
    <row r="253" spans="1:4" x14ac:dyDescent="0.35">
      <c r="A253" s="4">
        <f>'[3]Index chart'!A608</f>
        <v>43777</v>
      </c>
      <c r="B253" s="5">
        <f>'[3]Index chart'!E608</f>
        <v>98.507304650926415</v>
      </c>
      <c r="C253">
        <f t="shared" ref="C253:C257" si="14">YEAR(A253)</f>
        <v>2019</v>
      </c>
      <c r="D253">
        <f t="shared" ref="D253:D257" si="15">MONTH(A253)</f>
        <v>11</v>
      </c>
    </row>
    <row r="254" spans="1:4" x14ac:dyDescent="0.35">
      <c r="A254" s="4">
        <f>'[3]Index chart'!A609</f>
        <v>43784</v>
      </c>
      <c r="B254" s="5">
        <f>'[3]Index chart'!E609</f>
        <v>99.895856632667886</v>
      </c>
      <c r="C254">
        <f t="shared" si="14"/>
        <v>2019</v>
      </c>
      <c r="D254">
        <f t="shared" si="15"/>
        <v>11</v>
      </c>
    </row>
    <row r="255" spans="1:4" x14ac:dyDescent="0.35">
      <c r="A255" s="4">
        <f>'[3]Index chart'!A610</f>
        <v>43791</v>
      </c>
      <c r="B255" s="5">
        <f>'[3]Index chart'!E610</f>
        <v>101.86840977638502</v>
      </c>
      <c r="C255">
        <f t="shared" si="14"/>
        <v>2019</v>
      </c>
      <c r="D255">
        <f t="shared" si="15"/>
        <v>11</v>
      </c>
    </row>
    <row r="256" spans="1:4" x14ac:dyDescent="0.35">
      <c r="A256" s="4">
        <f>'[3]Index chart'!A611</f>
        <v>43798</v>
      </c>
      <c r="B256" s="5">
        <f>'[3]Index chart'!E611</f>
        <v>103.08092857359199</v>
      </c>
      <c r="C256">
        <f t="shared" si="14"/>
        <v>2019</v>
      </c>
      <c r="D256">
        <f t="shared" si="15"/>
        <v>11</v>
      </c>
    </row>
    <row r="257" spans="1:4" x14ac:dyDescent="0.35">
      <c r="A257" s="4">
        <f>'[3]Index chart'!A612</f>
        <v>43805</v>
      </c>
      <c r="B257" s="5">
        <f>'[3]Index chart'!E612</f>
        <v>103.36683607526786</v>
      </c>
      <c r="C257">
        <f t="shared" si="14"/>
        <v>2019</v>
      </c>
      <c r="D257">
        <f t="shared" si="15"/>
        <v>12</v>
      </c>
    </row>
    <row r="258" spans="1:4" x14ac:dyDescent="0.35">
      <c r="A258" s="4">
        <f>'[3]Index chart'!A613</f>
        <v>43812</v>
      </c>
      <c r="B258" s="5">
        <f>'[3]Index chart'!E613</f>
        <v>103.95835375979345</v>
      </c>
      <c r="C258">
        <f t="shared" ref="C258:C261" si="16">YEAR(A258)</f>
        <v>2019</v>
      </c>
      <c r="D258">
        <f t="shared" ref="D258:D261" si="17">MONTH(A258)</f>
        <v>12</v>
      </c>
    </row>
    <row r="259" spans="1:4" x14ac:dyDescent="0.35">
      <c r="A259" s="4">
        <f>'[3]Index chart'!A614</f>
        <v>43819</v>
      </c>
      <c r="B259" s="5">
        <f>'[3]Index chart'!E614</f>
        <v>104.59891741548017</v>
      </c>
      <c r="C259">
        <f t="shared" si="16"/>
        <v>2019</v>
      </c>
      <c r="D259">
        <f t="shared" si="17"/>
        <v>12</v>
      </c>
    </row>
    <row r="260" spans="1:4" x14ac:dyDescent="0.35">
      <c r="A260" s="4">
        <f>'[3]Index chart'!A615</f>
        <v>43826</v>
      </c>
      <c r="B260" s="5">
        <f>'[3]Index chart'!E615</f>
        <v>104.52003634423818</v>
      </c>
      <c r="C260">
        <f t="shared" si="16"/>
        <v>2019</v>
      </c>
      <c r="D260">
        <f t="shared" si="17"/>
        <v>12</v>
      </c>
    </row>
    <row r="261" spans="1:4" x14ac:dyDescent="0.35">
      <c r="A261" s="4">
        <f>'[3]Index chart'!A616</f>
        <v>43833</v>
      </c>
      <c r="B261" s="5">
        <f>'[3]Index chart'!E616</f>
        <v>104.61240388934387</v>
      </c>
      <c r="C261">
        <f t="shared" si="16"/>
        <v>2020</v>
      </c>
      <c r="D261">
        <f t="shared" si="17"/>
        <v>1</v>
      </c>
    </row>
    <row r="262" spans="1:4" x14ac:dyDescent="0.35">
      <c r="A262" s="4">
        <f>'[3]Index chart'!A617</f>
        <v>43840</v>
      </c>
      <c r="B262" s="5">
        <f>'[3]Index chart'!E617</f>
        <v>105.25166141952789</v>
      </c>
      <c r="C262">
        <f t="shared" ref="C262:C263" si="18">YEAR(A262)</f>
        <v>2020</v>
      </c>
      <c r="D262">
        <f t="shared" ref="D262:D263" si="19">MONTH(A262)</f>
        <v>1</v>
      </c>
    </row>
    <row r="263" spans="1:4" x14ac:dyDescent="0.35">
      <c r="A263" s="4">
        <f>'[3]Index chart'!A618</f>
        <v>43847</v>
      </c>
      <c r="B263" s="5">
        <f>'[3]Index chart'!E618</f>
        <v>106.23698127875284</v>
      </c>
      <c r="C263">
        <f t="shared" si="18"/>
        <v>2020</v>
      </c>
      <c r="D263">
        <f t="shared" si="19"/>
        <v>1</v>
      </c>
    </row>
    <row r="264" spans="1:4" x14ac:dyDescent="0.35">
      <c r="A264" s="4">
        <f>'[3]Index chart'!A619</f>
        <v>43854</v>
      </c>
      <c r="B264" s="5">
        <f>'[3]Index chart'!E619</f>
        <v>106.30917909022908</v>
      </c>
      <c r="C264">
        <f t="shared" ref="C264:C265" si="20">YEAR(A264)</f>
        <v>2020</v>
      </c>
      <c r="D264">
        <f t="shared" ref="D264:D265" si="21">MONTH(A264)</f>
        <v>1</v>
      </c>
    </row>
    <row r="265" spans="1:4" x14ac:dyDescent="0.35">
      <c r="A265" s="4">
        <f>'[3]Index chart'!A620</f>
        <v>43861</v>
      </c>
      <c r="B265" s="5">
        <f>'[3]Index chart'!E620</f>
        <v>106.30664260590949</v>
      </c>
      <c r="C265">
        <f t="shared" si="20"/>
        <v>2020</v>
      </c>
      <c r="D265">
        <f t="shared" si="21"/>
        <v>1</v>
      </c>
    </row>
    <row r="266" spans="1:4" x14ac:dyDescent="0.35">
      <c r="A266" s="4">
        <f>'[3]Index chart'!A621</f>
        <v>43868</v>
      </c>
      <c r="B266" s="5">
        <f>'[3]Index chart'!E621</f>
        <v>103.55273530712103</v>
      </c>
      <c r="C266">
        <f t="shared" ref="C266:C269" si="22">YEAR(A266)</f>
        <v>2020</v>
      </c>
      <c r="D266">
        <f t="shared" ref="D266:D269" si="23">MONTH(A266)</f>
        <v>2</v>
      </c>
    </row>
    <row r="267" spans="1:4" x14ac:dyDescent="0.35">
      <c r="A267" s="4">
        <f>'[3]Index chart'!A622</f>
        <v>43875</v>
      </c>
      <c r="B267" s="5">
        <f>'[3]Index chart'!E622</f>
        <v>102.53264028957385</v>
      </c>
      <c r="C267">
        <f t="shared" si="22"/>
        <v>2020</v>
      </c>
      <c r="D267">
        <f t="shared" si="23"/>
        <v>2</v>
      </c>
    </row>
    <row r="268" spans="1:4" x14ac:dyDescent="0.35">
      <c r="A268" s="4">
        <f>'[3]Index chart'!A623</f>
        <v>43882</v>
      </c>
      <c r="B268" s="5">
        <f>'[3]Index chart'!E623</f>
        <v>102.38507926208177</v>
      </c>
      <c r="C268">
        <f t="shared" si="22"/>
        <v>2020</v>
      </c>
      <c r="D268">
        <f t="shared" si="23"/>
        <v>2</v>
      </c>
    </row>
    <row r="269" spans="1:4" x14ac:dyDescent="0.35">
      <c r="A269" s="4">
        <f>'[3]Index chart'!A624</f>
        <v>43889</v>
      </c>
      <c r="B269" s="5">
        <f>'[3]Index chart'!E624</f>
        <v>102.96233030798945</v>
      </c>
      <c r="C269">
        <f t="shared" si="22"/>
        <v>2020</v>
      </c>
      <c r="D269">
        <f t="shared" si="23"/>
        <v>2</v>
      </c>
    </row>
    <row r="270" spans="1:4" x14ac:dyDescent="0.35">
      <c r="A270" s="4">
        <f>'[3]Index chart'!A625</f>
        <v>43896</v>
      </c>
      <c r="B270" s="5">
        <f>'[3]Index chart'!E625</f>
        <v>102.81833595404805</v>
      </c>
      <c r="C270">
        <f t="shared" ref="C270:C273" si="24">YEAR(A270)</f>
        <v>2020</v>
      </c>
      <c r="D270">
        <f t="shared" ref="D270:D273" si="25">MONTH(A270)</f>
        <v>3</v>
      </c>
    </row>
    <row r="271" spans="1:4" x14ac:dyDescent="0.35">
      <c r="A271" s="4">
        <f>'[3]Index chart'!A626</f>
        <v>43903</v>
      </c>
      <c r="B271" s="5">
        <f>'[3]Index chart'!E626</f>
        <v>101.94176878727208</v>
      </c>
      <c r="C271">
        <f t="shared" si="24"/>
        <v>2020</v>
      </c>
      <c r="D271">
        <f t="shared" si="25"/>
        <v>3</v>
      </c>
    </row>
    <row r="272" spans="1:4" x14ac:dyDescent="0.35">
      <c r="A272" s="4">
        <f>'[3]Index chart'!A627</f>
        <v>43910</v>
      </c>
      <c r="B272" s="5">
        <f>'[3]Index chart'!E627</f>
        <v>101.54045653187251</v>
      </c>
      <c r="C272">
        <f t="shared" si="24"/>
        <v>2020</v>
      </c>
      <c r="D272">
        <f t="shared" si="25"/>
        <v>3</v>
      </c>
    </row>
    <row r="273" spans="1:4" x14ac:dyDescent="0.35">
      <c r="A273" s="4">
        <f>'[3]Index chart'!A628</f>
        <v>43917</v>
      </c>
      <c r="B273" s="5">
        <f>'[3]Index chart'!E628</f>
        <v>99.982295196913554</v>
      </c>
      <c r="C273">
        <f t="shared" si="24"/>
        <v>2020</v>
      </c>
      <c r="D273">
        <f t="shared" si="25"/>
        <v>3</v>
      </c>
    </row>
    <row r="274" spans="1:4" x14ac:dyDescent="0.35">
      <c r="A274" s="4">
        <f>'[3]Index chart'!A629</f>
        <v>43924</v>
      </c>
      <c r="B274" s="5">
        <f>'[3]Index chart'!E629</f>
        <v>97.840770666629282</v>
      </c>
      <c r="C274">
        <f t="shared" ref="C274:C278" si="26">YEAR(A274)</f>
        <v>2020</v>
      </c>
      <c r="D274">
        <f t="shared" ref="D274:D278" si="27">MONTH(A274)</f>
        <v>4</v>
      </c>
    </row>
    <row r="275" spans="1:4" x14ac:dyDescent="0.35">
      <c r="A275" s="4">
        <f>'[3]Index chart'!A630</f>
        <v>43931</v>
      </c>
      <c r="B275" s="5">
        <f>'[3]Index chart'!E630</f>
        <v>96.52701953047773</v>
      </c>
      <c r="C275">
        <f t="shared" si="26"/>
        <v>2020</v>
      </c>
      <c r="D275">
        <f t="shared" si="27"/>
        <v>4</v>
      </c>
    </row>
    <row r="276" spans="1:4" x14ac:dyDescent="0.35">
      <c r="A276" s="4">
        <f>'[3]Index chart'!A631</f>
        <v>43938</v>
      </c>
      <c r="B276" s="5">
        <f>'[3]Index chart'!E631</f>
        <v>97.213732070150442</v>
      </c>
      <c r="C276">
        <f t="shared" si="26"/>
        <v>2020</v>
      </c>
      <c r="D276">
        <f t="shared" si="27"/>
        <v>4</v>
      </c>
    </row>
    <row r="277" spans="1:4" x14ac:dyDescent="0.35">
      <c r="A277" s="4">
        <f>'[3]Index chart'!A632</f>
        <v>43945</v>
      </c>
      <c r="B277" s="5">
        <f>'[3]Index chart'!E632</f>
        <v>96.272738559890954</v>
      </c>
      <c r="C277">
        <f t="shared" si="26"/>
        <v>2020</v>
      </c>
      <c r="D277">
        <f t="shared" si="27"/>
        <v>4</v>
      </c>
    </row>
    <row r="278" spans="1:4" x14ac:dyDescent="0.35">
      <c r="A278" s="4">
        <f>'[3]Index chart'!A633</f>
        <v>43952</v>
      </c>
      <c r="B278" s="5">
        <f>'[3]Index chart'!E633</f>
        <v>94.51612704508581</v>
      </c>
      <c r="C278">
        <f t="shared" si="26"/>
        <v>2020</v>
      </c>
      <c r="D278">
        <f t="shared" si="27"/>
        <v>5</v>
      </c>
    </row>
    <row r="279" spans="1:4" x14ac:dyDescent="0.35">
      <c r="A279" s="4">
        <f>'[3]Index chart'!A634</f>
        <v>43959</v>
      </c>
      <c r="B279" s="5">
        <f>'[3]Index chart'!E634</f>
        <v>95.068594230111415</v>
      </c>
      <c r="C279">
        <f t="shared" ref="C279:C282" si="28">YEAR(A279)</f>
        <v>2020</v>
      </c>
      <c r="D279">
        <f t="shared" ref="D279:D282" si="29">MONTH(A279)</f>
        <v>5</v>
      </c>
    </row>
    <row r="280" spans="1:4" x14ac:dyDescent="0.35">
      <c r="A280" s="4">
        <f>'[3]Index chart'!A635</f>
        <v>43966</v>
      </c>
      <c r="B280" s="5">
        <f>'[3]Index chart'!E635</f>
        <v>95.469228282046714</v>
      </c>
      <c r="C280">
        <f t="shared" si="28"/>
        <v>2020</v>
      </c>
      <c r="D280">
        <f t="shared" si="29"/>
        <v>5</v>
      </c>
    </row>
    <row r="281" spans="1:4" x14ac:dyDescent="0.35">
      <c r="A281" s="4">
        <f>'[3]Index chart'!A636</f>
        <v>43973</v>
      </c>
      <c r="B281" s="5">
        <f>'[3]Index chart'!E636</f>
        <v>96.612417826245178</v>
      </c>
      <c r="C281">
        <f t="shared" si="28"/>
        <v>2020</v>
      </c>
      <c r="D281">
        <f t="shared" si="29"/>
        <v>5</v>
      </c>
    </row>
    <row r="282" spans="1:4" x14ac:dyDescent="0.35">
      <c r="A282" s="4">
        <f>'[3]Index chart'!A637</f>
        <v>43980</v>
      </c>
      <c r="B282" s="5">
        <f>'[3]Index chart'!E637</f>
        <v>96.503253203321833</v>
      </c>
      <c r="C282">
        <f t="shared" si="28"/>
        <v>2020</v>
      </c>
      <c r="D282">
        <f t="shared" si="29"/>
        <v>5</v>
      </c>
    </row>
    <row r="283" spans="1:4" x14ac:dyDescent="0.35">
      <c r="A283" s="4">
        <f>'[3]Index chart'!A638</f>
        <v>43987</v>
      </c>
      <c r="B283" s="5">
        <f>'[3]Index chart'!E638</f>
        <v>97.370777864494414</v>
      </c>
      <c r="C283">
        <f t="shared" ref="C283:C286" si="30">YEAR(A283)</f>
        <v>2020</v>
      </c>
      <c r="D283">
        <f t="shared" ref="D283:D286" si="31">MONTH(A283)</f>
        <v>6</v>
      </c>
    </row>
    <row r="284" spans="1:4" x14ac:dyDescent="0.35">
      <c r="A284" s="4">
        <f>'[3]Index chart'!A639</f>
        <v>43994</v>
      </c>
      <c r="B284" s="5">
        <f>'[3]Index chart'!E639</f>
        <v>97.965117330177549</v>
      </c>
      <c r="C284">
        <f t="shared" si="30"/>
        <v>2020</v>
      </c>
      <c r="D284">
        <f t="shared" si="31"/>
        <v>6</v>
      </c>
    </row>
    <row r="285" spans="1:4" x14ac:dyDescent="0.35">
      <c r="A285" s="4">
        <f>'[3]Index chart'!A640</f>
        <v>44001</v>
      </c>
      <c r="B285" s="5">
        <f>'[3]Index chart'!E640</f>
        <v>97.232847463888461</v>
      </c>
      <c r="C285">
        <f t="shared" si="30"/>
        <v>2020</v>
      </c>
      <c r="D285">
        <f t="shared" si="31"/>
        <v>6</v>
      </c>
    </row>
    <row r="286" spans="1:4" x14ac:dyDescent="0.35">
      <c r="A286" s="4">
        <f>'[3]Index chart'!A641</f>
        <v>44008</v>
      </c>
      <c r="B286" s="5">
        <f>'[3]Index chart'!E641</f>
        <v>96.797924109437574</v>
      </c>
      <c r="C286">
        <f t="shared" si="30"/>
        <v>2020</v>
      </c>
      <c r="D286">
        <f t="shared" si="31"/>
        <v>6</v>
      </c>
    </row>
    <row r="287" spans="1:4" x14ac:dyDescent="0.35">
      <c r="A287" s="4">
        <f>'[3]Index chart'!A642</f>
        <v>44015</v>
      </c>
      <c r="B287" s="5">
        <f>'[3]Index chart'!E642</f>
        <v>96.598361922272346</v>
      </c>
      <c r="C287">
        <f t="shared" ref="C287" si="32">YEAR(A287)</f>
        <v>2020</v>
      </c>
      <c r="D287">
        <f t="shared" ref="D287" si="33">MONTH(A287)</f>
        <v>7</v>
      </c>
    </row>
    <row r="288" spans="1:4" x14ac:dyDescent="0.35">
      <c r="A288" s="4">
        <f>'[3]Index chart'!A643</f>
        <v>44022</v>
      </c>
      <c r="B288" s="5">
        <f>'[3]Index chart'!E643</f>
        <v>97.157035167136954</v>
      </c>
      <c r="C288">
        <f t="shared" ref="C288:C291" si="34">YEAR(A288)</f>
        <v>2020</v>
      </c>
      <c r="D288">
        <f t="shared" ref="D288:D291" si="35">MONTH(A288)</f>
        <v>7</v>
      </c>
    </row>
    <row r="289" spans="1:4" x14ac:dyDescent="0.35">
      <c r="A289" s="4">
        <f>'[3]Index chart'!A644</f>
        <v>44029</v>
      </c>
      <c r="B289" s="5">
        <f>'[3]Index chart'!E644</f>
        <v>97.248169227553632</v>
      </c>
      <c r="C289">
        <f t="shared" si="34"/>
        <v>2020</v>
      </c>
      <c r="D289">
        <f t="shared" si="35"/>
        <v>7</v>
      </c>
    </row>
    <row r="290" spans="1:4" x14ac:dyDescent="0.35">
      <c r="A290" s="4">
        <f>'[3]Index chart'!A645</f>
        <v>44036</v>
      </c>
      <c r="B290" s="5">
        <f>'[3]Index chart'!E645</f>
        <v>97.277328421042625</v>
      </c>
      <c r="C290">
        <f t="shared" si="34"/>
        <v>2020</v>
      </c>
      <c r="D290">
        <f t="shared" si="35"/>
        <v>7</v>
      </c>
    </row>
    <row r="291" spans="1:4" x14ac:dyDescent="0.35">
      <c r="A291" s="4">
        <f>'[3]Index chart'!A646</f>
        <v>44043</v>
      </c>
      <c r="B291" s="5">
        <f>'[3]Index chart'!E646</f>
        <v>97.424067966231007</v>
      </c>
      <c r="C291">
        <f t="shared" si="34"/>
        <v>2020</v>
      </c>
      <c r="D291">
        <f t="shared" si="35"/>
        <v>7</v>
      </c>
    </row>
    <row r="292" spans="1:4" x14ac:dyDescent="0.35">
      <c r="A292" s="4">
        <f>'[3]Index chart'!A647</f>
        <v>44050</v>
      </c>
      <c r="B292" s="5">
        <f>'[3]Index chart'!E647</f>
        <v>98.881620684583851</v>
      </c>
      <c r="C292">
        <f t="shared" ref="C292:C296" si="36">YEAR(A292)</f>
        <v>2020</v>
      </c>
      <c r="D292">
        <f t="shared" ref="D292:D296" si="37">MONTH(A292)</f>
        <v>8</v>
      </c>
    </row>
    <row r="293" spans="1:4" x14ac:dyDescent="0.35">
      <c r="A293" s="4">
        <f>'[3]Index chart'!A648</f>
        <v>44057</v>
      </c>
      <c r="B293" s="5">
        <f>'[3]Index chart'!E648</f>
        <v>99.271889352093126</v>
      </c>
      <c r="C293">
        <f t="shared" si="36"/>
        <v>2020</v>
      </c>
      <c r="D293">
        <f t="shared" si="37"/>
        <v>8</v>
      </c>
    </row>
    <row r="294" spans="1:4" x14ac:dyDescent="0.35">
      <c r="A294" s="4">
        <f>'[3]Index chart'!A649</f>
        <v>44064</v>
      </c>
      <c r="B294" s="5">
        <f>'[3]Index chart'!E649</f>
        <v>99.545110261511809</v>
      </c>
      <c r="C294">
        <f t="shared" si="36"/>
        <v>2020</v>
      </c>
      <c r="D294">
        <f t="shared" si="37"/>
        <v>8</v>
      </c>
    </row>
    <row r="295" spans="1:4" x14ac:dyDescent="0.35">
      <c r="A295" s="4">
        <f>'[3]Index chart'!A650</f>
        <v>44071</v>
      </c>
      <c r="B295" s="5">
        <f>'[3]Index chart'!E650</f>
        <v>101.20006259472996</v>
      </c>
      <c r="C295">
        <f t="shared" si="36"/>
        <v>2020</v>
      </c>
      <c r="D295">
        <f t="shared" si="37"/>
        <v>8</v>
      </c>
    </row>
    <row r="296" spans="1:4" x14ac:dyDescent="0.35">
      <c r="A296" s="4">
        <f>'[3]Index chart'!A651</f>
        <v>44078</v>
      </c>
      <c r="B296" s="5">
        <f>'[3]Index chart'!E651</f>
        <v>102.61166385698388</v>
      </c>
      <c r="C296">
        <f t="shared" si="36"/>
        <v>2020</v>
      </c>
      <c r="D296">
        <f t="shared" si="37"/>
        <v>9</v>
      </c>
    </row>
    <row r="297" spans="1:4" x14ac:dyDescent="0.35">
      <c r="A297" s="4">
        <f>'[3]Index chart'!A652</f>
        <v>44085</v>
      </c>
      <c r="B297" s="5">
        <f>'[3]Index chart'!E652</f>
        <v>104.71551539864257</v>
      </c>
      <c r="C297">
        <f t="shared" ref="C297:C300" si="38">YEAR(A297)</f>
        <v>2020</v>
      </c>
      <c r="D297">
        <f t="shared" ref="D297:D300" si="39">MONTH(A297)</f>
        <v>9</v>
      </c>
    </row>
    <row r="298" spans="1:4" x14ac:dyDescent="0.35">
      <c r="A298" s="4">
        <f>'[3]Index chart'!A653</f>
        <v>44092</v>
      </c>
      <c r="B298" s="5">
        <f>'[3]Index chart'!E653</f>
        <v>105.47270367213864</v>
      </c>
      <c r="C298">
        <f t="shared" si="38"/>
        <v>2020</v>
      </c>
      <c r="D298">
        <f t="shared" si="39"/>
        <v>9</v>
      </c>
    </row>
    <row r="299" spans="1:4" x14ac:dyDescent="0.35">
      <c r="A299" s="4">
        <f>'[3]Index chart'!A654</f>
        <v>44099</v>
      </c>
      <c r="B299" s="5">
        <f>'[3]Index chart'!E654</f>
        <v>105.98784957495545</v>
      </c>
      <c r="C299">
        <f t="shared" si="38"/>
        <v>2020</v>
      </c>
      <c r="D299">
        <f t="shared" si="39"/>
        <v>9</v>
      </c>
    </row>
    <row r="300" spans="1:4" x14ac:dyDescent="0.35">
      <c r="A300" s="4">
        <f>'[3]Index chart'!A655</f>
        <v>44106</v>
      </c>
      <c r="B300" s="5">
        <f>'[3]Index chart'!E655</f>
        <v>106.68134777370376</v>
      </c>
      <c r="C300">
        <f t="shared" si="38"/>
        <v>2020</v>
      </c>
      <c r="D300">
        <f t="shared" si="39"/>
        <v>10</v>
      </c>
    </row>
    <row r="301" spans="1:4" x14ac:dyDescent="0.35">
      <c r="A301" s="4">
        <f>'[3]Index chart'!A656</f>
        <v>44113</v>
      </c>
      <c r="B301" s="5">
        <f>'[3]Index chart'!E656</f>
        <v>108.08215093779781</v>
      </c>
      <c r="C301">
        <f t="shared" ref="C301:C302" si="40">YEAR(A301)</f>
        <v>2020</v>
      </c>
      <c r="D301">
        <f t="shared" ref="D301:D302" si="41">MONTH(A301)</f>
        <v>10</v>
      </c>
    </row>
    <row r="302" spans="1:4" x14ac:dyDescent="0.35">
      <c r="A302" s="4">
        <f>'[3]Index chart'!A657</f>
        <v>44120</v>
      </c>
      <c r="B302" s="5">
        <f>'[3]Index chart'!E657</f>
        <v>108.64660078784117</v>
      </c>
      <c r="C302">
        <f t="shared" si="40"/>
        <v>2020</v>
      </c>
      <c r="D302">
        <f t="shared" si="41"/>
        <v>10</v>
      </c>
    </row>
    <row r="303" spans="1:4" x14ac:dyDescent="0.35">
      <c r="A303" s="4">
        <f>'[3]Index chart'!A658</f>
        <v>44127</v>
      </c>
      <c r="B303" s="5">
        <f>'[3]Index chart'!E658</f>
        <v>109.14641835107237</v>
      </c>
      <c r="C303">
        <f t="shared" ref="C303" si="42">YEAR(A303)</f>
        <v>2020</v>
      </c>
      <c r="D303">
        <f t="shared" ref="D303" si="43">MONTH(A303)</f>
        <v>10</v>
      </c>
    </row>
    <row r="304" spans="1:4" x14ac:dyDescent="0.35">
      <c r="A304" s="4">
        <f>'[3]Index chart'!A659</f>
        <v>44134</v>
      </c>
      <c r="B304" s="5">
        <f>'[3]Index chart'!E659</f>
        <v>109.67767868694925</v>
      </c>
      <c r="C304">
        <f t="shared" ref="C304:C305" si="44">YEAR(A304)</f>
        <v>2020</v>
      </c>
      <c r="D304">
        <f t="shared" ref="D304:D305" si="45">MONTH(A304)</f>
        <v>10</v>
      </c>
    </row>
    <row r="305" spans="1:4" x14ac:dyDescent="0.35">
      <c r="A305" s="4">
        <f>'[3]Index chart'!A660</f>
        <v>44141</v>
      </c>
      <c r="B305" s="5">
        <f>'[3]Index chart'!E660</f>
        <v>111.06216648205381</v>
      </c>
      <c r="C305">
        <f t="shared" si="44"/>
        <v>2020</v>
      </c>
      <c r="D305">
        <f t="shared" si="45"/>
        <v>11</v>
      </c>
    </row>
    <row r="306" spans="1:4" x14ac:dyDescent="0.35">
      <c r="A306" s="4">
        <f>'[3]Index chart'!A661</f>
        <v>44148</v>
      </c>
      <c r="B306" s="5">
        <f>'[3]Index chart'!E661</f>
        <v>113.41005240978524</v>
      </c>
      <c r="C306">
        <f t="shared" ref="C306:C309" si="46">YEAR(A306)</f>
        <v>2020</v>
      </c>
      <c r="D306">
        <f t="shared" ref="D306:D309" si="47">MONTH(A306)</f>
        <v>11</v>
      </c>
    </row>
    <row r="307" spans="1:4" x14ac:dyDescent="0.35">
      <c r="A307" s="4">
        <f>'[3]Index chart'!A662</f>
        <v>44155</v>
      </c>
      <c r="B307" s="5">
        <f>'[3]Index chart'!E662</f>
        <v>115.40042156361292</v>
      </c>
      <c r="C307">
        <f t="shared" si="46"/>
        <v>2020</v>
      </c>
      <c r="D307">
        <f t="shared" si="47"/>
        <v>11</v>
      </c>
    </row>
    <row r="308" spans="1:4" x14ac:dyDescent="0.35">
      <c r="A308" s="4">
        <f>'[3]Index chart'!A663</f>
        <v>44162</v>
      </c>
      <c r="B308" s="5">
        <f>'[3]Index chart'!E663</f>
        <v>119.14022455127861</v>
      </c>
      <c r="C308">
        <f t="shared" si="46"/>
        <v>2020</v>
      </c>
      <c r="D308">
        <f t="shared" si="47"/>
        <v>11</v>
      </c>
    </row>
    <row r="309" spans="1:4" x14ac:dyDescent="0.35">
      <c r="A309" s="4">
        <f>'[3]Index chart'!A664</f>
        <v>44169</v>
      </c>
      <c r="B309" s="5">
        <f>'[3]Index chart'!E664</f>
        <v>123.24077629734224</v>
      </c>
      <c r="C309">
        <f t="shared" si="46"/>
        <v>2020</v>
      </c>
      <c r="D309">
        <f t="shared" si="47"/>
        <v>12</v>
      </c>
    </row>
    <row r="310" spans="1:4" x14ac:dyDescent="0.35">
      <c r="A310" s="4">
        <f>'[3]Index chart'!A665</f>
        <v>44176</v>
      </c>
      <c r="B310" s="5">
        <f>'[3]Index chart'!E665</f>
        <v>130.07387410123968</v>
      </c>
      <c r="C310">
        <f t="shared" ref="C310:C314" si="48">YEAR(A310)</f>
        <v>2020</v>
      </c>
      <c r="D310">
        <f t="shared" ref="D310:D314" si="49">MONTH(A310)</f>
        <v>12</v>
      </c>
    </row>
    <row r="311" spans="1:4" x14ac:dyDescent="0.35">
      <c r="A311" s="4">
        <f>'[3]Index chart'!A666</f>
        <v>44183</v>
      </c>
      <c r="B311" s="5">
        <f>'[3]Index chart'!E666</f>
        <v>136.01819728932958</v>
      </c>
      <c r="C311">
        <f t="shared" si="48"/>
        <v>2020</v>
      </c>
      <c r="D311">
        <f t="shared" si="49"/>
        <v>12</v>
      </c>
    </row>
    <row r="312" spans="1:4" x14ac:dyDescent="0.35">
      <c r="A312" s="4">
        <f>'[3]Index chart'!A667</f>
        <v>44190</v>
      </c>
      <c r="B312" s="5">
        <f>'[3]Index chart'!E667</f>
        <v>143.20966820904079</v>
      </c>
      <c r="C312">
        <f t="shared" si="48"/>
        <v>2020</v>
      </c>
      <c r="D312">
        <f t="shared" si="49"/>
        <v>12</v>
      </c>
    </row>
    <row r="313" spans="1:4" x14ac:dyDescent="0.35">
      <c r="A313" s="4">
        <f>'[3]Index chart'!A668</f>
        <v>44197</v>
      </c>
      <c r="B313" s="5">
        <f>'[3]Index chart'!E668</f>
        <v>144.04063875790149</v>
      </c>
      <c r="C313">
        <f t="shared" si="48"/>
        <v>2021</v>
      </c>
      <c r="D313">
        <f t="shared" si="49"/>
        <v>1</v>
      </c>
    </row>
    <row r="314" spans="1:4" x14ac:dyDescent="0.35">
      <c r="A314" s="4">
        <f>'[3]Index chart'!A669</f>
        <v>44204</v>
      </c>
      <c r="B314" s="5">
        <f>'[3]Index chart'!E669</f>
        <v>145.64653841340572</v>
      </c>
      <c r="C314">
        <f t="shared" si="48"/>
        <v>2021</v>
      </c>
      <c r="D314">
        <f t="shared" si="49"/>
        <v>1</v>
      </c>
    </row>
    <row r="315" spans="1:4" x14ac:dyDescent="0.35">
      <c r="A315" s="4">
        <f>'[3]Index chart'!A670</f>
        <v>44211</v>
      </c>
      <c r="B315" s="5">
        <f>'[3]Index chart'!E670</f>
        <v>150.08769244108015</v>
      </c>
      <c r="C315">
        <f t="shared" ref="C315:C318" si="50">YEAR(A315)</f>
        <v>2021</v>
      </c>
      <c r="D315">
        <f t="shared" ref="D315:D318" si="51">MONTH(A315)</f>
        <v>1</v>
      </c>
    </row>
    <row r="316" spans="1:4" x14ac:dyDescent="0.35">
      <c r="A316" s="4">
        <f>'[3]Index chart'!A671</f>
        <v>44218</v>
      </c>
      <c r="B316" s="5">
        <f>'[3]Index chart'!E671</f>
        <v>150.09874253610451</v>
      </c>
      <c r="C316">
        <f t="shared" si="50"/>
        <v>2021</v>
      </c>
      <c r="D316">
        <f t="shared" si="51"/>
        <v>1</v>
      </c>
    </row>
    <row r="317" spans="1:4" x14ac:dyDescent="0.35">
      <c r="A317" s="4">
        <f>'[3]Index chart'!A672</f>
        <v>44225</v>
      </c>
      <c r="B317" s="5">
        <f>'[3]Index chart'!E672</f>
        <v>149.67234900249906</v>
      </c>
      <c r="C317">
        <f t="shared" si="50"/>
        <v>2021</v>
      </c>
      <c r="D317">
        <f t="shared" si="51"/>
        <v>1</v>
      </c>
    </row>
    <row r="318" spans="1:4" x14ac:dyDescent="0.35">
      <c r="A318" s="4">
        <f>'[3]Index chart'!A673</f>
        <v>44232</v>
      </c>
      <c r="B318" s="5">
        <f>'[3]Index chart'!E673</f>
        <v>149.44225496434072</v>
      </c>
      <c r="C318">
        <f t="shared" si="50"/>
        <v>2021</v>
      </c>
      <c r="D318">
        <f t="shared" si="51"/>
        <v>2</v>
      </c>
    </row>
    <row r="319" spans="1:4" x14ac:dyDescent="0.35">
      <c r="A319" s="4"/>
      <c r="B319" s="5"/>
    </row>
    <row r="320" spans="1:4" x14ac:dyDescent="0.35">
      <c r="A320" s="4"/>
      <c r="B320" s="5"/>
    </row>
    <row r="321" spans="1:2" x14ac:dyDescent="0.35">
      <c r="A321" s="4"/>
      <c r="B321" s="5"/>
    </row>
    <row r="322" spans="1:2" x14ac:dyDescent="0.35">
      <c r="A322" s="4"/>
      <c r="B322" s="5"/>
    </row>
    <row r="323" spans="1:2" x14ac:dyDescent="0.35">
      <c r="A323" s="4"/>
      <c r="B323" s="5"/>
    </row>
    <row r="324" spans="1:2" x14ac:dyDescent="0.35">
      <c r="A324" s="4"/>
      <c r="B324" s="5"/>
    </row>
    <row r="325" spans="1:2" x14ac:dyDescent="0.35">
      <c r="A325" s="4"/>
      <c r="B325" s="5"/>
    </row>
    <row r="326" spans="1:2" x14ac:dyDescent="0.35">
      <c r="A326" s="4"/>
      <c r="B326" s="5"/>
    </row>
    <row r="327" spans="1:2" x14ac:dyDescent="0.35">
      <c r="A327" s="4"/>
      <c r="B327" s="5"/>
    </row>
    <row r="328" spans="1:2" x14ac:dyDescent="0.35">
      <c r="A328" s="4"/>
      <c r="B328" s="5"/>
    </row>
    <row r="329" spans="1:2" x14ac:dyDescent="0.35">
      <c r="A329" s="4"/>
      <c r="B329" s="5"/>
    </row>
    <row r="330" spans="1:2" x14ac:dyDescent="0.35">
      <c r="A330" s="4"/>
      <c r="B330" s="5"/>
    </row>
    <row r="331" spans="1:2" x14ac:dyDescent="0.35">
      <c r="A331" s="4"/>
      <c r="B331" s="5"/>
    </row>
    <row r="332" spans="1:2" x14ac:dyDescent="0.35">
      <c r="A332" s="4"/>
      <c r="B332" s="5"/>
    </row>
    <row r="333" spans="1:2" x14ac:dyDescent="0.35">
      <c r="A333" s="4"/>
      <c r="B333" s="5"/>
    </row>
    <row r="334" spans="1:2" x14ac:dyDescent="0.35">
      <c r="A334" s="4"/>
      <c r="B334" s="5"/>
    </row>
    <row r="335" spans="1:2" x14ac:dyDescent="0.35">
      <c r="A335" s="4"/>
      <c r="B335" s="5"/>
    </row>
    <row r="336" spans="1:2" x14ac:dyDescent="0.35">
      <c r="A336" s="4"/>
      <c r="B336" s="5"/>
    </row>
    <row r="337" spans="1:2" x14ac:dyDescent="0.35">
      <c r="A337" s="4"/>
      <c r="B337" s="5"/>
    </row>
    <row r="338" spans="1:2" x14ac:dyDescent="0.35">
      <c r="A338" s="4"/>
      <c r="B338" s="5"/>
    </row>
    <row r="339" spans="1:2" x14ac:dyDescent="0.35">
      <c r="A339" s="4"/>
      <c r="B339" s="5"/>
    </row>
    <row r="340" spans="1:2" x14ac:dyDescent="0.35">
      <c r="A340" s="4"/>
      <c r="B340" s="5"/>
    </row>
    <row r="341" spans="1:2" x14ac:dyDescent="0.35">
      <c r="A341" s="4"/>
      <c r="B341" s="5"/>
    </row>
    <row r="342" spans="1:2" x14ac:dyDescent="0.35">
      <c r="A342" s="4"/>
      <c r="B342" s="5"/>
    </row>
    <row r="343" spans="1:2" x14ac:dyDescent="0.35">
      <c r="A343" s="4"/>
      <c r="B34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Weights</vt:lpstr>
      <vt:lpstr>Index</vt:lpstr>
      <vt:lpstr>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2023-04-20T12:36:52Z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alona.yunda@fastmarkets.com</vt:lpwstr>
  </property>
  <property fmtid="{D5CDD505-2E9C-101B-9397-08002B2CF9AE}" pid="3" name="CDMCEIC_ownerFullName">
    <vt:lpwstr>Alona Yunda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