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filterPrivacy="1"/>
  <xr:revisionPtr revIDLastSave="0" documentId="13_ncr:1_{197DA3A8-9E00-4819-B5B8-2448F7969F2A}" xr6:coauthVersionLast="47" xr6:coauthVersionMax="47" xr10:uidLastSave="{00000000-0000-0000-0000-000000000000}"/>
  <bookViews>
    <workbookView xWindow="57480" yWindow="-120" windowWidth="29040" windowHeight="15840" xr2:uid="{00000000-000D-0000-FFFF-FFFF00000000}"/>
  </bookViews>
  <sheets>
    <sheet name="Index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B114" i="1" l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01" i="1"/>
  <c r="C103" i="1" l="1"/>
  <c r="L114" i="1"/>
  <c r="M114" i="1"/>
  <c r="AF100" i="1"/>
  <c r="AF101" i="1"/>
  <c r="I101" i="1"/>
  <c r="AF99" i="1"/>
  <c r="AF96" i="1"/>
  <c r="AF97" i="1"/>
  <c r="AF95" i="1"/>
  <c r="P8" i="1" l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4" i="1"/>
  <c r="C105" i="1"/>
  <c r="C106" i="1"/>
  <c r="C107" i="1"/>
  <c r="C108" i="1"/>
  <c r="C109" i="1"/>
  <c r="C110" i="1"/>
  <c r="C111" i="1"/>
  <c r="C112" i="1"/>
  <c r="C113" i="1"/>
  <c r="C114" i="1"/>
  <c r="C7" i="1"/>
  <c r="AF93" i="1" l="1"/>
  <c r="AF94" i="1"/>
  <c r="AF90" i="1"/>
  <c r="AF91" i="1"/>
  <c r="AF92" i="1"/>
  <c r="A114" i="1" l="1"/>
  <c r="G114" i="1"/>
  <c r="H114" i="1"/>
  <c r="I114" i="1"/>
  <c r="J114" i="1"/>
  <c r="K114" i="1"/>
  <c r="U114" i="1" s="1"/>
  <c r="AG114" i="1"/>
  <c r="A103" i="1"/>
  <c r="G103" i="1"/>
  <c r="H103" i="1"/>
  <c r="I103" i="1"/>
  <c r="J103" i="1"/>
  <c r="K103" i="1"/>
  <c r="L103" i="1"/>
  <c r="M103" i="1"/>
  <c r="AG103" i="1"/>
  <c r="AG104" i="1" s="1"/>
  <c r="AG105" i="1" s="1"/>
  <c r="AG106" i="1" s="1"/>
  <c r="AG107" i="1" s="1"/>
  <c r="AG108" i="1" s="1"/>
  <c r="AG109" i="1" s="1"/>
  <c r="AG110" i="1" s="1"/>
  <c r="AG111" i="1" s="1"/>
  <c r="AG112" i="1" s="1"/>
  <c r="AG113" i="1" s="1"/>
  <c r="A104" i="1"/>
  <c r="G104" i="1"/>
  <c r="H104" i="1"/>
  <c r="I104" i="1"/>
  <c r="J104" i="1"/>
  <c r="K104" i="1"/>
  <c r="L104" i="1"/>
  <c r="M104" i="1"/>
  <c r="A105" i="1"/>
  <c r="G105" i="1"/>
  <c r="H105" i="1"/>
  <c r="I105" i="1"/>
  <c r="J105" i="1"/>
  <c r="K105" i="1"/>
  <c r="L105" i="1"/>
  <c r="M105" i="1"/>
  <c r="A106" i="1"/>
  <c r="G106" i="1"/>
  <c r="H106" i="1"/>
  <c r="I106" i="1"/>
  <c r="J106" i="1"/>
  <c r="K106" i="1"/>
  <c r="L106" i="1"/>
  <c r="M106" i="1"/>
  <c r="A107" i="1"/>
  <c r="G107" i="1"/>
  <c r="H107" i="1"/>
  <c r="I107" i="1"/>
  <c r="J107" i="1"/>
  <c r="K107" i="1"/>
  <c r="L107" i="1"/>
  <c r="M107" i="1"/>
  <c r="A108" i="1"/>
  <c r="G108" i="1"/>
  <c r="H108" i="1"/>
  <c r="I108" i="1"/>
  <c r="J108" i="1"/>
  <c r="K108" i="1"/>
  <c r="L108" i="1"/>
  <c r="M108" i="1"/>
  <c r="A109" i="1"/>
  <c r="G109" i="1"/>
  <c r="H109" i="1"/>
  <c r="I109" i="1"/>
  <c r="J109" i="1"/>
  <c r="K109" i="1"/>
  <c r="L109" i="1"/>
  <c r="M109" i="1"/>
  <c r="A110" i="1"/>
  <c r="G110" i="1"/>
  <c r="H110" i="1"/>
  <c r="I110" i="1"/>
  <c r="J110" i="1"/>
  <c r="K110" i="1"/>
  <c r="U110" i="1" s="1"/>
  <c r="L110" i="1"/>
  <c r="M110" i="1"/>
  <c r="A111" i="1"/>
  <c r="G111" i="1"/>
  <c r="H111" i="1"/>
  <c r="I111" i="1"/>
  <c r="J111" i="1"/>
  <c r="K111" i="1"/>
  <c r="U111" i="1" s="1"/>
  <c r="L111" i="1"/>
  <c r="M111" i="1"/>
  <c r="A112" i="1"/>
  <c r="G112" i="1"/>
  <c r="H112" i="1"/>
  <c r="I112" i="1"/>
  <c r="J112" i="1"/>
  <c r="K112" i="1"/>
  <c r="U112" i="1" s="1"/>
  <c r="L112" i="1"/>
  <c r="M112" i="1"/>
  <c r="A113" i="1"/>
  <c r="G113" i="1"/>
  <c r="H113" i="1"/>
  <c r="I113" i="1"/>
  <c r="J113" i="1"/>
  <c r="K113" i="1"/>
  <c r="U113" i="1" s="1"/>
  <c r="L113" i="1"/>
  <c r="M113" i="1"/>
  <c r="A97" i="1"/>
  <c r="G97" i="1"/>
  <c r="H97" i="1"/>
  <c r="I97" i="1"/>
  <c r="J97" i="1"/>
  <c r="K97" i="1"/>
  <c r="L97" i="1"/>
  <c r="M97" i="1"/>
  <c r="AG97" i="1"/>
  <c r="AG98" i="1" s="1"/>
  <c r="AG99" i="1" s="1"/>
  <c r="AG100" i="1" s="1"/>
  <c r="AG101" i="1" s="1"/>
  <c r="AG102" i="1" s="1"/>
  <c r="A98" i="1"/>
  <c r="G98" i="1"/>
  <c r="H98" i="1"/>
  <c r="I98" i="1"/>
  <c r="J98" i="1"/>
  <c r="K98" i="1"/>
  <c r="L98" i="1"/>
  <c r="M98" i="1"/>
  <c r="A99" i="1"/>
  <c r="G99" i="1"/>
  <c r="H99" i="1"/>
  <c r="I99" i="1"/>
  <c r="J99" i="1"/>
  <c r="K99" i="1"/>
  <c r="L99" i="1"/>
  <c r="M99" i="1"/>
  <c r="A100" i="1"/>
  <c r="G100" i="1"/>
  <c r="H100" i="1"/>
  <c r="I100" i="1"/>
  <c r="J100" i="1"/>
  <c r="K100" i="1"/>
  <c r="L100" i="1"/>
  <c r="M100" i="1"/>
  <c r="A101" i="1"/>
  <c r="G101" i="1"/>
  <c r="H101" i="1"/>
  <c r="J101" i="1"/>
  <c r="K101" i="1"/>
  <c r="L101" i="1"/>
  <c r="M101" i="1"/>
  <c r="A102" i="1"/>
  <c r="G102" i="1"/>
  <c r="H102" i="1"/>
  <c r="I102" i="1"/>
  <c r="J102" i="1"/>
  <c r="K102" i="1"/>
  <c r="L102" i="1"/>
  <c r="M102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U99" i="1" l="1"/>
  <c r="AA99" i="1" s="1"/>
  <c r="U107" i="1"/>
  <c r="AA107" i="1" s="1"/>
  <c r="U101" i="1"/>
  <c r="AA101" i="1" s="1"/>
  <c r="U100" i="1"/>
  <c r="AA100" i="1" s="1"/>
  <c r="U108" i="1"/>
  <c r="AA108" i="1" s="1"/>
  <c r="U102" i="1"/>
  <c r="AA102" i="1" s="1"/>
  <c r="AA110" i="1"/>
  <c r="AA111" i="1"/>
  <c r="U104" i="1"/>
  <c r="AA104" i="1" s="1"/>
  <c r="AA114" i="1"/>
  <c r="U98" i="1"/>
  <c r="AA98" i="1" s="1"/>
  <c r="U97" i="1"/>
  <c r="AA97" i="1" s="1"/>
  <c r="U106" i="1"/>
  <c r="AA106" i="1" s="1"/>
  <c r="U103" i="1"/>
  <c r="AA103" i="1" s="1"/>
  <c r="AA113" i="1"/>
  <c r="U109" i="1"/>
  <c r="AA109" i="1" s="1"/>
  <c r="U105" i="1"/>
  <c r="AA105" i="1" s="1"/>
  <c r="AA112" i="1"/>
  <c r="A96" i="1"/>
  <c r="G96" i="1"/>
  <c r="H96" i="1"/>
  <c r="I96" i="1"/>
  <c r="J96" i="1"/>
  <c r="L96" i="1"/>
  <c r="M96" i="1"/>
  <c r="AG96" i="1"/>
  <c r="A95" i="1" l="1"/>
  <c r="G95" i="1"/>
  <c r="H95" i="1"/>
  <c r="I95" i="1"/>
  <c r="J95" i="1"/>
  <c r="L95" i="1"/>
  <c r="M95" i="1"/>
  <c r="AG95" i="1"/>
  <c r="A94" i="1"/>
  <c r="G94" i="1"/>
  <c r="H94" i="1"/>
  <c r="I94" i="1"/>
  <c r="J94" i="1"/>
  <c r="L94" i="1"/>
  <c r="M94" i="1"/>
  <c r="AG94" i="1"/>
  <c r="A93" i="1"/>
  <c r="G93" i="1"/>
  <c r="H93" i="1"/>
  <c r="I93" i="1"/>
  <c r="J93" i="1"/>
  <c r="L93" i="1"/>
  <c r="M93" i="1"/>
  <c r="AG93" i="1"/>
  <c r="L87" i="1"/>
  <c r="A92" i="1" l="1"/>
  <c r="G92" i="1"/>
  <c r="H92" i="1"/>
  <c r="I92" i="1"/>
  <c r="J92" i="1"/>
  <c r="L92" i="1"/>
  <c r="M92" i="1"/>
  <c r="AG92" i="1"/>
  <c r="A91" i="1" l="1"/>
  <c r="G91" i="1"/>
  <c r="H91" i="1"/>
  <c r="I91" i="1"/>
  <c r="J91" i="1"/>
  <c r="L91" i="1"/>
  <c r="M91" i="1"/>
  <c r="AG91" i="1"/>
  <c r="A90" i="1" l="1"/>
  <c r="G90" i="1"/>
  <c r="H90" i="1"/>
  <c r="I90" i="1"/>
  <c r="J90" i="1"/>
  <c r="L90" i="1"/>
  <c r="M90" i="1"/>
  <c r="AG90" i="1"/>
  <c r="AF89" i="1" l="1"/>
  <c r="AG89" i="1"/>
  <c r="G89" i="1"/>
  <c r="H89" i="1"/>
  <c r="I89" i="1"/>
  <c r="J89" i="1"/>
  <c r="L89" i="1"/>
  <c r="M89" i="1"/>
  <c r="A89" i="1"/>
  <c r="AG88" i="1" l="1"/>
  <c r="A88" i="1"/>
  <c r="G88" i="1"/>
  <c r="H88" i="1"/>
  <c r="I88" i="1"/>
  <c r="J88" i="1"/>
  <c r="L88" i="1"/>
  <c r="M88" i="1"/>
  <c r="AF88" i="1"/>
  <c r="AF84" i="1"/>
  <c r="AF85" i="1"/>
  <c r="AF87" i="1"/>
  <c r="L7" i="1" l="1"/>
  <c r="M7" i="1"/>
  <c r="L8" i="1"/>
  <c r="M8" i="1"/>
  <c r="L9" i="1"/>
  <c r="M9" i="1"/>
  <c r="L10" i="1"/>
  <c r="M10" i="1"/>
  <c r="L11" i="1"/>
  <c r="M11" i="1"/>
  <c r="L12" i="1"/>
  <c r="M12" i="1"/>
  <c r="L13" i="1"/>
  <c r="M13" i="1"/>
  <c r="L14" i="1"/>
  <c r="M14" i="1"/>
  <c r="L15" i="1"/>
  <c r="M15" i="1"/>
  <c r="L16" i="1"/>
  <c r="M16" i="1"/>
  <c r="L17" i="1"/>
  <c r="M17" i="1"/>
  <c r="L18" i="1"/>
  <c r="M18" i="1"/>
  <c r="L19" i="1"/>
  <c r="M19" i="1"/>
  <c r="L20" i="1"/>
  <c r="M20" i="1"/>
  <c r="L21" i="1"/>
  <c r="M21" i="1"/>
  <c r="L22" i="1"/>
  <c r="M22" i="1"/>
  <c r="L23" i="1"/>
  <c r="M23" i="1"/>
  <c r="L24" i="1"/>
  <c r="M24" i="1"/>
  <c r="L25" i="1"/>
  <c r="M25" i="1"/>
  <c r="L26" i="1"/>
  <c r="M26" i="1"/>
  <c r="L27" i="1"/>
  <c r="M27" i="1"/>
  <c r="L28" i="1"/>
  <c r="M28" i="1"/>
  <c r="L29" i="1"/>
  <c r="M29" i="1"/>
  <c r="L30" i="1"/>
  <c r="M30" i="1"/>
  <c r="L31" i="1"/>
  <c r="M31" i="1"/>
  <c r="L32" i="1"/>
  <c r="M32" i="1"/>
  <c r="L33" i="1"/>
  <c r="M33" i="1"/>
  <c r="L34" i="1"/>
  <c r="M34" i="1"/>
  <c r="L35" i="1"/>
  <c r="M35" i="1"/>
  <c r="L36" i="1"/>
  <c r="M36" i="1"/>
  <c r="L37" i="1"/>
  <c r="M37" i="1"/>
  <c r="L38" i="1"/>
  <c r="M38" i="1"/>
  <c r="L39" i="1"/>
  <c r="M39" i="1"/>
  <c r="L40" i="1"/>
  <c r="M40" i="1"/>
  <c r="L41" i="1"/>
  <c r="M41" i="1"/>
  <c r="L42" i="1"/>
  <c r="M42" i="1"/>
  <c r="L43" i="1"/>
  <c r="M43" i="1"/>
  <c r="L44" i="1"/>
  <c r="M44" i="1"/>
  <c r="L45" i="1"/>
  <c r="M45" i="1"/>
  <c r="L46" i="1"/>
  <c r="M46" i="1"/>
  <c r="L47" i="1"/>
  <c r="M47" i="1"/>
  <c r="L48" i="1"/>
  <c r="M48" i="1"/>
  <c r="L49" i="1"/>
  <c r="M49" i="1"/>
  <c r="L50" i="1"/>
  <c r="M50" i="1"/>
  <c r="L51" i="1"/>
  <c r="M51" i="1"/>
  <c r="L52" i="1"/>
  <c r="M52" i="1"/>
  <c r="L53" i="1"/>
  <c r="M53" i="1"/>
  <c r="L54" i="1"/>
  <c r="M54" i="1"/>
  <c r="L55" i="1"/>
  <c r="M55" i="1"/>
  <c r="L56" i="1"/>
  <c r="M56" i="1"/>
  <c r="L57" i="1"/>
  <c r="M57" i="1"/>
  <c r="L58" i="1"/>
  <c r="M58" i="1"/>
  <c r="L59" i="1"/>
  <c r="M59" i="1"/>
  <c r="L60" i="1"/>
  <c r="M60" i="1"/>
  <c r="L61" i="1"/>
  <c r="M61" i="1"/>
  <c r="L62" i="1"/>
  <c r="M62" i="1"/>
  <c r="L63" i="1"/>
  <c r="M63" i="1"/>
  <c r="L64" i="1"/>
  <c r="M64" i="1"/>
  <c r="L65" i="1"/>
  <c r="M65" i="1"/>
  <c r="L66" i="1"/>
  <c r="M66" i="1"/>
  <c r="L67" i="1"/>
  <c r="M67" i="1"/>
  <c r="L68" i="1"/>
  <c r="M68" i="1"/>
  <c r="L69" i="1"/>
  <c r="M69" i="1"/>
  <c r="L70" i="1"/>
  <c r="M70" i="1"/>
  <c r="L71" i="1"/>
  <c r="M71" i="1"/>
  <c r="L72" i="1"/>
  <c r="M72" i="1"/>
  <c r="L73" i="1"/>
  <c r="M73" i="1"/>
  <c r="L74" i="1"/>
  <c r="M74" i="1"/>
  <c r="L75" i="1"/>
  <c r="M75" i="1"/>
  <c r="L76" i="1"/>
  <c r="M76" i="1"/>
  <c r="L77" i="1"/>
  <c r="M77" i="1"/>
  <c r="L78" i="1"/>
  <c r="M78" i="1"/>
  <c r="L79" i="1"/>
  <c r="M79" i="1"/>
  <c r="L80" i="1"/>
  <c r="M80" i="1"/>
  <c r="L81" i="1"/>
  <c r="M81" i="1"/>
  <c r="L82" i="1"/>
  <c r="M82" i="1"/>
  <c r="L83" i="1"/>
  <c r="M83" i="1"/>
  <c r="L84" i="1"/>
  <c r="M84" i="1"/>
  <c r="L85" i="1"/>
  <c r="M85" i="1"/>
  <c r="L86" i="1"/>
  <c r="M86" i="1"/>
  <c r="W111" i="1" l="1"/>
  <c r="AC111" i="1" s="1"/>
  <c r="W102" i="1"/>
  <c r="AC102" i="1" s="1"/>
  <c r="W106" i="1"/>
  <c r="AC106" i="1" s="1"/>
  <c r="W110" i="1"/>
  <c r="AC110" i="1" s="1"/>
  <c r="W99" i="1"/>
  <c r="AC99" i="1" s="1"/>
  <c r="W103" i="1"/>
  <c r="AC103" i="1" s="1"/>
  <c r="W107" i="1"/>
  <c r="AC107" i="1" s="1"/>
  <c r="W104" i="1"/>
  <c r="AC104" i="1" s="1"/>
  <c r="W97" i="1"/>
  <c r="AC97" i="1" s="1"/>
  <c r="W109" i="1"/>
  <c r="AC109" i="1" s="1"/>
  <c r="W101" i="1"/>
  <c r="AC101" i="1" s="1"/>
  <c r="W113" i="1"/>
  <c r="AC113" i="1" s="1"/>
  <c r="W98" i="1"/>
  <c r="AC98" i="1" s="1"/>
  <c r="W100" i="1"/>
  <c r="AC100" i="1" s="1"/>
  <c r="W114" i="1"/>
  <c r="AC114" i="1" s="1"/>
  <c r="W105" i="1"/>
  <c r="AC105" i="1" s="1"/>
  <c r="W112" i="1"/>
  <c r="AC112" i="1" s="1"/>
  <c r="W108" i="1"/>
  <c r="AC108" i="1" s="1"/>
  <c r="V104" i="1"/>
  <c r="V100" i="1"/>
  <c r="AB100" i="1" s="1"/>
  <c r="V108" i="1"/>
  <c r="V98" i="1"/>
  <c r="AB98" i="1" s="1"/>
  <c r="V111" i="1"/>
  <c r="V109" i="1"/>
  <c r="V105" i="1"/>
  <c r="V103" i="1"/>
  <c r="V102" i="1"/>
  <c r="V112" i="1"/>
  <c r="V97" i="1"/>
  <c r="AB97" i="1" s="1"/>
  <c r="V114" i="1"/>
  <c r="V110" i="1"/>
  <c r="AE110" i="1" s="1"/>
  <c r="V99" i="1"/>
  <c r="AB99" i="1" s="1"/>
  <c r="V113" i="1"/>
  <c r="V107" i="1"/>
  <c r="V106" i="1"/>
  <c r="AE106" i="1" s="1"/>
  <c r="V101" i="1"/>
  <c r="W96" i="1"/>
  <c r="AC96" i="1" s="1"/>
  <c r="V96" i="1"/>
  <c r="AB96" i="1" s="1"/>
  <c r="W94" i="1"/>
  <c r="AC94" i="1" s="1"/>
  <c r="W95" i="1"/>
  <c r="AC95" i="1" s="1"/>
  <c r="V95" i="1"/>
  <c r="AB95" i="1" s="1"/>
  <c r="V94" i="1"/>
  <c r="AB94" i="1" s="1"/>
  <c r="W92" i="1"/>
  <c r="AC92" i="1" s="1"/>
  <c r="W93" i="1"/>
  <c r="AC93" i="1" s="1"/>
  <c r="V93" i="1"/>
  <c r="AB93" i="1" s="1"/>
  <c r="V92" i="1"/>
  <c r="AB92" i="1" s="1"/>
  <c r="W90" i="1"/>
  <c r="AC90" i="1" s="1"/>
  <c r="W91" i="1"/>
  <c r="AC91" i="1" s="1"/>
  <c r="V91" i="1"/>
  <c r="AB91" i="1" s="1"/>
  <c r="V90" i="1"/>
  <c r="AB90" i="1" s="1"/>
  <c r="W88" i="1"/>
  <c r="AC88" i="1" s="1"/>
  <c r="W89" i="1"/>
  <c r="AC89" i="1" s="1"/>
  <c r="V89" i="1"/>
  <c r="AB89" i="1" s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G39" i="1"/>
  <c r="H39" i="1"/>
  <c r="I39" i="1"/>
  <c r="J39" i="1"/>
  <c r="G40" i="1"/>
  <c r="H40" i="1"/>
  <c r="I40" i="1"/>
  <c r="J40" i="1"/>
  <c r="G41" i="1"/>
  <c r="H41" i="1"/>
  <c r="I41" i="1"/>
  <c r="J41" i="1"/>
  <c r="G42" i="1"/>
  <c r="H42" i="1"/>
  <c r="I42" i="1"/>
  <c r="J42" i="1"/>
  <c r="G43" i="1"/>
  <c r="H43" i="1"/>
  <c r="I43" i="1"/>
  <c r="J43" i="1"/>
  <c r="G44" i="1"/>
  <c r="H44" i="1"/>
  <c r="I44" i="1"/>
  <c r="J44" i="1"/>
  <c r="G45" i="1"/>
  <c r="H45" i="1"/>
  <c r="I45" i="1"/>
  <c r="J45" i="1"/>
  <c r="G46" i="1"/>
  <c r="H46" i="1"/>
  <c r="I46" i="1"/>
  <c r="J46" i="1"/>
  <c r="G47" i="1"/>
  <c r="H47" i="1"/>
  <c r="I47" i="1"/>
  <c r="J47" i="1"/>
  <c r="G48" i="1"/>
  <c r="H48" i="1"/>
  <c r="I48" i="1"/>
  <c r="J48" i="1"/>
  <c r="G49" i="1"/>
  <c r="H49" i="1"/>
  <c r="I49" i="1"/>
  <c r="J49" i="1"/>
  <c r="G50" i="1"/>
  <c r="H50" i="1"/>
  <c r="I50" i="1"/>
  <c r="J50" i="1"/>
  <c r="G51" i="1"/>
  <c r="H51" i="1"/>
  <c r="I51" i="1"/>
  <c r="J51" i="1"/>
  <c r="G52" i="1"/>
  <c r="H52" i="1"/>
  <c r="I52" i="1"/>
  <c r="J52" i="1"/>
  <c r="G53" i="1"/>
  <c r="H53" i="1"/>
  <c r="I53" i="1"/>
  <c r="J53" i="1"/>
  <c r="G54" i="1"/>
  <c r="H54" i="1"/>
  <c r="I54" i="1"/>
  <c r="J54" i="1"/>
  <c r="G55" i="1"/>
  <c r="H55" i="1"/>
  <c r="I55" i="1"/>
  <c r="J55" i="1"/>
  <c r="G56" i="1"/>
  <c r="H56" i="1"/>
  <c r="I56" i="1"/>
  <c r="J56" i="1"/>
  <c r="G57" i="1"/>
  <c r="H57" i="1"/>
  <c r="I57" i="1"/>
  <c r="J57" i="1"/>
  <c r="G58" i="1"/>
  <c r="H58" i="1"/>
  <c r="I58" i="1"/>
  <c r="J58" i="1"/>
  <c r="G59" i="1"/>
  <c r="H59" i="1"/>
  <c r="I59" i="1"/>
  <c r="J59" i="1"/>
  <c r="G60" i="1"/>
  <c r="H60" i="1"/>
  <c r="I60" i="1"/>
  <c r="J60" i="1"/>
  <c r="G61" i="1"/>
  <c r="H61" i="1"/>
  <c r="I61" i="1"/>
  <c r="J61" i="1"/>
  <c r="G62" i="1"/>
  <c r="H62" i="1"/>
  <c r="I62" i="1"/>
  <c r="J62" i="1"/>
  <c r="G63" i="1"/>
  <c r="H63" i="1"/>
  <c r="I63" i="1"/>
  <c r="J63" i="1"/>
  <c r="G64" i="1"/>
  <c r="H64" i="1"/>
  <c r="I64" i="1"/>
  <c r="J64" i="1"/>
  <c r="G65" i="1"/>
  <c r="H65" i="1"/>
  <c r="I65" i="1"/>
  <c r="J65" i="1"/>
  <c r="G66" i="1"/>
  <c r="H66" i="1"/>
  <c r="I66" i="1"/>
  <c r="J66" i="1"/>
  <c r="G67" i="1"/>
  <c r="H67" i="1"/>
  <c r="I67" i="1"/>
  <c r="J67" i="1"/>
  <c r="G68" i="1"/>
  <c r="H68" i="1"/>
  <c r="I68" i="1"/>
  <c r="J68" i="1"/>
  <c r="G69" i="1"/>
  <c r="H69" i="1"/>
  <c r="I69" i="1"/>
  <c r="J69" i="1"/>
  <c r="G70" i="1"/>
  <c r="H70" i="1"/>
  <c r="I70" i="1"/>
  <c r="J70" i="1"/>
  <c r="G71" i="1"/>
  <c r="H71" i="1"/>
  <c r="I71" i="1"/>
  <c r="J71" i="1"/>
  <c r="G72" i="1"/>
  <c r="H72" i="1"/>
  <c r="I72" i="1"/>
  <c r="J72" i="1"/>
  <c r="G73" i="1"/>
  <c r="H73" i="1"/>
  <c r="I73" i="1"/>
  <c r="J73" i="1"/>
  <c r="G74" i="1"/>
  <c r="H74" i="1"/>
  <c r="I74" i="1"/>
  <c r="J74" i="1"/>
  <c r="G75" i="1"/>
  <c r="H75" i="1"/>
  <c r="I75" i="1"/>
  <c r="J75" i="1"/>
  <c r="G76" i="1"/>
  <c r="H76" i="1"/>
  <c r="I76" i="1"/>
  <c r="J76" i="1"/>
  <c r="G77" i="1"/>
  <c r="H77" i="1"/>
  <c r="I77" i="1"/>
  <c r="J77" i="1"/>
  <c r="G78" i="1"/>
  <c r="H78" i="1"/>
  <c r="I78" i="1"/>
  <c r="J78" i="1"/>
  <c r="G79" i="1"/>
  <c r="H79" i="1"/>
  <c r="I79" i="1"/>
  <c r="J79" i="1"/>
  <c r="G80" i="1"/>
  <c r="H80" i="1"/>
  <c r="I80" i="1"/>
  <c r="J80" i="1"/>
  <c r="G81" i="1"/>
  <c r="H81" i="1"/>
  <c r="I81" i="1"/>
  <c r="J81" i="1"/>
  <c r="A81" i="1"/>
  <c r="AE102" i="1" l="1"/>
  <c r="AE99" i="1"/>
  <c r="AE111" i="1"/>
  <c r="AE96" i="1"/>
  <c r="AE114" i="1"/>
  <c r="AE98" i="1"/>
  <c r="AE112" i="1"/>
  <c r="AE97" i="1"/>
  <c r="AE107" i="1"/>
  <c r="AE109" i="1"/>
  <c r="AE108" i="1"/>
  <c r="AE101" i="1"/>
  <c r="AE100" i="1"/>
  <c r="AE104" i="1"/>
  <c r="AE103" i="1"/>
  <c r="AE113" i="1"/>
  <c r="AE105" i="1"/>
  <c r="R107" i="1"/>
  <c r="X107" i="1" s="1"/>
  <c r="R114" i="1"/>
  <c r="X114" i="1" s="1"/>
  <c r="R97" i="1"/>
  <c r="X97" i="1" s="1"/>
  <c r="R106" i="1"/>
  <c r="X106" i="1" s="1"/>
  <c r="R105" i="1"/>
  <c r="X105" i="1" s="1"/>
  <c r="R103" i="1"/>
  <c r="X103" i="1" s="1"/>
  <c r="R108" i="1"/>
  <c r="X108" i="1" s="1"/>
  <c r="R101" i="1"/>
  <c r="X101" i="1" s="1"/>
  <c r="R110" i="1"/>
  <c r="X110" i="1" s="1"/>
  <c r="R113" i="1"/>
  <c r="X113" i="1" s="1"/>
  <c r="R99" i="1"/>
  <c r="X99" i="1" s="1"/>
  <c r="R104" i="1"/>
  <c r="X104" i="1" s="1"/>
  <c r="R102" i="1"/>
  <c r="X102" i="1" s="1"/>
  <c r="R111" i="1"/>
  <c r="X111" i="1" s="1"/>
  <c r="R98" i="1"/>
  <c r="X98" i="1" s="1"/>
  <c r="R109" i="1"/>
  <c r="X109" i="1" s="1"/>
  <c r="R100" i="1"/>
  <c r="X100" i="1" s="1"/>
  <c r="R112" i="1"/>
  <c r="X112" i="1" s="1"/>
  <c r="AE95" i="1"/>
  <c r="AE94" i="1"/>
  <c r="R95" i="1"/>
  <c r="X95" i="1" s="1"/>
  <c r="R96" i="1"/>
  <c r="X96" i="1" s="1"/>
  <c r="R94" i="1"/>
  <c r="X94" i="1" s="1"/>
  <c r="AE93" i="1"/>
  <c r="AE92" i="1"/>
  <c r="R93" i="1"/>
  <c r="X93" i="1" s="1"/>
  <c r="R91" i="1"/>
  <c r="X91" i="1" s="1"/>
  <c r="R92" i="1"/>
  <c r="X92" i="1" s="1"/>
  <c r="AE90" i="1"/>
  <c r="AE91" i="1"/>
  <c r="AE89" i="1"/>
  <c r="R90" i="1"/>
  <c r="X90" i="1" s="1"/>
  <c r="R89" i="1"/>
  <c r="X89" i="1" s="1"/>
  <c r="R88" i="1"/>
  <c r="W81" i="1"/>
  <c r="AC81" i="1" s="1"/>
  <c r="R81" i="1"/>
  <c r="G28" i="1" l="1"/>
  <c r="J21" i="1"/>
  <c r="G26" i="1"/>
  <c r="I16" i="1"/>
  <c r="I32" i="1"/>
  <c r="I7" i="1"/>
  <c r="G35" i="1"/>
  <c r="J19" i="1"/>
  <c r="J17" i="1"/>
  <c r="G24" i="1"/>
  <c r="J22" i="1"/>
  <c r="J20" i="1"/>
  <c r="I24" i="1"/>
  <c r="G16" i="1"/>
  <c r="I30" i="1"/>
  <c r="J9" i="1"/>
  <c r="G23" i="1"/>
  <c r="J30" i="1"/>
  <c r="I8" i="1"/>
  <c r="G18" i="1"/>
  <c r="I23" i="1"/>
  <c r="I10" i="1"/>
  <c r="J10" i="1"/>
  <c r="J34" i="1"/>
  <c r="J36" i="1"/>
  <c r="I33" i="1"/>
  <c r="J12" i="1"/>
  <c r="G21" i="1"/>
  <c r="G20" i="1"/>
  <c r="J33" i="1"/>
  <c r="I14" i="1"/>
  <c r="G11" i="1"/>
  <c r="G10" i="1"/>
  <c r="G37" i="1"/>
  <c r="I27" i="1"/>
  <c r="I26" i="1"/>
  <c r="J14" i="1"/>
  <c r="J25" i="1"/>
  <c r="I22" i="1"/>
  <c r="J16" i="1"/>
  <c r="G22" i="1"/>
  <c r="I29" i="1"/>
  <c r="G38" i="1"/>
  <c r="G32" i="1"/>
  <c r="J29" i="1"/>
  <c r="I25" i="1"/>
  <c r="G31" i="1"/>
  <c r="J23" i="1"/>
  <c r="I31" i="1"/>
  <c r="J37" i="1"/>
  <c r="J31" i="1"/>
  <c r="J24" i="1"/>
  <c r="J11" i="1"/>
  <c r="I28" i="1"/>
  <c r="I12" i="1"/>
  <c r="I36" i="1"/>
  <c r="I18" i="1"/>
  <c r="I15" i="1"/>
  <c r="I35" i="1"/>
  <c r="G7" i="1"/>
  <c r="I19" i="1"/>
  <c r="J32" i="1"/>
  <c r="J18" i="1"/>
  <c r="I9" i="1"/>
  <c r="G12" i="1"/>
  <c r="J8" i="1"/>
  <c r="I37" i="1"/>
  <c r="J27" i="1"/>
  <c r="G30" i="1"/>
  <c r="J38" i="1"/>
  <c r="I34" i="1"/>
  <c r="J7" i="1"/>
  <c r="G27" i="1"/>
  <c r="I21" i="1"/>
  <c r="G36" i="1"/>
  <c r="G13" i="1"/>
  <c r="G34" i="1"/>
  <c r="G15" i="1"/>
  <c r="G33" i="1"/>
  <c r="G17" i="1"/>
  <c r="G8" i="1"/>
  <c r="J13" i="1"/>
  <c r="G29" i="1"/>
  <c r="I20" i="1"/>
  <c r="I13" i="1"/>
  <c r="J35" i="1"/>
  <c r="I17" i="1"/>
  <c r="G9" i="1"/>
  <c r="I11" i="1"/>
  <c r="J26" i="1"/>
  <c r="G14" i="1"/>
  <c r="G25" i="1"/>
  <c r="J15" i="1"/>
  <c r="I38" i="1"/>
  <c r="J28" i="1"/>
  <c r="G19" i="1"/>
  <c r="T104" i="1" l="1"/>
  <c r="Z104" i="1" s="1"/>
  <c r="T106" i="1"/>
  <c r="Z106" i="1" s="1"/>
  <c r="T103" i="1"/>
  <c r="Z103" i="1" s="1"/>
  <c r="T107" i="1"/>
  <c r="Z107" i="1" s="1"/>
  <c r="T100" i="1"/>
  <c r="Z100" i="1" s="1"/>
  <c r="T113" i="1"/>
  <c r="Z113" i="1" s="1"/>
  <c r="T111" i="1"/>
  <c r="Z111" i="1" s="1"/>
  <c r="T108" i="1"/>
  <c r="Z108" i="1" s="1"/>
  <c r="T102" i="1"/>
  <c r="Z102" i="1" s="1"/>
  <c r="T109" i="1"/>
  <c r="Z109" i="1" s="1"/>
  <c r="T112" i="1"/>
  <c r="Z112" i="1" s="1"/>
  <c r="T101" i="1"/>
  <c r="Z101" i="1" s="1"/>
  <c r="T99" i="1"/>
  <c r="Z99" i="1" s="1"/>
  <c r="T114" i="1"/>
  <c r="Z114" i="1" s="1"/>
  <c r="T105" i="1"/>
  <c r="Z105" i="1" s="1"/>
  <c r="T97" i="1"/>
  <c r="Z97" i="1" s="1"/>
  <c r="T98" i="1"/>
  <c r="Z98" i="1" s="1"/>
  <c r="T110" i="1"/>
  <c r="Z110" i="1" s="1"/>
  <c r="S112" i="1"/>
  <c r="Y112" i="1" s="1"/>
  <c r="S102" i="1"/>
  <c r="Y102" i="1" s="1"/>
  <c r="S98" i="1"/>
  <c r="Y98" i="1" s="1"/>
  <c r="S100" i="1"/>
  <c r="Y100" i="1" s="1"/>
  <c r="S104" i="1"/>
  <c r="Y104" i="1" s="1"/>
  <c r="S108" i="1"/>
  <c r="Y108" i="1" s="1"/>
  <c r="S97" i="1"/>
  <c r="Y97" i="1" s="1"/>
  <c r="S113" i="1"/>
  <c r="Y113" i="1" s="1"/>
  <c r="S114" i="1"/>
  <c r="Y114" i="1" s="1"/>
  <c r="S106" i="1"/>
  <c r="Y106" i="1" s="1"/>
  <c r="S101" i="1"/>
  <c r="Y101" i="1" s="1"/>
  <c r="S99" i="1"/>
  <c r="Y99" i="1" s="1"/>
  <c r="S110" i="1"/>
  <c r="Y110" i="1" s="1"/>
  <c r="S103" i="1"/>
  <c r="Y103" i="1" s="1"/>
  <c r="AD103" i="1" s="1"/>
  <c r="S105" i="1"/>
  <c r="Y105" i="1" s="1"/>
  <c r="S111" i="1"/>
  <c r="Y111" i="1" s="1"/>
  <c r="S107" i="1"/>
  <c r="Y107" i="1" s="1"/>
  <c r="S109" i="1"/>
  <c r="Y109" i="1" s="1"/>
  <c r="S95" i="1"/>
  <c r="Y95" i="1" s="1"/>
  <c r="S96" i="1"/>
  <c r="Y96" i="1" s="1"/>
  <c r="T96" i="1"/>
  <c r="Z96" i="1" s="1"/>
  <c r="T95" i="1"/>
  <c r="Z95" i="1" s="1"/>
  <c r="T94" i="1"/>
  <c r="Z94" i="1" s="1"/>
  <c r="S93" i="1"/>
  <c r="Y93" i="1" s="1"/>
  <c r="S94" i="1"/>
  <c r="Y94" i="1" s="1"/>
  <c r="T93" i="1"/>
  <c r="Z93" i="1" s="1"/>
  <c r="T92" i="1"/>
  <c r="Z92" i="1" s="1"/>
  <c r="S91" i="1"/>
  <c r="Y91" i="1" s="1"/>
  <c r="S92" i="1"/>
  <c r="Y92" i="1" s="1"/>
  <c r="T91" i="1"/>
  <c r="Z91" i="1" s="1"/>
  <c r="T90" i="1"/>
  <c r="Z90" i="1" s="1"/>
  <c r="S89" i="1"/>
  <c r="Y89" i="1" s="1"/>
  <c r="S90" i="1"/>
  <c r="Y90" i="1" s="1"/>
  <c r="T89" i="1"/>
  <c r="Z89" i="1" s="1"/>
  <c r="T88" i="1"/>
  <c r="S81" i="1"/>
  <c r="S88" i="1"/>
  <c r="T81" i="1"/>
  <c r="AD112" i="1" l="1"/>
  <c r="AD104" i="1"/>
  <c r="AD102" i="1"/>
  <c r="AD98" i="1"/>
  <c r="AD101" i="1"/>
  <c r="AD110" i="1"/>
  <c r="AD99" i="1"/>
  <c r="AD100" i="1"/>
  <c r="AD109" i="1"/>
  <c r="AD106" i="1"/>
  <c r="AD108" i="1"/>
  <c r="AD107" i="1"/>
  <c r="AD114" i="1"/>
  <c r="AD111" i="1"/>
  <c r="AD113" i="1"/>
  <c r="AD105" i="1"/>
  <c r="AD97" i="1"/>
  <c r="U95" i="1"/>
  <c r="AA95" i="1" s="1"/>
  <c r="AD95" i="1" s="1"/>
  <c r="U96" i="1"/>
  <c r="AA96" i="1" s="1"/>
  <c r="AD96" i="1" s="1"/>
  <c r="U93" i="1"/>
  <c r="AA93" i="1" s="1"/>
  <c r="AD93" i="1" s="1"/>
  <c r="U94" i="1"/>
  <c r="AA94" i="1" s="1"/>
  <c r="AD94" i="1" s="1"/>
  <c r="U91" i="1"/>
  <c r="AA91" i="1" s="1"/>
  <c r="AD91" i="1" s="1"/>
  <c r="U92" i="1"/>
  <c r="AA92" i="1" s="1"/>
  <c r="AD92" i="1" s="1"/>
  <c r="U89" i="1"/>
  <c r="AA89" i="1" s="1"/>
  <c r="AD89" i="1" s="1"/>
  <c r="U90" i="1"/>
  <c r="AA90" i="1" s="1"/>
  <c r="AD90" i="1" s="1"/>
  <c r="U81" i="1"/>
  <c r="U88" i="1"/>
  <c r="A82" i="1" l="1"/>
  <c r="G82" i="1"/>
  <c r="S82" i="1" s="1"/>
  <c r="H82" i="1"/>
  <c r="I82" i="1"/>
  <c r="J82" i="1"/>
  <c r="W82" i="1"/>
  <c r="AC82" i="1" s="1"/>
  <c r="U82" i="1"/>
  <c r="A83" i="1"/>
  <c r="G83" i="1"/>
  <c r="S83" i="1" s="1"/>
  <c r="H83" i="1"/>
  <c r="I83" i="1"/>
  <c r="J83" i="1"/>
  <c r="U83" i="1"/>
  <c r="W83" i="1"/>
  <c r="AC83" i="1" s="1"/>
  <c r="A84" i="1"/>
  <c r="G84" i="1"/>
  <c r="S84" i="1" s="1"/>
  <c r="H84" i="1"/>
  <c r="I84" i="1"/>
  <c r="J84" i="1"/>
  <c r="U84" i="1"/>
  <c r="W84" i="1"/>
  <c r="AC84" i="1" s="1"/>
  <c r="A85" i="1"/>
  <c r="G85" i="1"/>
  <c r="S85" i="1" s="1"/>
  <c r="H85" i="1"/>
  <c r="I85" i="1"/>
  <c r="J85" i="1"/>
  <c r="W85" i="1"/>
  <c r="AC85" i="1" s="1"/>
  <c r="U85" i="1"/>
  <c r="A86" i="1"/>
  <c r="G86" i="1"/>
  <c r="S86" i="1" s="1"/>
  <c r="H86" i="1"/>
  <c r="I86" i="1"/>
  <c r="J86" i="1"/>
  <c r="U86" i="1"/>
  <c r="W86" i="1"/>
  <c r="AC86" i="1" s="1"/>
  <c r="A87" i="1"/>
  <c r="G87" i="1"/>
  <c r="S87" i="1" s="1"/>
  <c r="H87" i="1"/>
  <c r="I87" i="1"/>
  <c r="J87" i="1"/>
  <c r="M87" i="1"/>
  <c r="W87" i="1"/>
  <c r="AC87" i="1" s="1"/>
  <c r="U87" i="1"/>
  <c r="T82" i="1" l="1"/>
  <c r="T84" i="1"/>
  <c r="R86" i="1"/>
  <c r="T87" i="1"/>
  <c r="R83" i="1"/>
  <c r="T85" i="1"/>
  <c r="R84" i="1"/>
  <c r="R87" i="1"/>
  <c r="T86" i="1"/>
  <c r="T83" i="1"/>
  <c r="R82" i="1"/>
  <c r="R85" i="1"/>
  <c r="A80" i="1" l="1"/>
  <c r="A79" i="1" l="1"/>
  <c r="O6" i="1" l="1"/>
  <c r="N6" i="1"/>
  <c r="M6" i="1"/>
  <c r="L6" i="1"/>
  <c r="V81" i="1" l="1"/>
  <c r="AB81" i="1" s="1"/>
  <c r="AE81" i="1" s="1"/>
  <c r="V88" i="1"/>
  <c r="AB88" i="1" s="1"/>
  <c r="AE88" i="1" s="1"/>
  <c r="V82" i="1"/>
  <c r="AB82" i="1" s="1"/>
  <c r="AE82" i="1" s="1"/>
  <c r="V86" i="1"/>
  <c r="AB86" i="1" s="1"/>
  <c r="AE86" i="1" s="1"/>
  <c r="V85" i="1"/>
  <c r="AB85" i="1" s="1"/>
  <c r="AE85" i="1" s="1"/>
  <c r="V83" i="1"/>
  <c r="AB83" i="1" s="1"/>
  <c r="AE83" i="1" s="1"/>
  <c r="V84" i="1"/>
  <c r="AB84" i="1" s="1"/>
  <c r="AE84" i="1" s="1"/>
  <c r="V87" i="1"/>
  <c r="AB87" i="1" s="1"/>
  <c r="AE87" i="1" s="1"/>
  <c r="A75" i="1"/>
  <c r="A76" i="1"/>
  <c r="A77" i="1"/>
  <c r="A78" i="1"/>
  <c r="T80" i="1" l="1"/>
  <c r="R80" i="1"/>
  <c r="W80" i="1"/>
  <c r="AC80" i="1" s="1"/>
  <c r="V80" i="1"/>
  <c r="AB80" i="1" s="1"/>
  <c r="S80" i="1"/>
  <c r="R6" i="1"/>
  <c r="X81" i="1" l="1"/>
  <c r="X88" i="1"/>
  <c r="X83" i="1"/>
  <c r="X86" i="1"/>
  <c r="X84" i="1"/>
  <c r="X85" i="1"/>
  <c r="X82" i="1"/>
  <c r="X87" i="1"/>
  <c r="AE80" i="1"/>
  <c r="T6" i="1"/>
  <c r="U6" i="1"/>
  <c r="S6" i="1"/>
  <c r="X80" i="1"/>
  <c r="Y81" i="1" l="1"/>
  <c r="Y88" i="1"/>
  <c r="Z81" i="1"/>
  <c r="Z88" i="1"/>
  <c r="AA81" i="1"/>
  <c r="AA88" i="1"/>
  <c r="Y83" i="1"/>
  <c r="Y87" i="1"/>
  <c r="Y85" i="1"/>
  <c r="Y82" i="1"/>
  <c r="Y84" i="1"/>
  <c r="Y86" i="1"/>
  <c r="AA86" i="1"/>
  <c r="AA87" i="1"/>
  <c r="AA83" i="1"/>
  <c r="AA85" i="1"/>
  <c r="AA82" i="1"/>
  <c r="AA84" i="1"/>
  <c r="Z84" i="1"/>
  <c r="Z87" i="1"/>
  <c r="Z82" i="1"/>
  <c r="Z85" i="1"/>
  <c r="Z83" i="1"/>
  <c r="Z86" i="1"/>
  <c r="Z80" i="1"/>
  <c r="Y80" i="1"/>
  <c r="AD81" i="1" l="1"/>
  <c r="AD88" i="1"/>
  <c r="AD87" i="1"/>
  <c r="AD84" i="1"/>
  <c r="AD82" i="1"/>
  <c r="AD85" i="1"/>
  <c r="AD83" i="1"/>
  <c r="AD86" i="1"/>
  <c r="S75" i="1" l="1"/>
  <c r="Y75" i="1" s="1"/>
  <c r="S76" i="1" l="1"/>
  <c r="Y76" i="1" s="1"/>
  <c r="S77" i="1" l="1"/>
  <c r="Y77" i="1" s="1"/>
  <c r="T75" i="1"/>
  <c r="Z75" i="1" s="1"/>
  <c r="S78" i="1" l="1"/>
  <c r="Y78" i="1" s="1"/>
  <c r="T76" i="1"/>
  <c r="Z76" i="1" s="1"/>
  <c r="T77" i="1"/>
  <c r="Z77" i="1" s="1"/>
  <c r="S79" i="1" l="1"/>
  <c r="Y79" i="1" s="1"/>
  <c r="T78" i="1" l="1"/>
  <c r="Z78" i="1" s="1"/>
  <c r="T79" i="1"/>
  <c r="Z79" i="1" s="1"/>
  <c r="R76" i="1" l="1"/>
  <c r="X76" i="1" s="1"/>
  <c r="R75" i="1"/>
  <c r="X75" i="1" s="1"/>
  <c r="R77" i="1" l="1"/>
  <c r="X77" i="1" s="1"/>
  <c r="W75" i="1" l="1"/>
  <c r="AC75" i="1" s="1"/>
  <c r="R78" i="1" l="1"/>
  <c r="X78" i="1" s="1"/>
  <c r="W76" i="1"/>
  <c r="AC76" i="1" s="1"/>
  <c r="V75" i="1" l="1"/>
  <c r="AB75" i="1" s="1"/>
  <c r="AE75" i="1" s="1"/>
  <c r="W77" i="1"/>
  <c r="AC77" i="1" s="1"/>
  <c r="V76" i="1" l="1"/>
  <c r="AB76" i="1" s="1"/>
  <c r="AE76" i="1" s="1"/>
  <c r="W78" i="1"/>
  <c r="AC78" i="1" s="1"/>
  <c r="V77" i="1" l="1"/>
  <c r="AB77" i="1" s="1"/>
  <c r="AE77" i="1" s="1"/>
  <c r="V78" i="1" l="1"/>
  <c r="AB78" i="1" s="1"/>
  <c r="AE78" i="1" s="1"/>
  <c r="R79" i="1" l="1"/>
  <c r="X79" i="1" s="1"/>
  <c r="W79" i="1"/>
  <c r="AC79" i="1" s="1"/>
  <c r="V79" i="1" l="1"/>
  <c r="AB79" i="1" s="1"/>
  <c r="AE79" i="1" s="1"/>
  <c r="U75" i="1" l="1"/>
  <c r="AA75" i="1" s="1"/>
  <c r="AD75" i="1" s="1"/>
  <c r="U76" i="1" l="1"/>
  <c r="AA76" i="1" s="1"/>
  <c r="AD76" i="1" s="1"/>
  <c r="U77" i="1" l="1"/>
  <c r="AA77" i="1" s="1"/>
  <c r="AD77" i="1" s="1"/>
  <c r="U78" i="1" l="1"/>
  <c r="AA78" i="1" s="1"/>
  <c r="AD78" i="1" s="1"/>
  <c r="U79" i="1" l="1"/>
  <c r="AA79" i="1" s="1"/>
  <c r="AD79" i="1" s="1"/>
  <c r="U80" i="1" l="1"/>
  <c r="AA80" i="1" s="1"/>
  <c r="AD80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F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Display for the same amount of months ahead as monthy price forecasts are shown (6 m usually)</t>
        </r>
      </text>
    </comment>
    <comment ref="C2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Top 2 consumers: China and USA. Top 2 importers: Turkey and Asia ex-China. Domestic prices for top consumers who are not top importers, import prices for the rest, assume export prices are reflected in import prices so not taking top exporters.</t>
        </r>
      </text>
    </comment>
    <comment ref="L2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Representing with export prices. Pig Iron: USA is still the biggest buyer but Asia is gaining share (we don't have a price), so export prices better capture the picture in this case. For HBI: would be better to include the cfr Italy price, reflecting exports from the biggest exporter, Russia, but the price has only been recently launched.</t>
        </r>
      </text>
    </comment>
    <comment ref="L6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Out of major exporters CIS (Russia &amp; Ukraine) has about 75% share and Brazil about 25% share in the MPI export market. Among CIS, Baltic accounts for about 1/3, and Black Sea - 2/3. In Brazil, southeastern ports make up about 3/4, and north - 1/4. Average numbers for 2015-18.</t>
        </r>
      </text>
    </comment>
    <comment ref="R6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Assigning equal weights as it's hard to distribute weights between 2 major consumers and 2 major importers; scrap markets are more regional, assuming all regions are equally important for the global scrap market; while metallics market is more global like SRM.</t>
        </r>
      </text>
    </comment>
    <comment ref="V6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2015-18 average annual exports from major SPOT suppliers of HBI (Russia, Venezuela, Middle East, Malaysia) are about 30% of totals global metallics exports.</t>
        </r>
      </text>
    </comment>
  </commentList>
</comments>
</file>

<file path=xl/sharedStrings.xml><?xml version="1.0" encoding="utf-8"?>
<sst xmlns="http://schemas.openxmlformats.org/spreadsheetml/2006/main" count="73" uniqueCount="50">
  <si>
    <t>Scrap</t>
  </si>
  <si>
    <t>Metallics</t>
  </si>
  <si>
    <t>Americas</t>
  </si>
  <si>
    <t>Europe</t>
  </si>
  <si>
    <t>Asia</t>
  </si>
  <si>
    <t>Product</t>
  </si>
  <si>
    <t>Region</t>
  </si>
  <si>
    <t>Prices</t>
  </si>
  <si>
    <t>Symbols</t>
  </si>
  <si>
    <t>Constituent prices</t>
  </si>
  <si>
    <t>Weights</t>
  </si>
  <si>
    <t>Steps</t>
  </si>
  <si>
    <t>China</t>
  </si>
  <si>
    <t>MB-STE-0233</t>
  </si>
  <si>
    <t>Shredded, $/l.t del Chicago</t>
  </si>
  <si>
    <t>MB-STE-0416</t>
  </si>
  <si>
    <t>MB-STE-0421</t>
  </si>
  <si>
    <t>MB-STE-0149</t>
  </si>
  <si>
    <t>Pig iron</t>
  </si>
  <si>
    <t>EU-origin HMS#1&amp;2, /t cfr Turkey</t>
  </si>
  <si>
    <t>Shredded, /t cfr India</t>
  </si>
  <si>
    <t>HMS#1, $/l.t del Chicago</t>
  </si>
  <si>
    <t>Bundles#1, $/l.t del Chicago</t>
  </si>
  <si>
    <t>Busheling#1, $/l.t del Chicago</t>
  </si>
  <si>
    <t>MB-STE-0228</t>
  </si>
  <si>
    <t>MB-STE-0230</t>
  </si>
  <si>
    <t>MB-STE-0232</t>
  </si>
  <si>
    <t>HMS#1&amp;2, $/t cfr Nhava Sheva</t>
  </si>
  <si>
    <t>HMS#1&amp;2, $/t cfr Taiwan</t>
  </si>
  <si>
    <t>MB-STE-0413</t>
  </si>
  <si>
    <t>MB-STE-0464</t>
  </si>
  <si>
    <t>Base: January 2015</t>
  </si>
  <si>
    <t>Heavy melt, $/t del China</t>
  </si>
  <si>
    <t>Weighted</t>
  </si>
  <si>
    <t>Index</t>
  </si>
  <si>
    <t>Pig iron, $/t fob Black Sea</t>
  </si>
  <si>
    <t>Pig iron, $/t fob Vitoria</t>
  </si>
  <si>
    <t>HBI</t>
  </si>
  <si>
    <t>MB-IRO-0001</t>
  </si>
  <si>
    <t>MB-IRO-0005</t>
  </si>
  <si>
    <t>HBI, $/t fob Venezuela</t>
  </si>
  <si>
    <t>MB-FE-0002</t>
  </si>
  <si>
    <t>HBI, $/t cfr Italy</t>
  </si>
  <si>
    <t>MB-FE-0004</t>
  </si>
  <si>
    <t>Pig iron, $/t fob Baltic Sea</t>
  </si>
  <si>
    <t>Pig iron, $/t fob Ponta de Madeira</t>
  </si>
  <si>
    <t>MB-IRO-0006</t>
  </si>
  <si>
    <t>MB-IRO-0002</t>
  </si>
  <si>
    <t>Forecast area</t>
  </si>
  <si>
    <t>Base 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</si>
</sst>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;@"/>
    <numFmt numFmtId="165" formatCode="0.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17" fontId="0" fillId="4" borderId="0" xfId="0" applyNumberFormat="1" applyFill="1"/>
    <xf numFmtId="0" fontId="2" fillId="4" borderId="0" xfId="0" applyFont="1" applyFill="1"/>
    <xf numFmtId="0" fontId="3" fillId="4" borderId="0" xfId="0" applyFont="1" applyFill="1"/>
    <xf numFmtId="164" fontId="3" fillId="4" borderId="0" xfId="0" applyNumberFormat="1" applyFont="1" applyFill="1" applyBorder="1"/>
    <xf numFmtId="0" fontId="4" fillId="4" borderId="0" xfId="0" applyFont="1" applyFill="1"/>
    <xf numFmtId="0" fontId="1" fillId="4" borderId="0" xfId="0" applyFont="1" applyFill="1"/>
    <xf numFmtId="0" fontId="1" fillId="2" borderId="0" xfId="0" applyFont="1" applyFill="1"/>
    <xf numFmtId="0" fontId="1" fillId="3" borderId="0" xfId="0" applyFont="1" applyFill="1"/>
    <xf numFmtId="0" fontId="1" fillId="0" borderId="0" xfId="0" applyFont="1"/>
    <xf numFmtId="0" fontId="0" fillId="5" borderId="0" xfId="0" applyFill="1"/>
    <xf numFmtId="0" fontId="0" fillId="6" borderId="0" xfId="0" applyFill="1"/>
    <xf numFmtId="1" fontId="0" fillId="2" borderId="0" xfId="0" applyNumberFormat="1" applyFill="1"/>
    <xf numFmtId="1" fontId="0" fillId="3" borderId="0" xfId="0" applyNumberFormat="1" applyFill="1"/>
    <xf numFmtId="165" fontId="0" fillId="3" borderId="0" xfId="0" applyNumberFormat="1" applyFill="1"/>
    <xf numFmtId="0" fontId="8" fillId="2" borderId="0" xfId="0" applyFont="1" applyFill="1"/>
    <xf numFmtId="0" fontId="0" fillId="7" borderId="0" xfId="0" applyFill="1"/>
    <xf numFmtId="1" fontId="9" fillId="5" borderId="0" xfId="0" applyNumberFormat="1" applyFont="1" applyFill="1"/>
    <xf numFmtId="2" fontId="8" fillId="3" borderId="0" xfId="0" applyNumberFormat="1" applyFont="1" applyFill="1"/>
    <xf numFmtId="0" fontId="7" fillId="6" borderId="1" xfId="0" applyFont="1" applyFill="1" applyBorder="1"/>
    <xf numFmtId="0" fontId="1" fillId="2" borderId="1" xfId="0" applyFont="1" applyFill="1" applyBorder="1"/>
    <xf numFmtId="0" fontId="0" fillId="2" borderId="1" xfId="0" applyFill="1" applyBorder="1"/>
    <xf numFmtId="0" fontId="8" fillId="2" borderId="1" xfId="0" applyFont="1" applyFill="1" applyBorder="1"/>
    <xf numFmtId="1" fontId="0" fillId="2" borderId="1" xfId="0" applyNumberFormat="1" applyFill="1" applyBorder="1"/>
    <xf numFmtId="0" fontId="7" fillId="7" borderId="1" xfId="0" applyFont="1" applyFill="1" applyBorder="1"/>
    <xf numFmtId="0" fontId="7" fillId="2" borderId="1" xfId="0" applyFont="1" applyFill="1" applyBorder="1"/>
    <xf numFmtId="165" fontId="0" fillId="2" borderId="1" xfId="0" applyNumberFormat="1" applyFill="1" applyBorder="1"/>
    <xf numFmtId="0" fontId="2" fillId="4" borderId="1" xfId="0" applyFont="1" applyFill="1" applyBorder="1"/>
    <xf numFmtId="0" fontId="4" fillId="4" borderId="1" xfId="0" applyFont="1" applyFill="1" applyBorder="1"/>
    <xf numFmtId="0" fontId="10" fillId="7" borderId="0" xfId="0" applyFont="1" applyFill="1"/>
    <xf numFmtId="0" fontId="11" fillId="2" borderId="0" xfId="0" applyFont="1" applyFill="1"/>
    <xf numFmtId="0" fontId="10" fillId="2" borderId="0" xfId="0" applyFont="1" applyFill="1"/>
    <xf numFmtId="1" fontId="10" fillId="5" borderId="0" xfId="0" applyNumberFormat="1" applyFont="1" applyFill="1"/>
  </cellXfs>
  <cellStyles count="1">
    <cellStyle name="Normal" xfId="0" builtinId="0"/>
  </cellStyles>
  <dxfs count="10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colors>
    <mruColors>
      <color rgb="FFECECEC"/>
      <color rgb="FFCF8F8F"/>
      <color rgb="FF8C8C8C"/>
      <color rgb="FF6F0791"/>
      <color rgb="FF323232"/>
      <color rgb="FFCFC5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899286023639334"/>
          <c:y val="7.0060264836004221E-2"/>
          <c:w val="0.83821733949926425"/>
          <c:h val="0.64389632693926735"/>
        </c:manualLayout>
      </c:layout>
      <c:areaChart>
        <c:grouping val="standard"/>
        <c:varyColors val="0"/>
        <c:ser>
          <c:idx val="2"/>
          <c:order val="2"/>
          <c:spPr>
            <a:solidFill>
              <a:srgbClr val="ECECEC"/>
            </a:solidFill>
            <a:ln>
              <a:noFill/>
            </a:ln>
            <a:effectLst/>
          </c:spPr>
          <c:cat>
            <c:numRef>
              <c:f>Index!$B$7:$B$1048576</c:f>
              <c:numCache>
                <c:formatCode>mmm\-yy</c:formatCode>
                <c:ptCount val="1048570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  <c:pt idx="12">
                  <c:v>42370</c:v>
                </c:pt>
                <c:pt idx="13">
                  <c:v>42401</c:v>
                </c:pt>
                <c:pt idx="14">
                  <c:v>42430</c:v>
                </c:pt>
                <c:pt idx="15">
                  <c:v>42461</c:v>
                </c:pt>
                <c:pt idx="16">
                  <c:v>42491</c:v>
                </c:pt>
                <c:pt idx="17">
                  <c:v>42522</c:v>
                </c:pt>
                <c:pt idx="18">
                  <c:v>42552</c:v>
                </c:pt>
                <c:pt idx="19">
                  <c:v>42583</c:v>
                </c:pt>
                <c:pt idx="20">
                  <c:v>42614</c:v>
                </c:pt>
                <c:pt idx="21">
                  <c:v>42644</c:v>
                </c:pt>
                <c:pt idx="22">
                  <c:v>42675</c:v>
                </c:pt>
                <c:pt idx="23">
                  <c:v>42705</c:v>
                </c:pt>
                <c:pt idx="24">
                  <c:v>42736</c:v>
                </c:pt>
                <c:pt idx="25">
                  <c:v>42767</c:v>
                </c:pt>
                <c:pt idx="26">
                  <c:v>42795</c:v>
                </c:pt>
                <c:pt idx="27">
                  <c:v>42826</c:v>
                </c:pt>
                <c:pt idx="28">
                  <c:v>42856</c:v>
                </c:pt>
                <c:pt idx="29">
                  <c:v>42887</c:v>
                </c:pt>
                <c:pt idx="30">
                  <c:v>42917</c:v>
                </c:pt>
                <c:pt idx="31">
                  <c:v>42948</c:v>
                </c:pt>
                <c:pt idx="32">
                  <c:v>42979</c:v>
                </c:pt>
                <c:pt idx="33">
                  <c:v>43009</c:v>
                </c:pt>
                <c:pt idx="34">
                  <c:v>43040</c:v>
                </c:pt>
                <c:pt idx="35">
                  <c:v>43070</c:v>
                </c:pt>
                <c:pt idx="36">
                  <c:v>43101</c:v>
                </c:pt>
                <c:pt idx="37">
                  <c:v>43132</c:v>
                </c:pt>
                <c:pt idx="38">
                  <c:v>43160</c:v>
                </c:pt>
                <c:pt idx="39">
                  <c:v>43191</c:v>
                </c:pt>
                <c:pt idx="40">
                  <c:v>43221</c:v>
                </c:pt>
                <c:pt idx="41">
                  <c:v>43252</c:v>
                </c:pt>
                <c:pt idx="42">
                  <c:v>43282</c:v>
                </c:pt>
                <c:pt idx="43">
                  <c:v>43313</c:v>
                </c:pt>
                <c:pt idx="44">
                  <c:v>43344</c:v>
                </c:pt>
                <c:pt idx="45">
                  <c:v>43374</c:v>
                </c:pt>
                <c:pt idx="46">
                  <c:v>43405</c:v>
                </c:pt>
                <c:pt idx="47">
                  <c:v>43435</c:v>
                </c:pt>
                <c:pt idx="48">
                  <c:v>43466</c:v>
                </c:pt>
                <c:pt idx="49">
                  <c:v>43497</c:v>
                </c:pt>
                <c:pt idx="50">
                  <c:v>43525</c:v>
                </c:pt>
                <c:pt idx="51">
                  <c:v>43556</c:v>
                </c:pt>
                <c:pt idx="52">
                  <c:v>43586</c:v>
                </c:pt>
                <c:pt idx="53">
                  <c:v>43617</c:v>
                </c:pt>
                <c:pt idx="54">
                  <c:v>43647</c:v>
                </c:pt>
                <c:pt idx="55">
                  <c:v>43678</c:v>
                </c:pt>
                <c:pt idx="56">
                  <c:v>43709</c:v>
                </c:pt>
                <c:pt idx="57">
                  <c:v>43739</c:v>
                </c:pt>
                <c:pt idx="58">
                  <c:v>43770</c:v>
                </c:pt>
                <c:pt idx="59">
                  <c:v>43800</c:v>
                </c:pt>
                <c:pt idx="60">
                  <c:v>43831</c:v>
                </c:pt>
                <c:pt idx="61">
                  <c:v>43862</c:v>
                </c:pt>
                <c:pt idx="62">
                  <c:v>43891</c:v>
                </c:pt>
                <c:pt idx="63">
                  <c:v>43922</c:v>
                </c:pt>
                <c:pt idx="64">
                  <c:v>43952</c:v>
                </c:pt>
                <c:pt idx="65">
                  <c:v>43983</c:v>
                </c:pt>
                <c:pt idx="66">
                  <c:v>44013</c:v>
                </c:pt>
                <c:pt idx="67">
                  <c:v>44044</c:v>
                </c:pt>
                <c:pt idx="68">
                  <c:v>44075</c:v>
                </c:pt>
                <c:pt idx="69">
                  <c:v>44105</c:v>
                </c:pt>
                <c:pt idx="70">
                  <c:v>44136</c:v>
                </c:pt>
                <c:pt idx="71">
                  <c:v>44166</c:v>
                </c:pt>
                <c:pt idx="72">
                  <c:v>44197</c:v>
                </c:pt>
                <c:pt idx="73">
                  <c:v>44228</c:v>
                </c:pt>
                <c:pt idx="74">
                  <c:v>44256</c:v>
                </c:pt>
                <c:pt idx="75">
                  <c:v>44287</c:v>
                </c:pt>
                <c:pt idx="76">
                  <c:v>44317</c:v>
                </c:pt>
                <c:pt idx="77">
                  <c:v>44348</c:v>
                </c:pt>
                <c:pt idx="78">
                  <c:v>44378</c:v>
                </c:pt>
                <c:pt idx="79">
                  <c:v>44409</c:v>
                </c:pt>
                <c:pt idx="80">
                  <c:v>44440</c:v>
                </c:pt>
                <c:pt idx="81">
                  <c:v>44470</c:v>
                </c:pt>
                <c:pt idx="82">
                  <c:v>44501</c:v>
                </c:pt>
                <c:pt idx="83">
                  <c:v>44531</c:v>
                </c:pt>
                <c:pt idx="84">
                  <c:v>44562</c:v>
                </c:pt>
                <c:pt idx="85">
                  <c:v>44593</c:v>
                </c:pt>
                <c:pt idx="86">
                  <c:v>44621</c:v>
                </c:pt>
                <c:pt idx="87">
                  <c:v>44652</c:v>
                </c:pt>
                <c:pt idx="88">
                  <c:v>44682</c:v>
                </c:pt>
                <c:pt idx="89">
                  <c:v>44713</c:v>
                </c:pt>
                <c:pt idx="90">
                  <c:v>44743</c:v>
                </c:pt>
                <c:pt idx="91">
                  <c:v>44774</c:v>
                </c:pt>
                <c:pt idx="92">
                  <c:v>44805</c:v>
                </c:pt>
                <c:pt idx="93">
                  <c:v>44835</c:v>
                </c:pt>
                <c:pt idx="94">
                  <c:v>44866</c:v>
                </c:pt>
                <c:pt idx="95">
                  <c:v>44896</c:v>
                </c:pt>
                <c:pt idx="96">
                  <c:v>44927</c:v>
                </c:pt>
                <c:pt idx="97">
                  <c:v>44958</c:v>
                </c:pt>
                <c:pt idx="98">
                  <c:v>44986</c:v>
                </c:pt>
                <c:pt idx="99">
                  <c:v>45017</c:v>
                </c:pt>
                <c:pt idx="100">
                  <c:v>45047</c:v>
                </c:pt>
                <c:pt idx="101">
                  <c:v>45078</c:v>
                </c:pt>
                <c:pt idx="102">
                  <c:v>45108</c:v>
                </c:pt>
                <c:pt idx="103">
                  <c:v>45139</c:v>
                </c:pt>
                <c:pt idx="104">
                  <c:v>45170</c:v>
                </c:pt>
                <c:pt idx="105">
                  <c:v>45200</c:v>
                </c:pt>
                <c:pt idx="106">
                  <c:v>45231</c:v>
                </c:pt>
                <c:pt idx="107">
                  <c:v>45261</c:v>
                </c:pt>
              </c:numCache>
            </c:numRef>
          </c:cat>
          <c:val>
            <c:numRef>
              <c:f>Index!$AF$7:$AF$1048576</c:f>
              <c:numCache>
                <c:formatCode>General</c:formatCode>
                <c:ptCount val="1048570"/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250</c:v>
                </c:pt>
                <c:pt idx="98">
                  <c:v>250</c:v>
                </c:pt>
                <c:pt idx="99">
                  <c:v>250</c:v>
                </c:pt>
                <c:pt idx="100">
                  <c:v>250</c:v>
                </c:pt>
                <c:pt idx="101">
                  <c:v>250</c:v>
                </c:pt>
                <c:pt idx="102">
                  <c:v>250</c:v>
                </c:pt>
                <c:pt idx="103">
                  <c:v>250</c:v>
                </c:pt>
                <c:pt idx="104">
                  <c:v>250</c:v>
                </c:pt>
                <c:pt idx="105">
                  <c:v>250</c:v>
                </c:pt>
                <c:pt idx="106">
                  <c:v>250</c:v>
                </c:pt>
                <c:pt idx="107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AD-494E-A7C7-3D76FBABFB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3734944"/>
        <c:axId val="913735272"/>
      </c:areaChart>
      <c:lineChart>
        <c:grouping val="standard"/>
        <c:varyColors val="0"/>
        <c:ser>
          <c:idx val="0"/>
          <c:order val="0"/>
          <c:tx>
            <c:strRef>
              <c:f>Index!$AD$2</c:f>
              <c:strCache>
                <c:ptCount val="1"/>
                <c:pt idx="0">
                  <c:v>Scrap</c:v>
                </c:pt>
              </c:strCache>
            </c:strRef>
          </c:tx>
          <c:spPr>
            <a:ln w="19050" cap="rnd">
              <a:solidFill>
                <a:srgbClr val="323232"/>
              </a:solidFill>
              <a:round/>
            </a:ln>
            <a:effectLst/>
          </c:spPr>
          <c:marker>
            <c:symbol val="none"/>
          </c:marker>
          <c:cat>
            <c:numRef>
              <c:f>Index!$B$7:$B$1048576</c:f>
              <c:numCache>
                <c:formatCode>mmm\-yy</c:formatCode>
                <c:ptCount val="1048570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  <c:pt idx="12">
                  <c:v>42370</c:v>
                </c:pt>
                <c:pt idx="13">
                  <c:v>42401</c:v>
                </c:pt>
                <c:pt idx="14">
                  <c:v>42430</c:v>
                </c:pt>
                <c:pt idx="15">
                  <c:v>42461</c:v>
                </c:pt>
                <c:pt idx="16">
                  <c:v>42491</c:v>
                </c:pt>
                <c:pt idx="17">
                  <c:v>42522</c:v>
                </c:pt>
                <c:pt idx="18">
                  <c:v>42552</c:v>
                </c:pt>
                <c:pt idx="19">
                  <c:v>42583</c:v>
                </c:pt>
                <c:pt idx="20">
                  <c:v>42614</c:v>
                </c:pt>
                <c:pt idx="21">
                  <c:v>42644</c:v>
                </c:pt>
                <c:pt idx="22">
                  <c:v>42675</c:v>
                </c:pt>
                <c:pt idx="23">
                  <c:v>42705</c:v>
                </c:pt>
                <c:pt idx="24">
                  <c:v>42736</c:v>
                </c:pt>
                <c:pt idx="25">
                  <c:v>42767</c:v>
                </c:pt>
                <c:pt idx="26">
                  <c:v>42795</c:v>
                </c:pt>
                <c:pt idx="27">
                  <c:v>42826</c:v>
                </c:pt>
                <c:pt idx="28">
                  <c:v>42856</c:v>
                </c:pt>
                <c:pt idx="29">
                  <c:v>42887</c:v>
                </c:pt>
                <c:pt idx="30">
                  <c:v>42917</c:v>
                </c:pt>
                <c:pt idx="31">
                  <c:v>42948</c:v>
                </c:pt>
                <c:pt idx="32">
                  <c:v>42979</c:v>
                </c:pt>
                <c:pt idx="33">
                  <c:v>43009</c:v>
                </c:pt>
                <c:pt idx="34">
                  <c:v>43040</c:v>
                </c:pt>
                <c:pt idx="35">
                  <c:v>43070</c:v>
                </c:pt>
                <c:pt idx="36">
                  <c:v>43101</c:v>
                </c:pt>
                <c:pt idx="37">
                  <c:v>43132</c:v>
                </c:pt>
                <c:pt idx="38">
                  <c:v>43160</c:v>
                </c:pt>
                <c:pt idx="39">
                  <c:v>43191</c:v>
                </c:pt>
                <c:pt idx="40">
                  <c:v>43221</c:v>
                </c:pt>
                <c:pt idx="41">
                  <c:v>43252</c:v>
                </c:pt>
                <c:pt idx="42">
                  <c:v>43282</c:v>
                </c:pt>
                <c:pt idx="43">
                  <c:v>43313</c:v>
                </c:pt>
                <c:pt idx="44">
                  <c:v>43344</c:v>
                </c:pt>
                <c:pt idx="45">
                  <c:v>43374</c:v>
                </c:pt>
                <c:pt idx="46">
                  <c:v>43405</c:v>
                </c:pt>
                <c:pt idx="47">
                  <c:v>43435</c:v>
                </c:pt>
                <c:pt idx="48">
                  <c:v>43466</c:v>
                </c:pt>
                <c:pt idx="49">
                  <c:v>43497</c:v>
                </c:pt>
                <c:pt idx="50">
                  <c:v>43525</c:v>
                </c:pt>
                <c:pt idx="51">
                  <c:v>43556</c:v>
                </c:pt>
                <c:pt idx="52">
                  <c:v>43586</c:v>
                </c:pt>
                <c:pt idx="53">
                  <c:v>43617</c:v>
                </c:pt>
                <c:pt idx="54">
                  <c:v>43647</c:v>
                </c:pt>
                <c:pt idx="55">
                  <c:v>43678</c:v>
                </c:pt>
                <c:pt idx="56">
                  <c:v>43709</c:v>
                </c:pt>
                <c:pt idx="57">
                  <c:v>43739</c:v>
                </c:pt>
                <c:pt idx="58">
                  <c:v>43770</c:v>
                </c:pt>
                <c:pt idx="59">
                  <c:v>43800</c:v>
                </c:pt>
                <c:pt idx="60">
                  <c:v>43831</c:v>
                </c:pt>
                <c:pt idx="61">
                  <c:v>43862</c:v>
                </c:pt>
                <c:pt idx="62">
                  <c:v>43891</c:v>
                </c:pt>
                <c:pt idx="63">
                  <c:v>43922</c:v>
                </c:pt>
                <c:pt idx="64">
                  <c:v>43952</c:v>
                </c:pt>
                <c:pt idx="65">
                  <c:v>43983</c:v>
                </c:pt>
                <c:pt idx="66">
                  <c:v>44013</c:v>
                </c:pt>
                <c:pt idx="67">
                  <c:v>44044</c:v>
                </c:pt>
                <c:pt idx="68">
                  <c:v>44075</c:v>
                </c:pt>
                <c:pt idx="69">
                  <c:v>44105</c:v>
                </c:pt>
                <c:pt idx="70">
                  <c:v>44136</c:v>
                </c:pt>
                <c:pt idx="71">
                  <c:v>44166</c:v>
                </c:pt>
                <c:pt idx="72">
                  <c:v>44197</c:v>
                </c:pt>
                <c:pt idx="73">
                  <c:v>44228</c:v>
                </c:pt>
                <c:pt idx="74">
                  <c:v>44256</c:v>
                </c:pt>
                <c:pt idx="75">
                  <c:v>44287</c:v>
                </c:pt>
                <c:pt idx="76">
                  <c:v>44317</c:v>
                </c:pt>
                <c:pt idx="77">
                  <c:v>44348</c:v>
                </c:pt>
                <c:pt idx="78">
                  <c:v>44378</c:v>
                </c:pt>
                <c:pt idx="79">
                  <c:v>44409</c:v>
                </c:pt>
                <c:pt idx="80">
                  <c:v>44440</c:v>
                </c:pt>
                <c:pt idx="81">
                  <c:v>44470</c:v>
                </c:pt>
                <c:pt idx="82">
                  <c:v>44501</c:v>
                </c:pt>
                <c:pt idx="83">
                  <c:v>44531</c:v>
                </c:pt>
                <c:pt idx="84">
                  <c:v>44562</c:v>
                </c:pt>
                <c:pt idx="85">
                  <c:v>44593</c:v>
                </c:pt>
                <c:pt idx="86">
                  <c:v>44621</c:v>
                </c:pt>
                <c:pt idx="87">
                  <c:v>44652</c:v>
                </c:pt>
                <c:pt idx="88">
                  <c:v>44682</c:v>
                </c:pt>
                <c:pt idx="89">
                  <c:v>44713</c:v>
                </c:pt>
                <c:pt idx="90">
                  <c:v>44743</c:v>
                </c:pt>
                <c:pt idx="91">
                  <c:v>44774</c:v>
                </c:pt>
                <c:pt idx="92">
                  <c:v>44805</c:v>
                </c:pt>
                <c:pt idx="93">
                  <c:v>44835</c:v>
                </c:pt>
                <c:pt idx="94">
                  <c:v>44866</c:v>
                </c:pt>
                <c:pt idx="95">
                  <c:v>44896</c:v>
                </c:pt>
                <c:pt idx="96">
                  <c:v>44927</c:v>
                </c:pt>
                <c:pt idx="97">
                  <c:v>44958</c:v>
                </c:pt>
                <c:pt idx="98">
                  <c:v>44986</c:v>
                </c:pt>
                <c:pt idx="99">
                  <c:v>45017</c:v>
                </c:pt>
                <c:pt idx="100">
                  <c:v>45047</c:v>
                </c:pt>
                <c:pt idx="101">
                  <c:v>45078</c:v>
                </c:pt>
                <c:pt idx="102">
                  <c:v>45108</c:v>
                </c:pt>
                <c:pt idx="103">
                  <c:v>45139</c:v>
                </c:pt>
                <c:pt idx="104">
                  <c:v>45170</c:v>
                </c:pt>
                <c:pt idx="105">
                  <c:v>45200</c:v>
                </c:pt>
                <c:pt idx="106">
                  <c:v>45231</c:v>
                </c:pt>
                <c:pt idx="107">
                  <c:v>45261</c:v>
                </c:pt>
              </c:numCache>
            </c:numRef>
          </c:cat>
          <c:val>
            <c:numRef>
              <c:f>Index!$AD$7:$AD$1048576</c:f>
              <c:numCache>
                <c:formatCode>0.0</c:formatCode>
                <c:ptCount val="1048570"/>
                <c:pt idx="0">
                  <c:v>100</c:v>
                </c:pt>
                <c:pt idx="1">
                  <c:v>83.162729371445351</c:v>
                </c:pt>
                <c:pt idx="2">
                  <c:v>82.440858926612137</c:v>
                </c:pt>
                <c:pt idx="3">
                  <c:v>82.663479872804146</c:v>
                </c:pt>
                <c:pt idx="4">
                  <c:v>81.496380532387917</c:v>
                </c:pt>
                <c:pt idx="5">
                  <c:v>81.438707447591113</c:v>
                </c:pt>
                <c:pt idx="6">
                  <c:v>72.343784450455914</c:v>
                </c:pt>
                <c:pt idx="7">
                  <c:v>70.859133501175663</c:v>
                </c:pt>
                <c:pt idx="8">
                  <c:v>66.761225415598602</c:v>
                </c:pt>
                <c:pt idx="9">
                  <c:v>57.112488690822957</c:v>
                </c:pt>
                <c:pt idx="10">
                  <c:v>55.824870738501502</c:v>
                </c:pt>
                <c:pt idx="11">
                  <c:v>53.344926881135542</c:v>
                </c:pt>
                <c:pt idx="12">
                  <c:v>55.073810340522947</c:v>
                </c:pt>
                <c:pt idx="13">
                  <c:v>54.77153452932837</c:v>
                </c:pt>
                <c:pt idx="14">
                  <c:v>63.961626705372353</c:v>
                </c:pt>
                <c:pt idx="15">
                  <c:v>79.235048527064038</c:v>
                </c:pt>
                <c:pt idx="16">
                  <c:v>81.583138491810615</c:v>
                </c:pt>
                <c:pt idx="17">
                  <c:v>70.443972663933053</c:v>
                </c:pt>
                <c:pt idx="18">
                  <c:v>70.80345073008391</c:v>
                </c:pt>
                <c:pt idx="19">
                  <c:v>73.026058870524153</c:v>
                </c:pt>
                <c:pt idx="20">
                  <c:v>70.331147202623214</c:v>
                </c:pt>
                <c:pt idx="21">
                  <c:v>69.305103634705119</c:v>
                </c:pt>
                <c:pt idx="22">
                  <c:v>78.738702085802217</c:v>
                </c:pt>
                <c:pt idx="23">
                  <c:v>83.171888117151312</c:v>
                </c:pt>
                <c:pt idx="24">
                  <c:v>86.250452923080857</c:v>
                </c:pt>
                <c:pt idx="25">
                  <c:v>84.742699861796723</c:v>
                </c:pt>
                <c:pt idx="26">
                  <c:v>92.751287623486888</c:v>
                </c:pt>
                <c:pt idx="27">
                  <c:v>87.64699159304908</c:v>
                </c:pt>
                <c:pt idx="28">
                  <c:v>85.531974497672238</c:v>
                </c:pt>
                <c:pt idx="29">
                  <c:v>86.14090314511165</c:v>
                </c:pt>
                <c:pt idx="30">
                  <c:v>92.4719604320711</c:v>
                </c:pt>
                <c:pt idx="31">
                  <c:v>99.503041106288833</c:v>
                </c:pt>
                <c:pt idx="32">
                  <c:v>98.930554864333871</c:v>
                </c:pt>
                <c:pt idx="33">
                  <c:v>92.391931952403482</c:v>
                </c:pt>
                <c:pt idx="34">
                  <c:v>96.842507832343244</c:v>
                </c:pt>
                <c:pt idx="35">
                  <c:v>109.28684761941933</c:v>
                </c:pt>
                <c:pt idx="36">
                  <c:v>115.97188233329477</c:v>
                </c:pt>
                <c:pt idx="37">
                  <c:v>113.30837901837882</c:v>
                </c:pt>
                <c:pt idx="38">
                  <c:v>118.76378960682234</c:v>
                </c:pt>
                <c:pt idx="39">
                  <c:v>114.67254182979839</c:v>
                </c:pt>
                <c:pt idx="40">
                  <c:v>115.84088445840086</c:v>
                </c:pt>
                <c:pt idx="41">
                  <c:v>113.34960053224869</c:v>
                </c:pt>
                <c:pt idx="42">
                  <c:v>112.1317924331872</c:v>
                </c:pt>
                <c:pt idx="43">
                  <c:v>111.43329844027716</c:v>
                </c:pt>
                <c:pt idx="44">
                  <c:v>111.52608314506071</c:v>
                </c:pt>
                <c:pt idx="45">
                  <c:v>113.4855638894573</c:v>
                </c:pt>
                <c:pt idx="46">
                  <c:v>113.5629933214379</c:v>
                </c:pt>
                <c:pt idx="47">
                  <c:v>107.91567511327352</c:v>
                </c:pt>
                <c:pt idx="48">
                  <c:v>105.36199607397646</c:v>
                </c:pt>
                <c:pt idx="49">
                  <c:v>109.59886909545483</c:v>
                </c:pt>
                <c:pt idx="50">
                  <c:v>110.65110636705181</c:v>
                </c:pt>
                <c:pt idx="51">
                  <c:v>107.33619365828392</c:v>
                </c:pt>
                <c:pt idx="52">
                  <c:v>102.91359885978939</c:v>
                </c:pt>
                <c:pt idx="53">
                  <c:v>99.477675617207183</c:v>
                </c:pt>
                <c:pt idx="54">
                  <c:v>100.28307463087124</c:v>
                </c:pt>
                <c:pt idx="55">
                  <c:v>98.013988790271497</c:v>
                </c:pt>
                <c:pt idx="56">
                  <c:v>89.905615476434534</c:v>
                </c:pt>
                <c:pt idx="57">
                  <c:v>87.022947650534675</c:v>
                </c:pt>
                <c:pt idx="58">
                  <c:v>92.12102171239107</c:v>
                </c:pt>
                <c:pt idx="59">
                  <c:v>98.55921023981486</c:v>
                </c:pt>
                <c:pt idx="60">
                  <c:v>100.47243147097515</c:v>
                </c:pt>
                <c:pt idx="61">
                  <c:v>96.207730127501748</c:v>
                </c:pt>
                <c:pt idx="62">
                  <c:v>93.270193972037589</c:v>
                </c:pt>
                <c:pt idx="63">
                  <c:v>84.18241151110405</c:v>
                </c:pt>
                <c:pt idx="64">
                  <c:v>89.912424968840099</c:v>
                </c:pt>
                <c:pt idx="65">
                  <c:v>93.148533290890597</c:v>
                </c:pt>
                <c:pt idx="66">
                  <c:v>92.247361726264018</c:v>
                </c:pt>
                <c:pt idx="67">
                  <c:v>96.315524973382452</c:v>
                </c:pt>
                <c:pt idx="68">
                  <c:v>101.9163566885544</c:v>
                </c:pt>
                <c:pt idx="69">
                  <c:v>100.7740016437625</c:v>
                </c:pt>
                <c:pt idx="70">
                  <c:v>109.53971161528169</c:v>
                </c:pt>
                <c:pt idx="71">
                  <c:v>130.99626715159877</c:v>
                </c:pt>
                <c:pt idx="72">
                  <c:v>145.83541485463334</c:v>
                </c:pt>
                <c:pt idx="73">
                  <c:v>138.83499082104214</c:v>
                </c:pt>
                <c:pt idx="74">
                  <c:v>148.84767377174455</c:v>
                </c:pt>
                <c:pt idx="75">
                  <c:v>148.69661968288864</c:v>
                </c:pt>
                <c:pt idx="76">
                  <c:v>164.2160034590589</c:v>
                </c:pt>
                <c:pt idx="77">
                  <c:v>168.39570301286932</c:v>
                </c:pt>
                <c:pt idx="78">
                  <c:v>168.31389631961216</c:v>
                </c:pt>
                <c:pt idx="79">
                  <c:v>163.44283034265317</c:v>
                </c:pt>
                <c:pt idx="80">
                  <c:v>160.2768840502743</c:v>
                </c:pt>
                <c:pt idx="81">
                  <c:v>165.11546545760555</c:v>
                </c:pt>
                <c:pt idx="82">
                  <c:v>164.25868164536709</c:v>
                </c:pt>
                <c:pt idx="83">
                  <c:v>161.47684448961036</c:v>
                </c:pt>
                <c:pt idx="84">
                  <c:v>160.12830365035185</c:v>
                </c:pt>
                <c:pt idx="85">
                  <c:v>163.91187925908767</c:v>
                </c:pt>
                <c:pt idx="86">
                  <c:v>193.88716195750177</c:v>
                </c:pt>
                <c:pt idx="87">
                  <c:v>198.12008713149368</c:v>
                </c:pt>
                <c:pt idx="88">
                  <c:v>173.44566146364272</c:v>
                </c:pt>
                <c:pt idx="89">
                  <c:v>149.96515657873454</c:v>
                </c:pt>
                <c:pt idx="90">
                  <c:v>133.85584600087836</c:v>
                </c:pt>
                <c:pt idx="91">
                  <c:v>133.26199539579721</c:v>
                </c:pt>
                <c:pt idx="92">
                  <c:v>129.07796937723964</c:v>
                </c:pt>
                <c:pt idx="93">
                  <c:v>121.13868626542667</c:v>
                </c:pt>
                <c:pt idx="94">
                  <c:v>115.45925166505762</c:v>
                </c:pt>
                <c:pt idx="95">
                  <c:v>124.84950604021276</c:v>
                </c:pt>
                <c:pt idx="96">
                  <c:v>136.32994951040826</c:v>
                </c:pt>
                <c:pt idx="97">
                  <c:v>139.68888580810074</c:v>
                </c:pt>
                <c:pt idx="98">
                  <c:v>148.37034657663526</c:v>
                </c:pt>
                <c:pt idx="99">
                  <c:v>143.49142653956713</c:v>
                </c:pt>
                <c:pt idx="100">
                  <c:v>139.84012713985817</c:v>
                </c:pt>
                <c:pt idx="101">
                  <c:v>132.1099659879965</c:v>
                </c:pt>
                <c:pt idx="102">
                  <c:v>127.98919614435206</c:v>
                </c:pt>
                <c:pt idx="103">
                  <c:v>130.38242634066961</c:v>
                </c:pt>
                <c:pt idx="104">
                  <c:v>125.59596594803452</c:v>
                </c:pt>
                <c:pt idx="105">
                  <c:v>125.06286472307835</c:v>
                </c:pt>
                <c:pt idx="106">
                  <c:v>130.14848311996545</c:v>
                </c:pt>
                <c:pt idx="107">
                  <c:v>132.59000073224482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AD-494E-A7C7-3D76FBABFB57}"/>
            </c:ext>
          </c:extLst>
        </c:ser>
        <c:ser>
          <c:idx val="1"/>
          <c:order val="1"/>
          <c:tx>
            <c:strRef>
              <c:f>Index!$AE$2</c:f>
              <c:strCache>
                <c:ptCount val="1"/>
                <c:pt idx="0">
                  <c:v>Metallics</c:v>
                </c:pt>
              </c:strCache>
            </c:strRef>
          </c:tx>
          <c:spPr>
            <a:ln w="19050" cap="rnd">
              <a:solidFill>
                <a:srgbClr val="6F0791"/>
              </a:solidFill>
              <a:round/>
            </a:ln>
            <a:effectLst/>
          </c:spPr>
          <c:marker>
            <c:symbol val="none"/>
          </c:marker>
          <c:cat>
            <c:numRef>
              <c:f>Index!$B$7:$B$1048576</c:f>
              <c:numCache>
                <c:formatCode>mmm\-yy</c:formatCode>
                <c:ptCount val="1048570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  <c:pt idx="12">
                  <c:v>42370</c:v>
                </c:pt>
                <c:pt idx="13">
                  <c:v>42401</c:v>
                </c:pt>
                <c:pt idx="14">
                  <c:v>42430</c:v>
                </c:pt>
                <c:pt idx="15">
                  <c:v>42461</c:v>
                </c:pt>
                <c:pt idx="16">
                  <c:v>42491</c:v>
                </c:pt>
                <c:pt idx="17">
                  <c:v>42522</c:v>
                </c:pt>
                <c:pt idx="18">
                  <c:v>42552</c:v>
                </c:pt>
                <c:pt idx="19">
                  <c:v>42583</c:v>
                </c:pt>
                <c:pt idx="20">
                  <c:v>42614</c:v>
                </c:pt>
                <c:pt idx="21">
                  <c:v>42644</c:v>
                </c:pt>
                <c:pt idx="22">
                  <c:v>42675</c:v>
                </c:pt>
                <c:pt idx="23">
                  <c:v>42705</c:v>
                </c:pt>
                <c:pt idx="24">
                  <c:v>42736</c:v>
                </c:pt>
                <c:pt idx="25">
                  <c:v>42767</c:v>
                </c:pt>
                <c:pt idx="26">
                  <c:v>42795</c:v>
                </c:pt>
                <c:pt idx="27">
                  <c:v>42826</c:v>
                </c:pt>
                <c:pt idx="28">
                  <c:v>42856</c:v>
                </c:pt>
                <c:pt idx="29">
                  <c:v>42887</c:v>
                </c:pt>
                <c:pt idx="30">
                  <c:v>42917</c:v>
                </c:pt>
                <c:pt idx="31">
                  <c:v>42948</c:v>
                </c:pt>
                <c:pt idx="32">
                  <c:v>42979</c:v>
                </c:pt>
                <c:pt idx="33">
                  <c:v>43009</c:v>
                </c:pt>
                <c:pt idx="34">
                  <c:v>43040</c:v>
                </c:pt>
                <c:pt idx="35">
                  <c:v>43070</c:v>
                </c:pt>
                <c:pt idx="36">
                  <c:v>43101</c:v>
                </c:pt>
                <c:pt idx="37">
                  <c:v>43132</c:v>
                </c:pt>
                <c:pt idx="38">
                  <c:v>43160</c:v>
                </c:pt>
                <c:pt idx="39">
                  <c:v>43191</c:v>
                </c:pt>
                <c:pt idx="40">
                  <c:v>43221</c:v>
                </c:pt>
                <c:pt idx="41">
                  <c:v>43252</c:v>
                </c:pt>
                <c:pt idx="42">
                  <c:v>43282</c:v>
                </c:pt>
                <c:pt idx="43">
                  <c:v>43313</c:v>
                </c:pt>
                <c:pt idx="44">
                  <c:v>43344</c:v>
                </c:pt>
                <c:pt idx="45">
                  <c:v>43374</c:v>
                </c:pt>
                <c:pt idx="46">
                  <c:v>43405</c:v>
                </c:pt>
                <c:pt idx="47">
                  <c:v>43435</c:v>
                </c:pt>
                <c:pt idx="48">
                  <c:v>43466</c:v>
                </c:pt>
                <c:pt idx="49">
                  <c:v>43497</c:v>
                </c:pt>
                <c:pt idx="50">
                  <c:v>43525</c:v>
                </c:pt>
                <c:pt idx="51">
                  <c:v>43556</c:v>
                </c:pt>
                <c:pt idx="52">
                  <c:v>43586</c:v>
                </c:pt>
                <c:pt idx="53">
                  <c:v>43617</c:v>
                </c:pt>
                <c:pt idx="54">
                  <c:v>43647</c:v>
                </c:pt>
                <c:pt idx="55">
                  <c:v>43678</c:v>
                </c:pt>
                <c:pt idx="56">
                  <c:v>43709</c:v>
                </c:pt>
                <c:pt idx="57">
                  <c:v>43739</c:v>
                </c:pt>
                <c:pt idx="58">
                  <c:v>43770</c:v>
                </c:pt>
                <c:pt idx="59">
                  <c:v>43800</c:v>
                </c:pt>
                <c:pt idx="60">
                  <c:v>43831</c:v>
                </c:pt>
                <c:pt idx="61">
                  <c:v>43862</c:v>
                </c:pt>
                <c:pt idx="62">
                  <c:v>43891</c:v>
                </c:pt>
                <c:pt idx="63">
                  <c:v>43922</c:v>
                </c:pt>
                <c:pt idx="64">
                  <c:v>43952</c:v>
                </c:pt>
                <c:pt idx="65">
                  <c:v>43983</c:v>
                </c:pt>
                <c:pt idx="66">
                  <c:v>44013</c:v>
                </c:pt>
                <c:pt idx="67">
                  <c:v>44044</c:v>
                </c:pt>
                <c:pt idx="68">
                  <c:v>44075</c:v>
                </c:pt>
                <c:pt idx="69">
                  <c:v>44105</c:v>
                </c:pt>
                <c:pt idx="70">
                  <c:v>44136</c:v>
                </c:pt>
                <c:pt idx="71">
                  <c:v>44166</c:v>
                </c:pt>
                <c:pt idx="72">
                  <c:v>44197</c:v>
                </c:pt>
                <c:pt idx="73">
                  <c:v>44228</c:v>
                </c:pt>
                <c:pt idx="74">
                  <c:v>44256</c:v>
                </c:pt>
                <c:pt idx="75">
                  <c:v>44287</c:v>
                </c:pt>
                <c:pt idx="76">
                  <c:v>44317</c:v>
                </c:pt>
                <c:pt idx="77">
                  <c:v>44348</c:v>
                </c:pt>
                <c:pt idx="78">
                  <c:v>44378</c:v>
                </c:pt>
                <c:pt idx="79">
                  <c:v>44409</c:v>
                </c:pt>
                <c:pt idx="80">
                  <c:v>44440</c:v>
                </c:pt>
                <c:pt idx="81">
                  <c:v>44470</c:v>
                </c:pt>
                <c:pt idx="82">
                  <c:v>44501</c:v>
                </c:pt>
                <c:pt idx="83">
                  <c:v>44531</c:v>
                </c:pt>
                <c:pt idx="84">
                  <c:v>44562</c:v>
                </c:pt>
                <c:pt idx="85">
                  <c:v>44593</c:v>
                </c:pt>
                <c:pt idx="86">
                  <c:v>44621</c:v>
                </c:pt>
                <c:pt idx="87">
                  <c:v>44652</c:v>
                </c:pt>
                <c:pt idx="88">
                  <c:v>44682</c:v>
                </c:pt>
                <c:pt idx="89">
                  <c:v>44713</c:v>
                </c:pt>
                <c:pt idx="90">
                  <c:v>44743</c:v>
                </c:pt>
                <c:pt idx="91">
                  <c:v>44774</c:v>
                </c:pt>
                <c:pt idx="92">
                  <c:v>44805</c:v>
                </c:pt>
                <c:pt idx="93">
                  <c:v>44835</c:v>
                </c:pt>
                <c:pt idx="94">
                  <c:v>44866</c:v>
                </c:pt>
                <c:pt idx="95">
                  <c:v>44896</c:v>
                </c:pt>
                <c:pt idx="96">
                  <c:v>44927</c:v>
                </c:pt>
                <c:pt idx="97">
                  <c:v>44958</c:v>
                </c:pt>
                <c:pt idx="98">
                  <c:v>44986</c:v>
                </c:pt>
                <c:pt idx="99">
                  <c:v>45017</c:v>
                </c:pt>
                <c:pt idx="100">
                  <c:v>45047</c:v>
                </c:pt>
                <c:pt idx="101">
                  <c:v>45078</c:v>
                </c:pt>
                <c:pt idx="102">
                  <c:v>45108</c:v>
                </c:pt>
                <c:pt idx="103">
                  <c:v>45139</c:v>
                </c:pt>
                <c:pt idx="104">
                  <c:v>45170</c:v>
                </c:pt>
                <c:pt idx="105">
                  <c:v>45200</c:v>
                </c:pt>
                <c:pt idx="106">
                  <c:v>45231</c:v>
                </c:pt>
                <c:pt idx="107">
                  <c:v>45261</c:v>
                </c:pt>
              </c:numCache>
            </c:numRef>
          </c:cat>
          <c:val>
            <c:numRef>
              <c:f>Index!$AE$7:$AE$1048576</c:f>
              <c:numCache>
                <c:formatCode>0.0</c:formatCode>
                <c:ptCount val="1048570"/>
                <c:pt idx="0">
                  <c:v>100</c:v>
                </c:pt>
                <c:pt idx="1">
                  <c:v>88.705198199836332</c:v>
                </c:pt>
                <c:pt idx="2">
                  <c:v>82.613167755510233</c:v>
                </c:pt>
                <c:pt idx="3">
                  <c:v>82.621186666320312</c:v>
                </c:pt>
                <c:pt idx="4">
                  <c:v>82.937599846739317</c:v>
                </c:pt>
                <c:pt idx="5">
                  <c:v>81.743408166976224</c:v>
                </c:pt>
                <c:pt idx="6">
                  <c:v>76.793820542127193</c:v>
                </c:pt>
                <c:pt idx="7">
                  <c:v>71.837354532230208</c:v>
                </c:pt>
                <c:pt idx="8">
                  <c:v>69.074165021495446</c:v>
                </c:pt>
                <c:pt idx="9">
                  <c:v>58.482241892120058</c:v>
                </c:pt>
                <c:pt idx="10">
                  <c:v>53.421885755847924</c:v>
                </c:pt>
                <c:pt idx="11">
                  <c:v>52.04466964529243</c:v>
                </c:pt>
                <c:pt idx="12">
                  <c:v>53.588628511682877</c:v>
                </c:pt>
                <c:pt idx="13">
                  <c:v>56.363630459911946</c:v>
                </c:pt>
                <c:pt idx="14">
                  <c:v>64.773253412647904</c:v>
                </c:pt>
                <c:pt idx="15">
                  <c:v>79.13135090203005</c:v>
                </c:pt>
                <c:pt idx="16">
                  <c:v>86.699553855545304</c:v>
                </c:pt>
                <c:pt idx="17">
                  <c:v>79.122777395347626</c:v>
                </c:pt>
                <c:pt idx="18">
                  <c:v>74.71950437052719</c:v>
                </c:pt>
                <c:pt idx="19">
                  <c:v>73.137283746574369</c:v>
                </c:pt>
                <c:pt idx="20">
                  <c:v>69.415515046822435</c:v>
                </c:pt>
                <c:pt idx="21">
                  <c:v>71.346061654955633</c:v>
                </c:pt>
                <c:pt idx="22">
                  <c:v>83.496265244892385</c:v>
                </c:pt>
                <c:pt idx="23">
                  <c:v>86.189427935007075</c:v>
                </c:pt>
                <c:pt idx="24">
                  <c:v>85.760641259595019</c:v>
                </c:pt>
                <c:pt idx="25">
                  <c:v>83.532184581715214</c:v>
                </c:pt>
                <c:pt idx="26">
                  <c:v>92.865978075928965</c:v>
                </c:pt>
                <c:pt idx="27">
                  <c:v>96.587506331744436</c:v>
                </c:pt>
                <c:pt idx="28">
                  <c:v>94.197998194641073</c:v>
                </c:pt>
                <c:pt idx="29">
                  <c:v>90.855303404205571</c:v>
                </c:pt>
                <c:pt idx="30">
                  <c:v>91.200554433519926</c:v>
                </c:pt>
                <c:pt idx="31">
                  <c:v>100.23226721909784</c:v>
                </c:pt>
                <c:pt idx="32">
                  <c:v>103.47613354460795</c:v>
                </c:pt>
                <c:pt idx="33">
                  <c:v>98.409709324224281</c:v>
                </c:pt>
                <c:pt idx="34">
                  <c:v>98.451076721260364</c:v>
                </c:pt>
                <c:pt idx="35">
                  <c:v>99.30209402153443</c:v>
                </c:pt>
                <c:pt idx="36">
                  <c:v>101.03196881534683</c:v>
                </c:pt>
                <c:pt idx="37">
                  <c:v>100.93511945891184</c:v>
                </c:pt>
                <c:pt idx="38">
                  <c:v>105.30851830685906</c:v>
                </c:pt>
                <c:pt idx="39">
                  <c:v>107.51104580935929</c:v>
                </c:pt>
                <c:pt idx="40">
                  <c:v>106.5062635564272</c:v>
                </c:pt>
                <c:pt idx="41">
                  <c:v>107.57417882145128</c:v>
                </c:pt>
                <c:pt idx="42">
                  <c:v>112.68554936812436</c:v>
                </c:pt>
                <c:pt idx="43">
                  <c:v>105.71365903393814</c:v>
                </c:pt>
                <c:pt idx="44">
                  <c:v>101.22304819918695</c:v>
                </c:pt>
                <c:pt idx="45">
                  <c:v>100.38297182860779</c:v>
                </c:pt>
                <c:pt idx="46">
                  <c:v>101.18436416297587</c:v>
                </c:pt>
                <c:pt idx="47">
                  <c:v>97.957595008637142</c:v>
                </c:pt>
                <c:pt idx="48">
                  <c:v>91.477296312651802</c:v>
                </c:pt>
                <c:pt idx="49">
                  <c:v>92.052982413985674</c:v>
                </c:pt>
                <c:pt idx="50">
                  <c:v>95.530366396945169</c:v>
                </c:pt>
                <c:pt idx="51">
                  <c:v>95.856156403828919</c:v>
                </c:pt>
                <c:pt idx="52">
                  <c:v>91.546080487836548</c:v>
                </c:pt>
                <c:pt idx="53">
                  <c:v>89.554157520813575</c:v>
                </c:pt>
                <c:pt idx="54">
                  <c:v>91.577253484082974</c:v>
                </c:pt>
                <c:pt idx="55">
                  <c:v>92.598457002584624</c:v>
                </c:pt>
                <c:pt idx="56">
                  <c:v>85.542767361967975</c:v>
                </c:pt>
                <c:pt idx="57">
                  <c:v>79.635109393061697</c:v>
                </c:pt>
                <c:pt idx="58">
                  <c:v>82.00999116802825</c:v>
                </c:pt>
                <c:pt idx="59">
                  <c:v>84.727779343576671</c:v>
                </c:pt>
                <c:pt idx="60">
                  <c:v>86.690947553673709</c:v>
                </c:pt>
                <c:pt idx="61">
                  <c:v>85.598975556219401</c:v>
                </c:pt>
                <c:pt idx="62">
                  <c:v>85.30359951554037</c:v>
                </c:pt>
                <c:pt idx="63">
                  <c:v>78.430985609081347</c:v>
                </c:pt>
                <c:pt idx="64">
                  <c:v>78.436305897938766</c:v>
                </c:pt>
                <c:pt idx="65">
                  <c:v>80.649550608496881</c:v>
                </c:pt>
                <c:pt idx="66">
                  <c:v>81.871861727689549</c:v>
                </c:pt>
                <c:pt idx="67">
                  <c:v>85.791505396594488</c:v>
                </c:pt>
                <c:pt idx="68">
                  <c:v>89.262741856913436</c:v>
                </c:pt>
                <c:pt idx="69">
                  <c:v>90.555485673343142</c:v>
                </c:pt>
                <c:pt idx="70">
                  <c:v>96.344754843570257</c:v>
                </c:pt>
                <c:pt idx="71">
                  <c:v>116.37817088876777</c:v>
                </c:pt>
                <c:pt idx="72">
                  <c:v>129.20836969740179</c:v>
                </c:pt>
                <c:pt idx="73">
                  <c:v>122.69778728229051</c:v>
                </c:pt>
                <c:pt idx="74">
                  <c:v>138.74171080231969</c:v>
                </c:pt>
                <c:pt idx="75">
                  <c:v>148.56430758522276</c:v>
                </c:pt>
                <c:pt idx="76">
                  <c:v>169.44130163736781</c:v>
                </c:pt>
                <c:pt idx="77">
                  <c:v>174.67270308042941</c:v>
                </c:pt>
                <c:pt idx="78">
                  <c:v>172.45788859875637</c:v>
                </c:pt>
                <c:pt idx="79">
                  <c:v>161.24139208425223</c:v>
                </c:pt>
                <c:pt idx="80">
                  <c:v>149.74621733079974</c:v>
                </c:pt>
                <c:pt idx="81">
                  <c:v>147.80428650421794</c:v>
                </c:pt>
                <c:pt idx="82">
                  <c:v>149.26429100163193</c:v>
                </c:pt>
                <c:pt idx="83">
                  <c:v>144.88780348195576</c:v>
                </c:pt>
                <c:pt idx="84">
                  <c:v>142.43260236228912</c:v>
                </c:pt>
                <c:pt idx="85">
                  <c:v>153.26636599476365</c:v>
                </c:pt>
                <c:pt idx="86">
                  <c:v>208.44053715676679</c:v>
                </c:pt>
                <c:pt idx="87">
                  <c:v>208.62968183538365</c:v>
                </c:pt>
                <c:pt idx="88">
                  <c:v>171.49351539716102</c:v>
                </c:pt>
                <c:pt idx="89">
                  <c:v>138.86892985978736</c:v>
                </c:pt>
                <c:pt idx="90">
                  <c:v>126.78181708488795</c:v>
                </c:pt>
                <c:pt idx="91">
                  <c:v>110.14356387649164</c:v>
                </c:pt>
                <c:pt idx="92">
                  <c:v>109.04117028495754</c:v>
                </c:pt>
                <c:pt idx="93">
                  <c:v>108.7072424220818</c:v>
                </c:pt>
                <c:pt idx="94">
                  <c:v>113.24488419158985</c:v>
                </c:pt>
                <c:pt idx="95">
                  <c:v>118.70474477175622</c:v>
                </c:pt>
                <c:pt idx="96">
                  <c:v>121.63364065662243</c:v>
                </c:pt>
                <c:pt idx="97">
                  <c:v>130.33505734202834</c:v>
                </c:pt>
                <c:pt idx="98">
                  <c:v>138.81718012143017</c:v>
                </c:pt>
                <c:pt idx="99">
                  <c:v>135.2672831006935</c:v>
                </c:pt>
                <c:pt idx="100">
                  <c:v>131.33526472853896</c:v>
                </c:pt>
                <c:pt idx="101">
                  <c:v>124.1474181222689</c:v>
                </c:pt>
                <c:pt idx="102">
                  <c:v>117.42278904109811</c:v>
                </c:pt>
                <c:pt idx="103">
                  <c:v>117.096071975603</c:v>
                </c:pt>
                <c:pt idx="104">
                  <c:v>111.94803931841744</c:v>
                </c:pt>
                <c:pt idx="105">
                  <c:v>112.89499778422869</c:v>
                </c:pt>
                <c:pt idx="106">
                  <c:v>119.33587679438644</c:v>
                </c:pt>
                <c:pt idx="107">
                  <c:v>120.5267487882347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CAD-494E-A7C7-3D76FBABFB57}"/>
            </c:ext>
          </c:extLst>
        </c:ser>
        <c:ser>
          <c:idx val="3"/>
          <c:order val="3"/>
          <c:spPr>
            <a:ln w="9525" cap="rnd">
              <a:solidFill>
                <a:srgbClr val="8C8C8C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Index!$B$7:$B$1048576</c:f>
              <c:numCache>
                <c:formatCode>mmm\-yy</c:formatCode>
                <c:ptCount val="1048570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  <c:pt idx="12">
                  <c:v>42370</c:v>
                </c:pt>
                <c:pt idx="13">
                  <c:v>42401</c:v>
                </c:pt>
                <c:pt idx="14">
                  <c:v>42430</c:v>
                </c:pt>
                <c:pt idx="15">
                  <c:v>42461</c:v>
                </c:pt>
                <c:pt idx="16">
                  <c:v>42491</c:v>
                </c:pt>
                <c:pt idx="17">
                  <c:v>42522</c:v>
                </c:pt>
                <c:pt idx="18">
                  <c:v>42552</c:v>
                </c:pt>
                <c:pt idx="19">
                  <c:v>42583</c:v>
                </c:pt>
                <c:pt idx="20">
                  <c:v>42614</c:v>
                </c:pt>
                <c:pt idx="21">
                  <c:v>42644</c:v>
                </c:pt>
                <c:pt idx="22">
                  <c:v>42675</c:v>
                </c:pt>
                <c:pt idx="23">
                  <c:v>42705</c:v>
                </c:pt>
                <c:pt idx="24">
                  <c:v>42736</c:v>
                </c:pt>
                <c:pt idx="25">
                  <c:v>42767</c:v>
                </c:pt>
                <c:pt idx="26">
                  <c:v>42795</c:v>
                </c:pt>
                <c:pt idx="27">
                  <c:v>42826</c:v>
                </c:pt>
                <c:pt idx="28">
                  <c:v>42856</c:v>
                </c:pt>
                <c:pt idx="29">
                  <c:v>42887</c:v>
                </c:pt>
                <c:pt idx="30">
                  <c:v>42917</c:v>
                </c:pt>
                <c:pt idx="31">
                  <c:v>42948</c:v>
                </c:pt>
                <c:pt idx="32">
                  <c:v>42979</c:v>
                </c:pt>
                <c:pt idx="33">
                  <c:v>43009</c:v>
                </c:pt>
                <c:pt idx="34">
                  <c:v>43040</c:v>
                </c:pt>
                <c:pt idx="35">
                  <c:v>43070</c:v>
                </c:pt>
                <c:pt idx="36">
                  <c:v>43101</c:v>
                </c:pt>
                <c:pt idx="37">
                  <c:v>43132</c:v>
                </c:pt>
                <c:pt idx="38">
                  <c:v>43160</c:v>
                </c:pt>
                <c:pt idx="39">
                  <c:v>43191</c:v>
                </c:pt>
                <c:pt idx="40">
                  <c:v>43221</c:v>
                </c:pt>
                <c:pt idx="41">
                  <c:v>43252</c:v>
                </c:pt>
                <c:pt idx="42">
                  <c:v>43282</c:v>
                </c:pt>
                <c:pt idx="43">
                  <c:v>43313</c:v>
                </c:pt>
                <c:pt idx="44">
                  <c:v>43344</c:v>
                </c:pt>
                <c:pt idx="45">
                  <c:v>43374</c:v>
                </c:pt>
                <c:pt idx="46">
                  <c:v>43405</c:v>
                </c:pt>
                <c:pt idx="47">
                  <c:v>43435</c:v>
                </c:pt>
                <c:pt idx="48">
                  <c:v>43466</c:v>
                </c:pt>
                <c:pt idx="49">
                  <c:v>43497</c:v>
                </c:pt>
                <c:pt idx="50">
                  <c:v>43525</c:v>
                </c:pt>
                <c:pt idx="51">
                  <c:v>43556</c:v>
                </c:pt>
                <c:pt idx="52">
                  <c:v>43586</c:v>
                </c:pt>
                <c:pt idx="53">
                  <c:v>43617</c:v>
                </c:pt>
                <c:pt idx="54">
                  <c:v>43647</c:v>
                </c:pt>
                <c:pt idx="55">
                  <c:v>43678</c:v>
                </c:pt>
                <c:pt idx="56">
                  <c:v>43709</c:v>
                </c:pt>
                <c:pt idx="57">
                  <c:v>43739</c:v>
                </c:pt>
                <c:pt idx="58">
                  <c:v>43770</c:v>
                </c:pt>
                <c:pt idx="59">
                  <c:v>43800</c:v>
                </c:pt>
                <c:pt idx="60">
                  <c:v>43831</c:v>
                </c:pt>
                <c:pt idx="61">
                  <c:v>43862</c:v>
                </c:pt>
                <c:pt idx="62">
                  <c:v>43891</c:v>
                </c:pt>
                <c:pt idx="63">
                  <c:v>43922</c:v>
                </c:pt>
                <c:pt idx="64">
                  <c:v>43952</c:v>
                </c:pt>
                <c:pt idx="65">
                  <c:v>43983</c:v>
                </c:pt>
                <c:pt idx="66">
                  <c:v>44013</c:v>
                </c:pt>
                <c:pt idx="67">
                  <c:v>44044</c:v>
                </c:pt>
                <c:pt idx="68">
                  <c:v>44075</c:v>
                </c:pt>
                <c:pt idx="69">
                  <c:v>44105</c:v>
                </c:pt>
                <c:pt idx="70">
                  <c:v>44136</c:v>
                </c:pt>
                <c:pt idx="71">
                  <c:v>44166</c:v>
                </c:pt>
                <c:pt idx="72">
                  <c:v>44197</c:v>
                </c:pt>
                <c:pt idx="73">
                  <c:v>44228</c:v>
                </c:pt>
                <c:pt idx="74">
                  <c:v>44256</c:v>
                </c:pt>
                <c:pt idx="75">
                  <c:v>44287</c:v>
                </c:pt>
                <c:pt idx="76">
                  <c:v>44317</c:v>
                </c:pt>
                <c:pt idx="77">
                  <c:v>44348</c:v>
                </c:pt>
                <c:pt idx="78">
                  <c:v>44378</c:v>
                </c:pt>
                <c:pt idx="79">
                  <c:v>44409</c:v>
                </c:pt>
                <c:pt idx="80">
                  <c:v>44440</c:v>
                </c:pt>
                <c:pt idx="81">
                  <c:v>44470</c:v>
                </c:pt>
                <c:pt idx="82">
                  <c:v>44501</c:v>
                </c:pt>
                <c:pt idx="83">
                  <c:v>44531</c:v>
                </c:pt>
                <c:pt idx="84">
                  <c:v>44562</c:v>
                </c:pt>
                <c:pt idx="85">
                  <c:v>44593</c:v>
                </c:pt>
                <c:pt idx="86">
                  <c:v>44621</c:v>
                </c:pt>
                <c:pt idx="87">
                  <c:v>44652</c:v>
                </c:pt>
                <c:pt idx="88">
                  <c:v>44682</c:v>
                </c:pt>
                <c:pt idx="89">
                  <c:v>44713</c:v>
                </c:pt>
                <c:pt idx="90">
                  <c:v>44743</c:v>
                </c:pt>
                <c:pt idx="91">
                  <c:v>44774</c:v>
                </c:pt>
                <c:pt idx="92">
                  <c:v>44805</c:v>
                </c:pt>
                <c:pt idx="93">
                  <c:v>44835</c:v>
                </c:pt>
                <c:pt idx="94">
                  <c:v>44866</c:v>
                </c:pt>
                <c:pt idx="95">
                  <c:v>44896</c:v>
                </c:pt>
                <c:pt idx="96">
                  <c:v>44927</c:v>
                </c:pt>
                <c:pt idx="97">
                  <c:v>44958</c:v>
                </c:pt>
                <c:pt idx="98">
                  <c:v>44986</c:v>
                </c:pt>
                <c:pt idx="99">
                  <c:v>45017</c:v>
                </c:pt>
                <c:pt idx="100">
                  <c:v>45047</c:v>
                </c:pt>
                <c:pt idx="101">
                  <c:v>45078</c:v>
                </c:pt>
                <c:pt idx="102">
                  <c:v>45108</c:v>
                </c:pt>
                <c:pt idx="103">
                  <c:v>45139</c:v>
                </c:pt>
                <c:pt idx="104">
                  <c:v>45170</c:v>
                </c:pt>
                <c:pt idx="105">
                  <c:v>45200</c:v>
                </c:pt>
                <c:pt idx="106">
                  <c:v>45231</c:v>
                </c:pt>
                <c:pt idx="107">
                  <c:v>45261</c:v>
                </c:pt>
              </c:numCache>
            </c:numRef>
          </c:cat>
          <c:val>
            <c:numRef>
              <c:f>Index!$AG$7:$AG$1048576</c:f>
              <c:numCache>
                <c:formatCode>General</c:formatCode>
                <c:ptCount val="104857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CAD-494E-A7C7-3D76FBABFB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3734944"/>
        <c:axId val="913735272"/>
      </c:lineChart>
      <c:dateAx>
        <c:axId val="913734944"/>
        <c:scaling>
          <c:orientation val="minMax"/>
          <c:max val="45261"/>
        </c:scaling>
        <c:delete val="0"/>
        <c:axPos val="b"/>
        <c:numFmt formatCode="mmm\-yy" sourceLinked="1"/>
        <c:majorTickMark val="out"/>
        <c:minorTickMark val="none"/>
        <c:tickLblPos val="low"/>
        <c:spPr>
          <a:noFill/>
          <a:ln w="9525" cap="flat" cmpd="sng" algn="ctr">
            <a:solidFill>
              <a:srgbClr val="8C8C8C"/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rgbClr val="323232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913735272"/>
        <c:crosses val="autoZero"/>
        <c:auto val="1"/>
        <c:lblOffset val="100"/>
        <c:baseTimeUnit val="months"/>
      </c:dateAx>
      <c:valAx>
        <c:axId val="913735272"/>
        <c:scaling>
          <c:orientation val="minMax"/>
          <c:max val="25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rgbClr val="323232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Points (January 2015 = 100)</a:t>
                </a:r>
              </a:p>
            </c:rich>
          </c:tx>
          <c:layout>
            <c:manualLayout>
              <c:xMode val="edge"/>
              <c:yMode val="edge"/>
              <c:x val="1.1852175375799117E-2"/>
              <c:y val="7.0258796296296278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rgbClr val="323232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rgbClr val="8C8C8C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323232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913734944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legend>
      <c:legendPos val="t"/>
      <c:legendEntry>
        <c:idx val="0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17137125702818834"/>
          <c:y val="6.4675925925925928E-2"/>
          <c:w val="0.37873113130180514"/>
          <c:h val="9.37773148148148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323232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>
          <a:solidFill>
            <a:srgbClr val="323232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426038</xdr:colOff>
      <xdr:row>116</xdr:row>
      <xdr:rowOff>60196</xdr:rowOff>
    </xdr:from>
    <xdr:to>
      <xdr:col>12</xdr:col>
      <xdr:colOff>2801</xdr:colOff>
      <xdr:row>129</xdr:row>
      <xdr:rowOff>23231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0.07703</cdr:x>
      <cdr:y>0.88282</cdr:y>
    </cdr:from>
    <cdr:to>
      <cdr:x>0.87602</cdr:x>
      <cdr:y>0.99512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21715B4-9823-624A-50AD-4AF761D82B0B}"/>
            </a:ext>
          </a:extLst>
        </cdr:cNvPr>
        <cdr:cNvSpPr txBox="1"/>
      </cdr:nvSpPr>
      <cdr:spPr>
        <a:xfrm xmlns:a="http://schemas.openxmlformats.org/drawingml/2006/main">
          <a:off x="398688" y="2100353"/>
          <a:ext cx="4135244" cy="2671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900">
              <a:latin typeface="Arial" panose="020B0604020202020204" pitchFamily="34" charset="0"/>
              <a:cs typeface="Arial" panose="020B0604020202020204" pitchFamily="34" charset="0"/>
            </a:rPr>
            <a:t>Note: Metallics</a:t>
          </a:r>
          <a:r>
            <a:rPr lang="en-GB" sz="900" baseline="0">
              <a:latin typeface="Arial" panose="020B0604020202020204" pitchFamily="34" charset="0"/>
              <a:cs typeface="Arial" panose="020B0604020202020204" pitchFamily="34" charset="0"/>
            </a:rPr>
            <a:t> adjusted to remove discontinued Venuezeula HBI </a:t>
          </a:r>
          <a:r>
            <a:rPr lang="en-GB" sz="900" baseline="0"/>
            <a:t>price</a:t>
          </a:r>
          <a:endParaRPr lang="en-GB" sz="900"/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ices/Steel%20Scrap%20and%20Metallics%20Pric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ce Table"/>
      <sheetName val="Price History"/>
      <sheetName val="Price Forecasts (Mthly)"/>
      <sheetName val="Price Forecasts (Qtly)"/>
      <sheetName val="MBR SMI"/>
      <sheetName val="Front Page Chart"/>
      <sheetName val="SRM Feed"/>
      <sheetName val="Price Table (2)"/>
      <sheetName val="Price History (2)"/>
      <sheetName val="Price Forecasts (Mthly) (2)"/>
      <sheetName val="Price Forecasts (Qtly) (2)"/>
      <sheetName val="Steel First"/>
      <sheetName val="AMM"/>
      <sheetName val="SPB"/>
      <sheetName val="Hot Metal Proxy"/>
      <sheetName val="Americas Monthly (AMM)"/>
      <sheetName val="Europe Monthly"/>
      <sheetName val="Asia Monthly"/>
      <sheetName val="Americas Quarterly (AMM)"/>
      <sheetName val="Europe Quarterly"/>
      <sheetName val="Asia Quarterly"/>
      <sheetName val="Americas A"/>
      <sheetName val="Europe A"/>
      <sheetName val="Asia A"/>
      <sheetName val="Americas Monthly (SPB)"/>
      <sheetName val="Americas Quarterly (SPB)"/>
      <sheetName val="Charts"/>
      <sheetName val="Contents"/>
      <sheetName val="Spreads"/>
      <sheetName val="Daily ER"/>
      <sheetName val="Weekly ER"/>
      <sheetName val="Monthly ER"/>
      <sheetName val="Transpose"/>
      <sheetName val="Transpose (AMM)"/>
      <sheetName val="Monthly USD"/>
      <sheetName val="Turkey Scrap Index"/>
      <sheetName val="Char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174">
          <cell r="F174">
            <v>317.11096607142855</v>
          </cell>
          <cell r="P174">
            <v>325.18144999999998</v>
          </cell>
          <cell r="T174">
            <v>343.88135178571417</v>
          </cell>
          <cell r="X174">
            <v>347.81817321428565</v>
          </cell>
          <cell r="AH174">
            <v>340</v>
          </cell>
          <cell r="AI174">
            <v>361.25</v>
          </cell>
          <cell r="AJ174">
            <v>281.875</v>
          </cell>
        </row>
        <row r="175">
          <cell r="F175">
            <v>249.74210937499998</v>
          </cell>
          <cell r="P175">
            <v>263.02888169642853</v>
          </cell>
          <cell r="T175">
            <v>271.64067857142851</v>
          </cell>
          <cell r="X175">
            <v>275.57749999999993</v>
          </cell>
          <cell r="AH175">
            <v>280</v>
          </cell>
          <cell r="AI175">
            <v>308.75</v>
          </cell>
          <cell r="AJ175">
            <v>267.5</v>
          </cell>
        </row>
        <row r="176">
          <cell r="F176">
            <v>222.67646205357141</v>
          </cell>
          <cell r="P176">
            <v>233.74877232142853</v>
          </cell>
          <cell r="T176">
            <v>235.96323437499996</v>
          </cell>
          <cell r="X176">
            <v>239.90005580357138</v>
          </cell>
          <cell r="AH176">
            <v>234</v>
          </cell>
          <cell r="AI176">
            <v>255</v>
          </cell>
          <cell r="AJ176">
            <v>252.5</v>
          </cell>
        </row>
        <row r="177">
          <cell r="F177">
            <v>221.44620535714282</v>
          </cell>
          <cell r="P177">
            <v>231.28825892857139</v>
          </cell>
          <cell r="T177">
            <v>232.27246428571425</v>
          </cell>
          <cell r="X177">
            <v>236.20928571428567</v>
          </cell>
          <cell r="AH177">
            <v>250</v>
          </cell>
          <cell r="AI177">
            <v>255.625</v>
          </cell>
          <cell r="AJ177">
            <v>252.5</v>
          </cell>
        </row>
        <row r="178">
          <cell r="F178">
            <v>224.39882142857141</v>
          </cell>
          <cell r="P178">
            <v>237.19349107142853</v>
          </cell>
          <cell r="T178">
            <v>232.27246428571425</v>
          </cell>
          <cell r="X178">
            <v>236.20928571428567</v>
          </cell>
          <cell r="AH178">
            <v>252.5</v>
          </cell>
          <cell r="AI178">
            <v>261.25</v>
          </cell>
          <cell r="AJ178">
            <v>242.5</v>
          </cell>
        </row>
        <row r="179">
          <cell r="F179">
            <v>241.13031249999995</v>
          </cell>
          <cell r="P179">
            <v>263.27493303571424</v>
          </cell>
          <cell r="T179">
            <v>253.6789308035714</v>
          </cell>
          <cell r="X179">
            <v>258.35390624999997</v>
          </cell>
          <cell r="AH179">
            <v>270</v>
          </cell>
          <cell r="AI179">
            <v>278.5</v>
          </cell>
          <cell r="AJ179">
            <v>232.5</v>
          </cell>
        </row>
        <row r="180">
          <cell r="F180">
            <v>240.14610714285709</v>
          </cell>
          <cell r="P180">
            <v>264.75124107142852</v>
          </cell>
          <cell r="T180">
            <v>260.8144196428571</v>
          </cell>
          <cell r="X180">
            <v>265.73544642857138</v>
          </cell>
          <cell r="AH180">
            <v>252.5</v>
          </cell>
          <cell r="AI180">
            <v>260</v>
          </cell>
          <cell r="AJ180">
            <v>225</v>
          </cell>
        </row>
        <row r="181">
          <cell r="F181">
            <v>221.44620535714284</v>
          </cell>
          <cell r="P181">
            <v>234.9790290178571</v>
          </cell>
          <cell r="T181">
            <v>246.05133928571425</v>
          </cell>
          <cell r="X181">
            <v>250.97236607142852</v>
          </cell>
          <cell r="AH181">
            <v>227.5</v>
          </cell>
          <cell r="AI181">
            <v>238.75</v>
          </cell>
          <cell r="AJ181">
            <v>220</v>
          </cell>
        </row>
        <row r="182">
          <cell r="F182">
            <v>209.1436383928571</v>
          </cell>
          <cell r="P182">
            <v>226.36723214285712</v>
          </cell>
          <cell r="T182">
            <v>233.74877232142853</v>
          </cell>
          <cell r="X182">
            <v>238.66979910714281</v>
          </cell>
          <cell r="AH182">
            <v>221</v>
          </cell>
          <cell r="AI182">
            <v>233.5</v>
          </cell>
          <cell r="AJ182">
            <v>214.5</v>
          </cell>
        </row>
        <row r="183">
          <cell r="F183">
            <v>177.15696428571428</v>
          </cell>
          <cell r="P183">
            <v>196.84107142857141</v>
          </cell>
          <cell r="T183">
            <v>198.80948214285712</v>
          </cell>
          <cell r="X183">
            <v>206.68312499999996</v>
          </cell>
          <cell r="AH183">
            <v>192.5</v>
          </cell>
          <cell r="AI183">
            <v>204.375</v>
          </cell>
          <cell r="AJ183">
            <v>183.125</v>
          </cell>
        </row>
        <row r="184">
          <cell r="F184">
            <v>135.32823660714283</v>
          </cell>
          <cell r="P184">
            <v>162.39388392857143</v>
          </cell>
          <cell r="T184">
            <v>155.01234374999996</v>
          </cell>
          <cell r="X184">
            <v>164.85439732142856</v>
          </cell>
          <cell r="AH184">
            <v>169.375</v>
          </cell>
          <cell r="AI184">
            <v>177.5</v>
          </cell>
          <cell r="AJ184">
            <v>146.875</v>
          </cell>
        </row>
        <row r="185">
          <cell r="F185">
            <v>127.94669642857141</v>
          </cell>
          <cell r="P185">
            <v>157.47285714285712</v>
          </cell>
          <cell r="T185">
            <v>147.63080357142854</v>
          </cell>
          <cell r="X185">
            <v>157.47285714285712</v>
          </cell>
          <cell r="AH185">
            <v>163.5</v>
          </cell>
          <cell r="AI185">
            <v>171</v>
          </cell>
          <cell r="AJ185">
            <v>145</v>
          </cell>
        </row>
        <row r="186">
          <cell r="F186">
            <v>139.7571607142857</v>
          </cell>
          <cell r="P186">
            <v>175.18855357142854</v>
          </cell>
          <cell r="T186">
            <v>159.44126785714283</v>
          </cell>
          <cell r="X186">
            <v>169.28332142857141</v>
          </cell>
          <cell r="AH186">
            <v>165</v>
          </cell>
          <cell r="AI186">
            <v>173.75</v>
          </cell>
          <cell r="AJ186">
            <v>151.25</v>
          </cell>
        </row>
        <row r="187">
          <cell r="F187">
            <v>147.63080357142854</v>
          </cell>
          <cell r="P187">
            <v>186.99901785714283</v>
          </cell>
          <cell r="T187">
            <v>167.3149107142857</v>
          </cell>
          <cell r="X187">
            <v>177.15696428571425</v>
          </cell>
          <cell r="AH187">
            <v>169.375</v>
          </cell>
          <cell r="AI187">
            <v>179.375</v>
          </cell>
          <cell r="AJ187">
            <v>175</v>
          </cell>
        </row>
        <row r="188">
          <cell r="F188">
            <v>173.46619419642855</v>
          </cell>
          <cell r="P188">
            <v>201.76209821428569</v>
          </cell>
          <cell r="T188">
            <v>189.45953125</v>
          </cell>
          <cell r="X188">
            <v>188.22927455357137</v>
          </cell>
          <cell r="AH188">
            <v>186.5</v>
          </cell>
          <cell r="AI188">
            <v>196.5</v>
          </cell>
          <cell r="AJ188">
            <v>190</v>
          </cell>
        </row>
        <row r="189">
          <cell r="F189">
            <v>208.65153571428567</v>
          </cell>
          <cell r="P189">
            <v>236.20928571428567</v>
          </cell>
          <cell r="T189">
            <v>226.36723214285712</v>
          </cell>
          <cell r="X189">
            <v>221.44620535714284</v>
          </cell>
          <cell r="AH189">
            <v>232.5</v>
          </cell>
          <cell r="AI189">
            <v>242.5</v>
          </cell>
          <cell r="AJ189">
            <v>222.5</v>
          </cell>
        </row>
        <row r="190">
          <cell r="F190">
            <v>241.13031249999995</v>
          </cell>
          <cell r="P190">
            <v>270.65647321428571</v>
          </cell>
          <cell r="T190">
            <v>268.19595982142857</v>
          </cell>
          <cell r="X190">
            <v>263.27493303571424</v>
          </cell>
          <cell r="AH190">
            <v>271.5</v>
          </cell>
          <cell r="AI190">
            <v>285.5</v>
          </cell>
          <cell r="AJ190">
            <v>252</v>
          </cell>
        </row>
        <row r="191">
          <cell r="F191">
            <v>236.20928571428567</v>
          </cell>
          <cell r="P191">
            <v>260.8144196428571</v>
          </cell>
          <cell r="T191">
            <v>275.57749999999999</v>
          </cell>
          <cell r="X191">
            <v>270.65647321428565</v>
          </cell>
          <cell r="AH191">
            <v>258.75</v>
          </cell>
          <cell r="AI191">
            <v>273.75</v>
          </cell>
          <cell r="AJ191">
            <v>240</v>
          </cell>
        </row>
        <row r="192">
          <cell r="F192">
            <v>220.46199999999999</v>
          </cell>
          <cell r="P192">
            <v>240.14610714285709</v>
          </cell>
          <cell r="T192">
            <v>275.57749999999999</v>
          </cell>
          <cell r="X192">
            <v>270.65647321428565</v>
          </cell>
          <cell r="AH192">
            <v>227.5</v>
          </cell>
          <cell r="AI192">
            <v>247</v>
          </cell>
          <cell r="AJ192">
            <v>240</v>
          </cell>
        </row>
        <row r="193">
          <cell r="F193">
            <v>216.52517857142854</v>
          </cell>
          <cell r="P193">
            <v>236.20928571428567</v>
          </cell>
          <cell r="T193">
            <v>268.19595982142852</v>
          </cell>
          <cell r="X193">
            <v>263.27493303571424</v>
          </cell>
          <cell r="AH193">
            <v>223.75</v>
          </cell>
          <cell r="AI193">
            <v>246.25</v>
          </cell>
          <cell r="AJ193">
            <v>223.75</v>
          </cell>
        </row>
        <row r="194">
          <cell r="F194">
            <v>204.71471428571425</v>
          </cell>
          <cell r="P194">
            <v>223.21777499999999</v>
          </cell>
          <cell r="T194">
            <v>248.01974999999993</v>
          </cell>
          <cell r="X194">
            <v>243.09872321428566</v>
          </cell>
          <cell r="AH194">
            <v>227.5</v>
          </cell>
          <cell r="AI194">
            <v>250</v>
          </cell>
          <cell r="AJ194">
            <v>175</v>
          </cell>
        </row>
        <row r="195">
          <cell r="F195">
            <v>182.07799107142856</v>
          </cell>
          <cell r="P195">
            <v>199.79368749999995</v>
          </cell>
          <cell r="T195">
            <v>214.06466517857137</v>
          </cell>
          <cell r="X195">
            <v>209.1436383928571</v>
          </cell>
          <cell r="AH195">
            <v>233.75</v>
          </cell>
          <cell r="AI195">
            <v>258.75</v>
          </cell>
          <cell r="AJ195">
            <v>182.5</v>
          </cell>
        </row>
        <row r="196">
          <cell r="F196">
            <v>195.61081473214284</v>
          </cell>
          <cell r="P196">
            <v>217.01728124999997</v>
          </cell>
          <cell r="T196">
            <v>228.82774553571426</v>
          </cell>
          <cell r="X196">
            <v>223.90671874999998</v>
          </cell>
          <cell r="AH196">
            <v>271.25</v>
          </cell>
          <cell r="AI196">
            <v>296.25</v>
          </cell>
          <cell r="AJ196">
            <v>215</v>
          </cell>
        </row>
        <row r="197">
          <cell r="F197">
            <v>225.38302678571426</v>
          </cell>
          <cell r="P197">
            <v>249.20079642857135</v>
          </cell>
          <cell r="T197">
            <v>259.83021428571431</v>
          </cell>
          <cell r="X197">
            <v>254.90918749999992</v>
          </cell>
          <cell r="AH197">
            <v>274.5</v>
          </cell>
          <cell r="AI197">
            <v>297.5</v>
          </cell>
          <cell r="AJ197">
            <v>216.5</v>
          </cell>
        </row>
        <row r="198">
          <cell r="F198">
            <v>275.57749999999999</v>
          </cell>
          <cell r="P198">
            <v>300.18263392857136</v>
          </cell>
          <cell r="T198">
            <v>314.94571428571425</v>
          </cell>
          <cell r="X198">
            <v>310.02468749999997</v>
          </cell>
          <cell r="AH198">
            <v>273.125</v>
          </cell>
          <cell r="AI198">
            <v>296.25</v>
          </cell>
          <cell r="AJ198">
            <v>213.125</v>
          </cell>
        </row>
        <row r="199">
          <cell r="F199">
            <v>257.1236495535714</v>
          </cell>
          <cell r="P199">
            <v>283.9432455357142</v>
          </cell>
          <cell r="T199">
            <v>307.56417410714283</v>
          </cell>
          <cell r="X199">
            <v>302.6431473214285</v>
          </cell>
          <cell r="AH199">
            <v>292.5</v>
          </cell>
          <cell r="AI199">
            <v>302.5</v>
          </cell>
          <cell r="AJ199">
            <v>203.75</v>
          </cell>
        </row>
        <row r="200">
          <cell r="F200">
            <v>278.53011607142855</v>
          </cell>
          <cell r="P200">
            <v>310.02468749999991</v>
          </cell>
          <cell r="T200">
            <v>356.28233928571422</v>
          </cell>
          <cell r="X200">
            <v>351.36131249999994</v>
          </cell>
          <cell r="AH200">
            <v>339.5</v>
          </cell>
          <cell r="AI200">
            <v>358.5</v>
          </cell>
          <cell r="AJ200">
            <v>213</v>
          </cell>
        </row>
        <row r="201">
          <cell r="F201">
            <v>255.89107142857142</v>
          </cell>
          <cell r="P201">
            <v>288.36955357142858</v>
          </cell>
          <cell r="T201">
            <v>349.3897321428571</v>
          </cell>
          <cell r="X201">
            <v>344.46875</v>
          </cell>
          <cell r="AH201">
            <v>367.5</v>
          </cell>
          <cell r="AI201">
            <v>385</v>
          </cell>
          <cell r="AJ201">
            <v>217.5</v>
          </cell>
        </row>
        <row r="202">
          <cell r="F202">
            <v>255.89107142857142</v>
          </cell>
          <cell r="P202">
            <v>288.36955357142858</v>
          </cell>
          <cell r="T202">
            <v>349.3897321428571</v>
          </cell>
          <cell r="X202">
            <v>344.46875</v>
          </cell>
          <cell r="AH202">
            <v>336.25</v>
          </cell>
          <cell r="AI202">
            <v>357.5</v>
          </cell>
          <cell r="AJ202">
            <v>217.5</v>
          </cell>
        </row>
        <row r="203">
          <cell r="F203">
            <v>250.97008928571427</v>
          </cell>
          <cell r="P203">
            <v>278.52758928571427</v>
          </cell>
          <cell r="T203">
            <v>349.3897321428571</v>
          </cell>
          <cell r="X203">
            <v>344.46875</v>
          </cell>
          <cell r="AH203">
            <v>328.5</v>
          </cell>
          <cell r="AI203">
            <v>351.5</v>
          </cell>
          <cell r="AJ203">
            <v>203.5</v>
          </cell>
        </row>
        <row r="204">
          <cell r="F204">
            <v>250.97008928571427</v>
          </cell>
          <cell r="P204">
            <v>278.52758928571427</v>
          </cell>
          <cell r="T204">
            <v>349.3897321428571</v>
          </cell>
          <cell r="X204">
            <v>344.46875</v>
          </cell>
          <cell r="AH204">
            <v>327.5</v>
          </cell>
          <cell r="AI204">
            <v>350</v>
          </cell>
          <cell r="AJ204">
            <v>203.75</v>
          </cell>
        </row>
        <row r="205">
          <cell r="F205">
            <v>260.81205357142858</v>
          </cell>
          <cell r="P205">
            <v>288.36955357142858</v>
          </cell>
          <cell r="T205">
            <v>364.15267857142857</v>
          </cell>
          <cell r="X205">
            <v>359.23169642857141</v>
          </cell>
          <cell r="AH205">
            <v>348.125</v>
          </cell>
          <cell r="AI205">
            <v>363.75</v>
          </cell>
          <cell r="AJ205">
            <v>235</v>
          </cell>
        </row>
        <row r="206">
          <cell r="F206">
            <v>260.81205357142858</v>
          </cell>
          <cell r="P206">
            <v>288.36955357142858</v>
          </cell>
          <cell r="T206">
            <v>364.15267857142857</v>
          </cell>
          <cell r="X206">
            <v>359.23169642857141</v>
          </cell>
          <cell r="AH206">
            <v>361.5</v>
          </cell>
          <cell r="AI206">
            <v>378.5</v>
          </cell>
          <cell r="AJ206">
            <v>255</v>
          </cell>
        </row>
        <row r="207">
          <cell r="F207">
            <v>231.2861607142857</v>
          </cell>
          <cell r="P207">
            <v>258.8436607142857</v>
          </cell>
          <cell r="T207">
            <v>324.78482142857143</v>
          </cell>
          <cell r="X207">
            <v>319.86383928571428</v>
          </cell>
          <cell r="AH207">
            <v>347.5</v>
          </cell>
          <cell r="AI207">
            <v>357.5</v>
          </cell>
          <cell r="AJ207">
            <v>255</v>
          </cell>
        </row>
        <row r="208">
          <cell r="F208">
            <v>231.2861607142857</v>
          </cell>
          <cell r="P208">
            <v>258.8436607142857</v>
          </cell>
          <cell r="T208">
            <v>324.78482142857143</v>
          </cell>
          <cell r="X208">
            <v>319.86383928571428</v>
          </cell>
          <cell r="AH208">
            <v>338.75</v>
          </cell>
          <cell r="AI208">
            <v>360</v>
          </cell>
          <cell r="AJ208">
            <v>255</v>
          </cell>
        </row>
        <row r="209">
          <cell r="F209">
            <v>260.81205357142858</v>
          </cell>
          <cell r="P209">
            <v>288.36955357142858</v>
          </cell>
          <cell r="T209">
            <v>344.46875</v>
          </cell>
          <cell r="X209">
            <v>339.54776785714284</v>
          </cell>
          <cell r="AH209">
            <v>346.5</v>
          </cell>
          <cell r="AI209">
            <v>379.5</v>
          </cell>
          <cell r="AJ209">
            <v>238.5</v>
          </cell>
        </row>
        <row r="210">
          <cell r="F210">
            <v>290.3379464285714</v>
          </cell>
          <cell r="P210">
            <v>319.86383928571428</v>
          </cell>
          <cell r="T210">
            <v>364.15267857142857</v>
          </cell>
          <cell r="X210">
            <v>359.23169642857141</v>
          </cell>
          <cell r="AH210">
            <v>367.5</v>
          </cell>
          <cell r="AI210">
            <v>390</v>
          </cell>
          <cell r="AJ210">
            <v>227.5</v>
          </cell>
        </row>
        <row r="211">
          <cell r="F211">
            <v>290.3379464285714</v>
          </cell>
          <cell r="P211">
            <v>319.86383928571428</v>
          </cell>
          <cell r="T211">
            <v>364.15267857142857</v>
          </cell>
          <cell r="X211">
            <v>359.23169642857141</v>
          </cell>
          <cell r="AH211">
            <v>377.5</v>
          </cell>
          <cell r="AI211">
            <v>390</v>
          </cell>
          <cell r="AJ211">
            <v>233.125</v>
          </cell>
        </row>
        <row r="212">
          <cell r="F212">
            <v>319.86383928571428</v>
          </cell>
          <cell r="P212">
            <v>354.31071428571431</v>
          </cell>
          <cell r="T212">
            <v>373.99464285714288</v>
          </cell>
          <cell r="X212">
            <v>369.07366071428567</v>
          </cell>
          <cell r="AH212">
            <v>377.5</v>
          </cell>
          <cell r="AI212">
            <v>392.5</v>
          </cell>
          <cell r="AJ212">
            <v>255</v>
          </cell>
        </row>
        <row r="213">
          <cell r="F213">
            <v>339.54776785714284</v>
          </cell>
          <cell r="P213">
            <v>373.99464285714288</v>
          </cell>
          <cell r="T213">
            <v>383.83660714285713</v>
          </cell>
          <cell r="X213">
            <v>378.91562499999998</v>
          </cell>
          <cell r="AH213">
            <v>397.5</v>
          </cell>
          <cell r="AI213">
            <v>407.5</v>
          </cell>
          <cell r="AJ213">
            <v>255</v>
          </cell>
        </row>
        <row r="214">
          <cell r="F214">
            <v>329.70580357142853</v>
          </cell>
          <cell r="P214">
            <v>364.15267857142857</v>
          </cell>
          <cell r="T214">
            <v>383.83660714285713</v>
          </cell>
          <cell r="X214">
            <v>378.91562499999998</v>
          </cell>
          <cell r="AH214">
            <v>392.5</v>
          </cell>
          <cell r="AI214">
            <v>400</v>
          </cell>
          <cell r="AJ214">
            <v>255</v>
          </cell>
        </row>
        <row r="215">
          <cell r="F215">
            <v>329.70580357142853</v>
          </cell>
          <cell r="P215">
            <v>364.15267857142857</v>
          </cell>
          <cell r="T215">
            <v>393.67857142857144</v>
          </cell>
          <cell r="X215">
            <v>388.75758928571429</v>
          </cell>
          <cell r="AH215">
            <v>386.5</v>
          </cell>
          <cell r="AI215">
            <v>395.5</v>
          </cell>
          <cell r="AJ215">
            <v>255</v>
          </cell>
        </row>
        <row r="216">
          <cell r="F216">
            <v>334.62678571428569</v>
          </cell>
          <cell r="P216">
            <v>364.15267857142857</v>
          </cell>
          <cell r="T216">
            <v>403.5205357142857</v>
          </cell>
          <cell r="X216">
            <v>398.59955357142854</v>
          </cell>
          <cell r="AH216">
            <v>382.5</v>
          </cell>
          <cell r="AI216">
            <v>402.5</v>
          </cell>
          <cell r="AJ216">
            <v>298.125</v>
          </cell>
        </row>
        <row r="217">
          <cell r="F217">
            <v>314.94285714285712</v>
          </cell>
          <cell r="P217">
            <v>344.46875</v>
          </cell>
          <cell r="T217">
            <v>393.67857142857144</v>
          </cell>
          <cell r="X217">
            <v>388.75758928571429</v>
          </cell>
          <cell r="AH217">
            <v>372.9</v>
          </cell>
          <cell r="AI217">
            <v>387.8</v>
          </cell>
          <cell r="AJ217">
            <v>251</v>
          </cell>
        </row>
        <row r="218">
          <cell r="F218">
            <v>290.3379464285714</v>
          </cell>
          <cell r="P218">
            <v>319.86383928571428</v>
          </cell>
          <cell r="T218">
            <v>373.99464285714288</v>
          </cell>
          <cell r="X218">
            <v>369.07366071428567</v>
          </cell>
          <cell r="AH218">
            <v>356.25</v>
          </cell>
          <cell r="AI218">
            <v>375.625</v>
          </cell>
          <cell r="AJ218">
            <v>235</v>
          </cell>
        </row>
        <row r="219">
          <cell r="F219">
            <v>300.17991071428565</v>
          </cell>
          <cell r="P219">
            <v>329.70580357142853</v>
          </cell>
          <cell r="T219">
            <v>393.67857142857144</v>
          </cell>
          <cell r="X219">
            <v>388.75758928571429</v>
          </cell>
          <cell r="AH219">
            <v>350</v>
          </cell>
          <cell r="AI219">
            <v>373.375</v>
          </cell>
          <cell r="AJ219">
            <v>235</v>
          </cell>
        </row>
        <row r="220">
          <cell r="F220">
            <v>319.86383928571428</v>
          </cell>
          <cell r="P220">
            <v>349.3897321428571</v>
          </cell>
          <cell r="T220">
            <v>403.5205357142857</v>
          </cell>
          <cell r="X220">
            <v>398.59955357142854</v>
          </cell>
          <cell r="AH220">
            <v>350.3</v>
          </cell>
          <cell r="AI220">
            <v>373.1</v>
          </cell>
          <cell r="AJ220">
            <v>243</v>
          </cell>
        </row>
        <row r="221">
          <cell r="F221">
            <v>319.86383928571428</v>
          </cell>
          <cell r="P221">
            <v>349.3897321428571</v>
          </cell>
          <cell r="T221">
            <v>403.5205357142857</v>
          </cell>
          <cell r="X221">
            <v>398.59955357142854</v>
          </cell>
          <cell r="AH221">
            <v>341.25</v>
          </cell>
          <cell r="AI221">
            <v>356</v>
          </cell>
          <cell r="AJ221">
            <v>236.25</v>
          </cell>
        </row>
        <row r="222">
          <cell r="F222">
            <v>290.3379464285714</v>
          </cell>
          <cell r="P222">
            <v>319.86383928571428</v>
          </cell>
          <cell r="T222">
            <v>373.99464285714288</v>
          </cell>
          <cell r="X222">
            <v>369.07366071428567</v>
          </cell>
          <cell r="AH222">
            <v>318.625</v>
          </cell>
          <cell r="AI222">
            <v>340.125</v>
          </cell>
          <cell r="AJ222">
            <v>217.5</v>
          </cell>
        </row>
        <row r="223">
          <cell r="F223">
            <v>290.3379464285714</v>
          </cell>
          <cell r="P223">
            <v>319.86383928571428</v>
          </cell>
          <cell r="T223">
            <v>354.31071428571431</v>
          </cell>
          <cell r="X223">
            <v>349.3897321428571</v>
          </cell>
          <cell r="AH223">
            <v>328.375</v>
          </cell>
          <cell r="AI223">
            <v>345.75</v>
          </cell>
          <cell r="AJ223">
            <v>201.5</v>
          </cell>
        </row>
        <row r="224">
          <cell r="F224">
            <v>310.02187499999997</v>
          </cell>
          <cell r="P224">
            <v>339.54776785714284</v>
          </cell>
          <cell r="T224">
            <v>373.99464285714288</v>
          </cell>
          <cell r="X224">
            <v>369.07366071428567</v>
          </cell>
          <cell r="AH224">
            <v>338.7</v>
          </cell>
          <cell r="AI224">
            <v>359.3</v>
          </cell>
          <cell r="AJ224">
            <v>215.6</v>
          </cell>
        </row>
        <row r="225">
          <cell r="F225">
            <v>285.4169642857143</v>
          </cell>
          <cell r="P225">
            <v>316.91124999999994</v>
          </cell>
          <cell r="T225">
            <v>349.3897321428571</v>
          </cell>
          <cell r="X225">
            <v>344.46875</v>
          </cell>
          <cell r="AH225">
            <v>339.125</v>
          </cell>
          <cell r="AI225">
            <v>357</v>
          </cell>
          <cell r="AJ225">
            <v>225</v>
          </cell>
        </row>
        <row r="226">
          <cell r="F226">
            <v>255.89107142857142</v>
          </cell>
          <cell r="P226">
            <v>287.38535714285717</v>
          </cell>
          <cell r="T226">
            <v>314.94285714285712</v>
          </cell>
          <cell r="X226">
            <v>310.02187499999997</v>
          </cell>
          <cell r="AH226">
            <v>323.625</v>
          </cell>
          <cell r="AI226">
            <v>346.75</v>
          </cell>
          <cell r="AJ226">
            <v>207.5</v>
          </cell>
        </row>
        <row r="227">
          <cell r="F227">
            <v>226.36517857142854</v>
          </cell>
          <cell r="P227">
            <v>257.8594642857143</v>
          </cell>
          <cell r="T227">
            <v>285.4169642857143</v>
          </cell>
          <cell r="X227">
            <v>280.49598214285709</v>
          </cell>
          <cell r="AH227">
            <v>317.25</v>
          </cell>
          <cell r="AI227">
            <v>335.875</v>
          </cell>
          <cell r="AJ227">
            <v>205</v>
          </cell>
        </row>
        <row r="228">
          <cell r="F228">
            <v>216.52321428571426</v>
          </cell>
          <cell r="P228">
            <v>257.8594642857143</v>
          </cell>
          <cell r="T228">
            <v>280.49598214285709</v>
          </cell>
          <cell r="X228">
            <v>275.57499999999999</v>
          </cell>
          <cell r="AH228">
            <v>317.5</v>
          </cell>
          <cell r="AI228">
            <v>346.25</v>
          </cell>
          <cell r="AJ228">
            <v>205.625</v>
          </cell>
        </row>
        <row r="229">
          <cell r="F229">
            <v>236.20714285714283</v>
          </cell>
          <cell r="P229">
            <v>277.54339285714286</v>
          </cell>
          <cell r="T229">
            <v>300.17991071428565</v>
          </cell>
          <cell r="X229">
            <v>295.25892857142856</v>
          </cell>
          <cell r="AH229">
            <v>323.2</v>
          </cell>
          <cell r="AI229">
            <v>350</v>
          </cell>
          <cell r="AJ229">
            <v>212</v>
          </cell>
        </row>
        <row r="230">
          <cell r="F230">
            <v>206.68124999999998</v>
          </cell>
          <cell r="P230">
            <v>248.01749999999998</v>
          </cell>
          <cell r="T230">
            <v>260.81205357142858</v>
          </cell>
          <cell r="X230">
            <v>255.89107142857142</v>
          </cell>
          <cell r="AH230">
            <v>297.5</v>
          </cell>
          <cell r="AI230">
            <v>320.5</v>
          </cell>
          <cell r="AJ230">
            <v>203.75</v>
          </cell>
        </row>
        <row r="231">
          <cell r="F231">
            <v>172.234375</v>
          </cell>
          <cell r="P231">
            <v>213.57062500000001</v>
          </cell>
          <cell r="T231">
            <v>221.44419642857142</v>
          </cell>
          <cell r="X231">
            <v>216.52321428571426</v>
          </cell>
          <cell r="AH231">
            <v>275.625</v>
          </cell>
          <cell r="AI231">
            <v>289.25</v>
          </cell>
          <cell r="AJ231">
            <v>195.625</v>
          </cell>
        </row>
        <row r="232">
          <cell r="F232">
            <v>191.91830357142857</v>
          </cell>
          <cell r="P232">
            <v>233.25455357142857</v>
          </cell>
          <cell r="T232">
            <v>241.12812499999998</v>
          </cell>
          <cell r="X232">
            <v>236.20714285714283</v>
          </cell>
          <cell r="AH232">
            <v>294.8</v>
          </cell>
          <cell r="AI232">
            <v>308.39999999999998</v>
          </cell>
          <cell r="AJ232">
            <v>185</v>
          </cell>
        </row>
        <row r="233">
          <cell r="F233">
            <v>221.44419642857142</v>
          </cell>
          <cell r="P233">
            <v>262.78044642857145</v>
          </cell>
          <cell r="T233">
            <v>270.65401785714283</v>
          </cell>
          <cell r="X233">
            <v>265.73303571428573</v>
          </cell>
          <cell r="AH233">
            <v>310.13</v>
          </cell>
          <cell r="AI233">
            <v>319.63</v>
          </cell>
          <cell r="AJ233">
            <v>184.38</v>
          </cell>
        </row>
        <row r="234">
          <cell r="F234">
            <v>250.97008928571427</v>
          </cell>
          <cell r="P234">
            <v>292.30633928571427</v>
          </cell>
          <cell r="T234">
            <v>300.17991071428565</v>
          </cell>
          <cell r="X234">
            <v>295.25892857142856</v>
          </cell>
          <cell r="AH234">
            <v>320.3</v>
          </cell>
          <cell r="AI234">
            <v>329.7</v>
          </cell>
          <cell r="AJ234">
            <v>182.5</v>
          </cell>
        </row>
        <row r="235">
          <cell r="F235">
            <v>231.2861607142857</v>
          </cell>
          <cell r="P235">
            <v>272.62241071428571</v>
          </cell>
          <cell r="T235">
            <v>290.3379464285714</v>
          </cell>
          <cell r="X235">
            <v>285.4169642857143</v>
          </cell>
          <cell r="AH235">
            <v>315.63</v>
          </cell>
          <cell r="AI235">
            <v>329.88</v>
          </cell>
          <cell r="AJ235">
            <v>182.5</v>
          </cell>
        </row>
        <row r="236">
          <cell r="F236">
            <v>231.2861607142857</v>
          </cell>
          <cell r="P236">
            <v>272.62241071428571</v>
          </cell>
          <cell r="T236">
            <v>300.17991071428565</v>
          </cell>
          <cell r="X236">
            <v>295.25892857142856</v>
          </cell>
          <cell r="AH236">
            <v>315.25</v>
          </cell>
          <cell r="AI236">
            <v>329.38</v>
          </cell>
          <cell r="AJ236">
            <v>178.75</v>
          </cell>
        </row>
        <row r="237">
          <cell r="F237">
            <v>182.07633928571428</v>
          </cell>
          <cell r="P237">
            <v>223.41258928571429</v>
          </cell>
          <cell r="T237">
            <v>270.65401785714283</v>
          </cell>
          <cell r="X237">
            <v>265.73303571428573</v>
          </cell>
          <cell r="AH237">
            <v>278.25</v>
          </cell>
          <cell r="AI237">
            <v>275</v>
          </cell>
          <cell r="AJ237">
            <v>177.5</v>
          </cell>
        </row>
        <row r="238">
          <cell r="F238">
            <v>211.60223214285713</v>
          </cell>
          <cell r="P238">
            <v>260.81205357142858</v>
          </cell>
          <cell r="T238">
            <v>310.02187499999997</v>
          </cell>
          <cell r="X238">
            <v>305.10089285714287</v>
          </cell>
          <cell r="AH238">
            <v>285</v>
          </cell>
          <cell r="AI238">
            <v>292.3</v>
          </cell>
          <cell r="AJ238">
            <v>170</v>
          </cell>
        </row>
        <row r="239">
          <cell r="F239">
            <v>211.60223214285713</v>
          </cell>
          <cell r="P239">
            <v>250.97008928571427</v>
          </cell>
          <cell r="T239">
            <v>319.86383928571428</v>
          </cell>
          <cell r="X239">
            <v>314.94285714285712</v>
          </cell>
          <cell r="AH239">
            <v>310</v>
          </cell>
          <cell r="AI239">
            <v>309.75</v>
          </cell>
          <cell r="AJ239">
            <v>165</v>
          </cell>
        </row>
        <row r="240">
          <cell r="F240">
            <v>201.76026785714285</v>
          </cell>
          <cell r="P240">
            <v>231.2861607142857</v>
          </cell>
          <cell r="T240">
            <v>280.49598214285709</v>
          </cell>
          <cell r="X240">
            <v>275.57499999999999</v>
          </cell>
          <cell r="AH240">
            <v>318.3</v>
          </cell>
          <cell r="AI240">
            <v>313.60000000000002</v>
          </cell>
          <cell r="AJ240">
            <v>165</v>
          </cell>
        </row>
        <row r="241">
          <cell r="F241">
            <v>201.76026785714285</v>
          </cell>
          <cell r="P241">
            <v>231.2861607142857</v>
          </cell>
          <cell r="T241">
            <v>260.81205357142858</v>
          </cell>
          <cell r="X241">
            <v>255.89107142857142</v>
          </cell>
          <cell r="AH241">
            <v>342.63</v>
          </cell>
          <cell r="AI241">
            <v>334.75</v>
          </cell>
          <cell r="AJ241">
            <v>167.5</v>
          </cell>
        </row>
        <row r="242">
          <cell r="F242">
            <v>241.12812499999998</v>
          </cell>
          <cell r="P242">
            <v>275.57499999999999</v>
          </cell>
          <cell r="T242">
            <v>290.3379464285714</v>
          </cell>
          <cell r="X242">
            <v>285.4169642857143</v>
          </cell>
          <cell r="AH242">
            <v>363.75</v>
          </cell>
          <cell r="AI242">
            <v>364.38</v>
          </cell>
          <cell r="AJ242">
            <v>170</v>
          </cell>
        </row>
        <row r="243">
          <cell r="F243">
            <v>241.12812499999998</v>
          </cell>
          <cell r="P243">
            <v>275.57499999999999</v>
          </cell>
          <cell r="T243">
            <v>290.3379464285714</v>
          </cell>
          <cell r="X243">
            <v>285.4169642857143</v>
          </cell>
          <cell r="AH243">
            <v>353.9</v>
          </cell>
          <cell r="AI243">
            <v>362</v>
          </cell>
          <cell r="AJ243">
            <v>177.5</v>
          </cell>
        </row>
        <row r="244">
          <cell r="F244">
            <v>250.97008928571427</v>
          </cell>
          <cell r="P244">
            <v>285.4169642857143</v>
          </cell>
          <cell r="T244">
            <v>300.17991071428565</v>
          </cell>
          <cell r="X244">
            <v>295.25892857142856</v>
          </cell>
          <cell r="AH244">
            <v>386.25</v>
          </cell>
          <cell r="AI244">
            <v>382.88</v>
          </cell>
          <cell r="AJ244">
            <v>177.5</v>
          </cell>
        </row>
        <row r="245">
          <cell r="F245">
            <v>329.70580357142853</v>
          </cell>
          <cell r="P245">
            <v>364.15267857142857</v>
          </cell>
          <cell r="T245">
            <v>378.91562499999998</v>
          </cell>
          <cell r="X245">
            <v>373.99464285714288</v>
          </cell>
          <cell r="AH245">
            <v>475.5</v>
          </cell>
          <cell r="AI245">
            <v>496.5</v>
          </cell>
          <cell r="AJ245">
            <v>191</v>
          </cell>
        </row>
        <row r="246">
          <cell r="F246">
            <v>418.28348214285711</v>
          </cell>
          <cell r="P246">
            <v>452.73035714285709</v>
          </cell>
          <cell r="T246">
            <v>477.33526785714287</v>
          </cell>
          <cell r="X246">
            <v>472.41428571428565</v>
          </cell>
          <cell r="AH246">
            <v>527.5</v>
          </cell>
          <cell r="AI246">
            <v>540.13</v>
          </cell>
          <cell r="AJ246">
            <v>200</v>
          </cell>
        </row>
        <row r="247">
          <cell r="F247">
            <v>369.07366071428567</v>
          </cell>
          <cell r="P247">
            <v>393.67857142857144</v>
          </cell>
          <cell r="T247">
            <v>477.33526785714287</v>
          </cell>
          <cell r="X247">
            <v>472.41428571428565</v>
          </cell>
          <cell r="AH247">
            <v>486.88</v>
          </cell>
          <cell r="AI247">
            <v>497.5</v>
          </cell>
          <cell r="AJ247">
            <v>200</v>
          </cell>
        </row>
        <row r="248">
          <cell r="F248">
            <v>418.28348214285711</v>
          </cell>
          <cell r="P248">
            <v>442.88839285714283</v>
          </cell>
          <cell r="T248">
            <v>546.22901785714282</v>
          </cell>
          <cell r="X248">
            <v>541.30803571428567</v>
          </cell>
          <cell r="AH248">
            <v>518.13</v>
          </cell>
          <cell r="AI248">
            <v>552.5</v>
          </cell>
          <cell r="AJ248">
            <v>283.75</v>
          </cell>
        </row>
        <row r="249">
          <cell r="F249">
            <v>398.59955357142854</v>
          </cell>
          <cell r="P249">
            <v>423.20446428571427</v>
          </cell>
          <cell r="T249">
            <v>546.22901785714282</v>
          </cell>
          <cell r="X249">
            <v>541.30803571428567</v>
          </cell>
          <cell r="AH249">
            <v>533</v>
          </cell>
          <cell r="AI249">
            <v>559</v>
          </cell>
          <cell r="AJ249">
            <v>367.5</v>
          </cell>
        </row>
        <row r="250">
          <cell r="F250">
            <v>418.28348214285711</v>
          </cell>
          <cell r="P250">
            <v>442.88839285714283</v>
          </cell>
          <cell r="T250">
            <v>546.22901785714282</v>
          </cell>
          <cell r="X250">
            <v>541.30803571428567</v>
          </cell>
          <cell r="AH250">
            <v>604.38</v>
          </cell>
          <cell r="AI250">
            <v>632.5</v>
          </cell>
          <cell r="AJ250">
            <v>425.63</v>
          </cell>
        </row>
        <row r="251">
          <cell r="F251">
            <v>467.49330357142856</v>
          </cell>
          <cell r="P251">
            <v>492.09821428571428</v>
          </cell>
          <cell r="T251">
            <v>605.28080357142858</v>
          </cell>
          <cell r="X251">
            <v>600.35982142857131</v>
          </cell>
          <cell r="AH251">
            <v>620</v>
          </cell>
          <cell r="AI251">
            <v>644.88</v>
          </cell>
          <cell r="AJ251">
            <v>445</v>
          </cell>
        </row>
        <row r="252">
          <cell r="F252">
            <v>467.49330357142856</v>
          </cell>
          <cell r="P252">
            <v>492.09821428571428</v>
          </cell>
          <cell r="T252">
            <v>624.96473214285709</v>
          </cell>
          <cell r="X252">
            <v>620.04374999999993</v>
          </cell>
          <cell r="AH252">
            <v>611</v>
          </cell>
          <cell r="AI252">
            <v>625</v>
          </cell>
          <cell r="AJ252">
            <v>445</v>
          </cell>
        </row>
        <row r="253">
          <cell r="F253">
            <v>447.80937499999999</v>
          </cell>
          <cell r="P253">
            <v>472.41428571428565</v>
          </cell>
          <cell r="T253">
            <v>624.96473214285709</v>
          </cell>
          <cell r="X253">
            <v>620.04374999999993</v>
          </cell>
          <cell r="AH253">
            <v>524</v>
          </cell>
          <cell r="AI253">
            <v>556.25</v>
          </cell>
          <cell r="AJ253">
            <v>445</v>
          </cell>
        </row>
        <row r="254">
          <cell r="F254">
            <v>423.20446428571427</v>
          </cell>
          <cell r="P254">
            <v>462.5723214285714</v>
          </cell>
          <cell r="T254">
            <v>575.75491071428576</v>
          </cell>
          <cell r="X254">
            <v>570.8339285714286</v>
          </cell>
          <cell r="AH254">
            <v>484.38</v>
          </cell>
          <cell r="AI254">
            <v>516.25</v>
          </cell>
          <cell r="AJ254">
            <v>428.75</v>
          </cell>
        </row>
        <row r="255">
          <cell r="F255">
            <v>423.20446428571427</v>
          </cell>
          <cell r="P255">
            <v>472.41428571428565</v>
          </cell>
          <cell r="T255">
            <v>556.07098214285713</v>
          </cell>
          <cell r="X255">
            <v>551.15</v>
          </cell>
          <cell r="AH255">
            <v>493.5</v>
          </cell>
          <cell r="AI255">
            <v>525.1</v>
          </cell>
          <cell r="AJ255">
            <v>380</v>
          </cell>
        </row>
        <row r="256">
          <cell r="F256">
            <v>472.41428571428565</v>
          </cell>
          <cell r="P256">
            <v>531.46607142857147</v>
          </cell>
          <cell r="T256">
            <v>575.75491071428576</v>
          </cell>
          <cell r="X256">
            <v>570.8339285714286</v>
          </cell>
          <cell r="AH256">
            <v>505</v>
          </cell>
          <cell r="AI256">
            <v>546.5</v>
          </cell>
          <cell r="AJ256">
            <v>380</v>
          </cell>
        </row>
        <row r="257">
          <cell r="F257">
            <v>472.41428571428565</v>
          </cell>
          <cell r="P257">
            <v>531.46607142857147</v>
          </cell>
          <cell r="T257">
            <v>575.75491071428576</v>
          </cell>
          <cell r="X257">
            <v>570.8339285714286</v>
          </cell>
          <cell r="AH257">
            <v>496.5</v>
          </cell>
          <cell r="AI257">
            <v>536.5</v>
          </cell>
          <cell r="AJ257">
            <v>380</v>
          </cell>
        </row>
        <row r="258">
          <cell r="F258">
            <v>403.5205357142857</v>
          </cell>
          <cell r="P258">
            <v>472.41428571428565</v>
          </cell>
          <cell r="T258">
            <v>516.703125</v>
          </cell>
          <cell r="X258">
            <v>511.78214285714284</v>
          </cell>
          <cell r="AH258">
            <v>497.5</v>
          </cell>
          <cell r="AI258">
            <v>520</v>
          </cell>
          <cell r="AJ258">
            <v>361.25</v>
          </cell>
        </row>
        <row r="259">
          <cell r="F259">
            <v>403.5205357142857</v>
          </cell>
          <cell r="P259">
            <v>472.41428571428565</v>
          </cell>
          <cell r="T259">
            <v>492.09821428571428</v>
          </cell>
          <cell r="X259">
            <v>487.17723214285712</v>
          </cell>
          <cell r="AH259">
            <v>551.88</v>
          </cell>
          <cell r="AI259">
            <v>565</v>
          </cell>
          <cell r="AJ259">
            <v>355</v>
          </cell>
        </row>
        <row r="260">
          <cell r="F260">
            <v>526.54508928571431</v>
          </cell>
          <cell r="P260">
            <v>605.28080357142858</v>
          </cell>
          <cell r="T260">
            <v>679.09553571428569</v>
          </cell>
          <cell r="X260">
            <v>674.17455357142865</v>
          </cell>
          <cell r="AH260">
            <v>825</v>
          </cell>
          <cell r="AI260">
            <v>865</v>
          </cell>
          <cell r="AJ260">
            <v>501.25</v>
          </cell>
        </row>
        <row r="261">
          <cell r="F261">
            <v>506.86116071428569</v>
          </cell>
          <cell r="P261">
            <v>605.28080357142858</v>
          </cell>
          <cell r="T261">
            <v>752.9102678571428</v>
          </cell>
          <cell r="X261">
            <v>747.98928571428576</v>
          </cell>
          <cell r="AH261">
            <v>924</v>
          </cell>
          <cell r="AI261">
            <v>967</v>
          </cell>
          <cell r="AJ261">
            <v>550</v>
          </cell>
        </row>
        <row r="262">
          <cell r="F262">
            <v>433.04642857142852</v>
          </cell>
          <cell r="P262">
            <v>531.46607142857147</v>
          </cell>
          <cell r="T262">
            <v>679.09553571428569</v>
          </cell>
          <cell r="X262">
            <v>674.17455357142865</v>
          </cell>
          <cell r="AH262">
            <v>851.25</v>
          </cell>
          <cell r="AI262">
            <v>853.75</v>
          </cell>
          <cell r="AJ262">
            <v>433.75</v>
          </cell>
        </row>
        <row r="263">
          <cell r="F263">
            <v>383.83660714285713</v>
          </cell>
          <cell r="P263">
            <v>482.25624999999997</v>
          </cell>
          <cell r="T263">
            <v>605.28080357142858</v>
          </cell>
          <cell r="X263">
            <v>600.35982142857131</v>
          </cell>
          <cell r="AH263">
            <v>648.13</v>
          </cell>
          <cell r="AI263">
            <v>703.13</v>
          </cell>
          <cell r="AJ263">
            <v>390</v>
          </cell>
        </row>
        <row r="264">
          <cell r="F264">
            <v>354.31071428571431</v>
          </cell>
          <cell r="P264">
            <v>452.73035714285709</v>
          </cell>
          <cell r="T264">
            <v>472.41428571428565</v>
          </cell>
          <cell r="X264">
            <v>467.49330357142856</v>
          </cell>
          <cell r="AH264">
            <v>496.5</v>
          </cell>
          <cell r="AI264">
            <v>542.5</v>
          </cell>
          <cell r="AJ264">
            <v>345</v>
          </cell>
        </row>
        <row r="265">
          <cell r="F265">
            <v>324.78482142857143</v>
          </cell>
          <cell r="P265">
            <v>428.12544642857142</v>
          </cell>
          <cell r="T265">
            <v>403.5205357142857</v>
          </cell>
          <cell r="X265">
            <v>398.59955357142854</v>
          </cell>
          <cell r="AH265">
            <v>441.25</v>
          </cell>
          <cell r="AI265">
            <v>483.13</v>
          </cell>
          <cell r="AJ265">
            <v>265</v>
          </cell>
        </row>
        <row r="266">
          <cell r="F266">
            <v>300.17991071428565</v>
          </cell>
          <cell r="P266">
            <v>418.28348214285711</v>
          </cell>
          <cell r="T266">
            <v>383.83660714285713</v>
          </cell>
          <cell r="X266">
            <v>378.91562499999998</v>
          </cell>
          <cell r="AH266">
            <v>460.5</v>
          </cell>
          <cell r="AI266">
            <v>481</v>
          </cell>
          <cell r="AJ266">
            <v>258</v>
          </cell>
        </row>
        <row r="267">
          <cell r="F267">
            <v>290.3379464285714</v>
          </cell>
          <cell r="P267">
            <v>378.91562499999998</v>
          </cell>
          <cell r="T267">
            <v>354.31071428571431</v>
          </cell>
          <cell r="X267">
            <v>349.3897321428571</v>
          </cell>
          <cell r="AH267">
            <v>508.5</v>
          </cell>
          <cell r="AI267">
            <v>523.13</v>
          </cell>
        </row>
        <row r="268">
          <cell r="F268">
            <v>270.65401785714283</v>
          </cell>
          <cell r="P268">
            <v>359.23169642857141</v>
          </cell>
          <cell r="T268">
            <v>324.78482142857143</v>
          </cell>
          <cell r="X268">
            <v>319.86383928571428</v>
          </cell>
          <cell r="AH268">
            <v>458.75</v>
          </cell>
          <cell r="AI268">
            <v>488.75</v>
          </cell>
        </row>
        <row r="269">
          <cell r="F269">
            <v>290.3379464285714</v>
          </cell>
          <cell r="P269">
            <v>378.91562499999998</v>
          </cell>
          <cell r="T269">
            <v>354.31071428571431</v>
          </cell>
          <cell r="X269">
            <v>349.3897321428571</v>
          </cell>
          <cell r="AH269">
            <v>434</v>
          </cell>
          <cell r="AI269">
            <v>458.5</v>
          </cell>
        </row>
        <row r="270">
          <cell r="F270">
            <v>329.70580357142853</v>
          </cell>
          <cell r="P270">
            <v>408.44151785714286</v>
          </cell>
          <cell r="T270">
            <v>413.36249999999995</v>
          </cell>
          <cell r="X270">
            <v>408.44151785714286</v>
          </cell>
          <cell r="AH270">
            <v>471.25</v>
          </cell>
          <cell r="AI270">
            <v>475</v>
          </cell>
        </row>
        <row r="271">
          <cell r="F271">
            <v>349.393317298</v>
          </cell>
          <cell r="P271">
            <v>437.96741071428568</v>
          </cell>
          <cell r="T271">
            <v>442.88839285714283</v>
          </cell>
          <cell r="X271">
            <v>437.96741071428568</v>
          </cell>
          <cell r="AH271">
            <v>491.25</v>
          </cell>
          <cell r="AI271">
            <v>501.25</v>
          </cell>
        </row>
        <row r="272">
          <cell r="F272">
            <v>383.83660714285713</v>
          </cell>
          <cell r="P272">
            <v>501.94017857142853</v>
          </cell>
          <cell r="T272">
            <v>541.30803571428567</v>
          </cell>
          <cell r="X272">
            <v>536.38705357142851</v>
          </cell>
          <cell r="AH272">
            <v>533</v>
          </cell>
          <cell r="AI272">
            <v>543.5</v>
          </cell>
        </row>
        <row r="273">
          <cell r="F273">
            <v>370</v>
          </cell>
          <cell r="P273">
            <v>483.84615384615381</v>
          </cell>
          <cell r="T273">
            <v>549.92098214285716</v>
          </cell>
          <cell r="X273">
            <v>545</v>
          </cell>
          <cell r="AH273">
            <v>537.67543859649129</v>
          </cell>
          <cell r="AI273">
            <v>548.26754385964909</v>
          </cell>
        </row>
        <row r="274">
          <cell r="F274">
            <v>360</v>
          </cell>
          <cell r="P274">
            <v>404.60491071428572</v>
          </cell>
          <cell r="T274">
            <v>504.92098214285716</v>
          </cell>
          <cell r="X274">
            <v>500</v>
          </cell>
          <cell r="AH274">
            <v>514.29824561403518</v>
          </cell>
          <cell r="AI274">
            <v>524.42982456140351</v>
          </cell>
        </row>
        <row r="275">
          <cell r="F275">
            <v>350</v>
          </cell>
          <cell r="P275">
            <v>374.60491071428572</v>
          </cell>
          <cell r="T275">
            <v>470.42054567700711</v>
          </cell>
          <cell r="X275">
            <v>465.49956353414996</v>
          </cell>
          <cell r="AH275">
            <v>476.89473684210532</v>
          </cell>
          <cell r="AI275">
            <v>486.28947368421052</v>
          </cell>
        </row>
        <row r="276">
          <cell r="F276">
            <v>340</v>
          </cell>
          <cell r="P276">
            <v>364.60491071428572</v>
          </cell>
          <cell r="T276">
            <v>444.92098214285716</v>
          </cell>
          <cell r="X276">
            <v>440</v>
          </cell>
          <cell r="AH276">
            <v>476.89473684210532</v>
          </cell>
          <cell r="AI276">
            <v>486.28947368421052</v>
          </cell>
        </row>
        <row r="277">
          <cell r="F277">
            <v>335</v>
          </cell>
          <cell r="P277">
            <v>359.60491071428572</v>
          </cell>
          <cell r="T277">
            <v>454.92098214285716</v>
          </cell>
          <cell r="X277">
            <v>450</v>
          </cell>
          <cell r="AH277">
            <v>438.84210526315792</v>
          </cell>
          <cell r="AI277">
            <v>457.68421052631578</v>
          </cell>
        </row>
        <row r="278">
          <cell r="F278">
            <v>345</v>
          </cell>
          <cell r="P278">
            <v>369.60491071428572</v>
          </cell>
          <cell r="T278">
            <v>434.92098214285716</v>
          </cell>
          <cell r="X278">
            <v>430</v>
          </cell>
          <cell r="AH278">
            <v>429.69956140350877</v>
          </cell>
          <cell r="AI278">
            <v>448.14912280701753</v>
          </cell>
        </row>
        <row r="279">
          <cell r="F279">
            <v>350</v>
          </cell>
          <cell r="P279">
            <v>374.60491071428572</v>
          </cell>
          <cell r="T279">
            <v>424.92098214285716</v>
          </cell>
          <cell r="X279">
            <v>420</v>
          </cell>
          <cell r="AH279">
            <v>415.55701754385962</v>
          </cell>
          <cell r="AI279">
            <v>438.61403508771929</v>
          </cell>
        </row>
        <row r="280">
          <cell r="F280">
            <v>365</v>
          </cell>
          <cell r="P280">
            <v>389.60491071428572</v>
          </cell>
          <cell r="T280">
            <v>444.92098214285716</v>
          </cell>
          <cell r="X280">
            <v>440</v>
          </cell>
          <cell r="AH280">
            <v>442.65856216628526</v>
          </cell>
          <cell r="AI280">
            <v>467.21929824561403</v>
          </cell>
        </row>
        <row r="281">
          <cell r="F281">
            <v>380</v>
          </cell>
          <cell r="P281">
            <v>404.60491071428572</v>
          </cell>
          <cell r="T281">
            <v>464.92098214285716</v>
          </cell>
          <cell r="X281">
            <v>460</v>
          </cell>
          <cell r="AH281">
            <v>474.27703089244847</v>
          </cell>
          <cell r="AI281">
            <v>500.59210526315786</v>
          </cell>
        </row>
      </sheetData>
      <sheetData sheetId="16">
        <row r="174">
          <cell r="AF174">
            <v>308.11750000000001</v>
          </cell>
          <cell r="AL174">
            <v>373.125</v>
          </cell>
          <cell r="AM174">
            <v>335.625</v>
          </cell>
        </row>
        <row r="175">
          <cell r="AF175">
            <v>243.2225</v>
          </cell>
          <cell r="AL175">
            <v>358.125</v>
          </cell>
          <cell r="AM175">
            <v>303.125</v>
          </cell>
        </row>
        <row r="176">
          <cell r="AF176">
            <v>250.85399999999998</v>
          </cell>
          <cell r="AL176">
            <v>334</v>
          </cell>
          <cell r="AM176">
            <v>257</v>
          </cell>
        </row>
        <row r="177">
          <cell r="AF177">
            <v>261.38249999999999</v>
          </cell>
          <cell r="AL177">
            <v>315</v>
          </cell>
          <cell r="AM177">
            <v>262.5</v>
          </cell>
        </row>
        <row r="178">
          <cell r="AF178">
            <v>278.72249999999997</v>
          </cell>
          <cell r="AL178">
            <v>320.625</v>
          </cell>
          <cell r="AM178">
            <v>269.375</v>
          </cell>
        </row>
        <row r="179">
          <cell r="AF179">
            <v>267.476</v>
          </cell>
          <cell r="AL179">
            <v>314</v>
          </cell>
          <cell r="AM179">
            <v>266.5</v>
          </cell>
        </row>
        <row r="180">
          <cell r="AF180">
            <v>225.9425</v>
          </cell>
          <cell r="AL180">
            <v>300</v>
          </cell>
          <cell r="AM180">
            <v>247.5</v>
          </cell>
        </row>
        <row r="181">
          <cell r="AF181">
            <v>232.33749999999998</v>
          </cell>
          <cell r="AL181">
            <v>276.875</v>
          </cell>
          <cell r="AM181">
            <v>226.25</v>
          </cell>
        </row>
        <row r="182">
          <cell r="AF182">
            <v>206.00799999999998</v>
          </cell>
          <cell r="AL182">
            <v>264.5</v>
          </cell>
          <cell r="AM182">
            <v>213</v>
          </cell>
        </row>
        <row r="183">
          <cell r="AF183">
            <v>172.66500000000002</v>
          </cell>
          <cell r="AL183">
            <v>230.625</v>
          </cell>
          <cell r="AM183">
            <v>180</v>
          </cell>
        </row>
        <row r="184">
          <cell r="AF184">
            <v>190.44</v>
          </cell>
          <cell r="AL184">
            <v>219.375</v>
          </cell>
          <cell r="AM184">
            <v>176.625</v>
          </cell>
        </row>
        <row r="185">
          <cell r="AF185">
            <v>184.22200000000001</v>
          </cell>
          <cell r="AL185">
            <v>214.5</v>
          </cell>
          <cell r="AM185">
            <v>170.6</v>
          </cell>
        </row>
        <row r="186">
          <cell r="AF186">
            <v>179.45249999999999</v>
          </cell>
          <cell r="AL186">
            <v>212.5</v>
          </cell>
          <cell r="AM186">
            <v>170.625</v>
          </cell>
        </row>
        <row r="187">
          <cell r="AF187">
            <v>170.1</v>
          </cell>
          <cell r="AL187">
            <v>203.75</v>
          </cell>
          <cell r="AM187">
            <v>173.125</v>
          </cell>
        </row>
        <row r="188">
          <cell r="AF188">
            <v>206.75399999999999</v>
          </cell>
          <cell r="AL188">
            <v>233.1</v>
          </cell>
          <cell r="AM188">
            <v>206.1</v>
          </cell>
        </row>
        <row r="189">
          <cell r="AF189">
            <v>260.59749999999997</v>
          </cell>
          <cell r="AL189">
            <v>276.375</v>
          </cell>
          <cell r="AM189">
            <v>260</v>
          </cell>
        </row>
        <row r="190">
          <cell r="AF190">
            <v>313.06400000000002</v>
          </cell>
          <cell r="AL190">
            <v>307.5</v>
          </cell>
          <cell r="AM190">
            <v>292.5</v>
          </cell>
        </row>
        <row r="191">
          <cell r="AF191">
            <v>219.57500000000002</v>
          </cell>
          <cell r="AL191">
            <v>305.625</v>
          </cell>
          <cell r="AM191">
            <v>247.5</v>
          </cell>
        </row>
        <row r="192">
          <cell r="AF192">
            <v>213.358</v>
          </cell>
          <cell r="AL192">
            <v>278.5</v>
          </cell>
          <cell r="AM192">
            <v>225.8</v>
          </cell>
        </row>
        <row r="193">
          <cell r="AF193">
            <v>222.15</v>
          </cell>
          <cell r="AL193">
            <v>272.5</v>
          </cell>
          <cell r="AM193">
            <v>231.875</v>
          </cell>
        </row>
        <row r="194">
          <cell r="AF194">
            <v>211.25799999999998</v>
          </cell>
          <cell r="AL194">
            <v>271.60000000000002</v>
          </cell>
          <cell r="AM194">
            <v>245.2</v>
          </cell>
        </row>
        <row r="195">
          <cell r="AF195">
            <v>222.08750000000001</v>
          </cell>
          <cell r="AL195">
            <v>283</v>
          </cell>
          <cell r="AM195">
            <v>247.125</v>
          </cell>
        </row>
        <row r="196">
          <cell r="AF196">
            <v>262.45249999999999</v>
          </cell>
          <cell r="AL196">
            <v>318.75</v>
          </cell>
          <cell r="AM196">
            <v>295.625</v>
          </cell>
        </row>
        <row r="197">
          <cell r="AF197">
            <v>274.66800000000001</v>
          </cell>
          <cell r="AL197">
            <v>345.4</v>
          </cell>
          <cell r="AM197">
            <v>305.8</v>
          </cell>
        </row>
        <row r="198">
          <cell r="AF198">
            <v>268.01749999999998</v>
          </cell>
          <cell r="AL198">
            <v>347.25</v>
          </cell>
          <cell r="AM198">
            <v>304.875</v>
          </cell>
        </row>
        <row r="199">
          <cell r="AF199">
            <v>260.63</v>
          </cell>
          <cell r="AL199">
            <v>340.625</v>
          </cell>
          <cell r="AM199">
            <v>288.125</v>
          </cell>
        </row>
        <row r="200">
          <cell r="AF200">
            <v>275.95</v>
          </cell>
          <cell r="AL200">
            <v>376.5</v>
          </cell>
          <cell r="AM200">
            <v>327.5</v>
          </cell>
        </row>
        <row r="201">
          <cell r="AF201">
            <v>265.82749999999999</v>
          </cell>
          <cell r="AL201">
            <v>410</v>
          </cell>
          <cell r="AM201">
            <v>328.75</v>
          </cell>
        </row>
        <row r="202">
          <cell r="AF202">
            <v>267.19499999999999</v>
          </cell>
          <cell r="AL202">
            <v>395.875</v>
          </cell>
          <cell r="AM202">
            <v>327.5</v>
          </cell>
        </row>
        <row r="203">
          <cell r="AF203">
            <v>272.21159999999998</v>
          </cell>
          <cell r="AL203">
            <v>377</v>
          </cell>
          <cell r="AM203">
            <v>322.5</v>
          </cell>
        </row>
        <row r="204">
          <cell r="AF204">
            <v>295.50049999999999</v>
          </cell>
          <cell r="AL204">
            <v>369.375</v>
          </cell>
          <cell r="AM204">
            <v>330</v>
          </cell>
        </row>
        <row r="205">
          <cell r="AF205">
            <v>336.27000000000004</v>
          </cell>
          <cell r="AL205">
            <v>393.875</v>
          </cell>
          <cell r="AM205">
            <v>362.5</v>
          </cell>
        </row>
        <row r="206">
          <cell r="AF206">
            <v>332.31285714289999</v>
          </cell>
          <cell r="AL206">
            <v>411.25</v>
          </cell>
          <cell r="AM206">
            <v>359.375</v>
          </cell>
        </row>
        <row r="207">
          <cell r="AF207">
            <v>298.31954545449997</v>
          </cell>
          <cell r="AL207">
            <v>378.75</v>
          </cell>
          <cell r="AM207">
            <v>333.75</v>
          </cell>
        </row>
        <row r="208">
          <cell r="AF208">
            <v>304.98095238100001</v>
          </cell>
          <cell r="AL208">
            <v>374</v>
          </cell>
          <cell r="AM208">
            <v>339.5</v>
          </cell>
        </row>
        <row r="209">
          <cell r="AF209">
            <v>346.62526315790001</v>
          </cell>
          <cell r="AL209">
            <v>378.75</v>
          </cell>
          <cell r="AM209">
            <v>357.5</v>
          </cell>
        </row>
        <row r="210">
          <cell r="AF210">
            <v>358.05136363640003</v>
          </cell>
          <cell r="AL210">
            <v>392.5</v>
          </cell>
          <cell r="AM210">
            <v>370</v>
          </cell>
        </row>
        <row r="211">
          <cell r="AF211">
            <v>344.19450000000001</v>
          </cell>
          <cell r="AL211">
            <v>391.25</v>
          </cell>
          <cell r="AM211">
            <v>360</v>
          </cell>
        </row>
        <row r="212">
          <cell r="AF212">
            <v>366.80619047620002</v>
          </cell>
          <cell r="AL212">
            <v>404.5</v>
          </cell>
          <cell r="AM212">
            <v>373</v>
          </cell>
        </row>
        <row r="213">
          <cell r="AF213">
            <v>346.04050000000001</v>
          </cell>
          <cell r="AL213">
            <v>413.75</v>
          </cell>
          <cell r="AM213">
            <v>380.625</v>
          </cell>
        </row>
        <row r="214">
          <cell r="AF214">
            <v>342.46055555560002</v>
          </cell>
          <cell r="AL214">
            <v>402.9</v>
          </cell>
          <cell r="AM214">
            <v>379</v>
          </cell>
        </row>
        <row r="215">
          <cell r="AF215">
            <v>344.577</v>
          </cell>
          <cell r="AL215">
            <v>410</v>
          </cell>
          <cell r="AM215">
            <v>388.75</v>
          </cell>
        </row>
        <row r="216">
          <cell r="AF216">
            <v>337.90227272729999</v>
          </cell>
          <cell r="AL216">
            <v>413.375</v>
          </cell>
          <cell r="AM216">
            <v>392.5</v>
          </cell>
        </row>
        <row r="217">
          <cell r="AF217">
            <v>309.2133333333</v>
          </cell>
          <cell r="AL217">
            <v>405.5</v>
          </cell>
          <cell r="AM217">
            <v>383</v>
          </cell>
        </row>
        <row r="218">
          <cell r="AF218">
            <v>315.29750000000001</v>
          </cell>
          <cell r="AL218">
            <v>392.5</v>
          </cell>
          <cell r="AM218">
            <v>370</v>
          </cell>
        </row>
        <row r="219">
          <cell r="AF219">
            <v>323.81869565220001</v>
          </cell>
          <cell r="AL219">
            <v>388.75</v>
          </cell>
          <cell r="AM219">
            <v>366.25</v>
          </cell>
        </row>
        <row r="220">
          <cell r="AF220">
            <v>325.86681818181813</v>
          </cell>
          <cell r="AL220">
            <v>390.625</v>
          </cell>
          <cell r="AM220">
            <v>366.25</v>
          </cell>
        </row>
        <row r="221">
          <cell r="AF221">
            <v>294.63473684209998</v>
          </cell>
          <cell r="AL221">
            <v>378.125</v>
          </cell>
          <cell r="AM221">
            <v>351.875</v>
          </cell>
        </row>
        <row r="222">
          <cell r="AF222">
            <v>279.32761904760002</v>
          </cell>
          <cell r="AL222">
            <v>359</v>
          </cell>
          <cell r="AM222">
            <v>328</v>
          </cell>
        </row>
        <row r="223">
          <cell r="AF223">
            <v>315.54849999999999</v>
          </cell>
          <cell r="AL223">
            <v>380</v>
          </cell>
          <cell r="AM223">
            <v>335.625</v>
          </cell>
        </row>
        <row r="224">
          <cell r="AF224">
            <v>317.0285714286</v>
          </cell>
          <cell r="AL224">
            <v>390</v>
          </cell>
          <cell r="AM224">
            <v>344.375</v>
          </cell>
        </row>
        <row r="225">
          <cell r="AF225">
            <v>306.40949999999998</v>
          </cell>
          <cell r="AL225">
            <v>385.625</v>
          </cell>
          <cell r="AM225">
            <v>340</v>
          </cell>
        </row>
        <row r="226">
          <cell r="AF226">
            <v>292.71199999999999</v>
          </cell>
          <cell r="AL226">
            <v>364</v>
          </cell>
          <cell r="AM226">
            <v>334</v>
          </cell>
        </row>
        <row r="227">
          <cell r="AF227">
            <v>286.1155</v>
          </cell>
          <cell r="AL227">
            <v>355.625</v>
          </cell>
          <cell r="AM227">
            <v>325</v>
          </cell>
        </row>
        <row r="228">
          <cell r="AF228">
            <v>288.10869565220003</v>
          </cell>
          <cell r="AL228">
            <v>367.5</v>
          </cell>
          <cell r="AM228">
            <v>336.875</v>
          </cell>
        </row>
        <row r="229">
          <cell r="AF229">
            <v>276.89714285709999</v>
          </cell>
          <cell r="AL229">
            <v>369.5</v>
          </cell>
          <cell r="AM229">
            <v>336.6</v>
          </cell>
        </row>
        <row r="230">
          <cell r="AF230">
            <v>235.983</v>
          </cell>
          <cell r="AL230">
            <v>338.125</v>
          </cell>
          <cell r="AM230">
            <v>305</v>
          </cell>
        </row>
        <row r="231">
          <cell r="AF231">
            <v>233.0304347826</v>
          </cell>
          <cell r="AL231">
            <v>317</v>
          </cell>
          <cell r="AM231">
            <v>278.2</v>
          </cell>
        </row>
        <row r="232">
          <cell r="AF232">
            <v>256.01857142860001</v>
          </cell>
          <cell r="AL232">
            <v>326.25</v>
          </cell>
          <cell r="AM232">
            <v>298.5</v>
          </cell>
        </row>
        <row r="233">
          <cell r="AF233">
            <v>290.01</v>
          </cell>
          <cell r="AL233">
            <v>338.13</v>
          </cell>
          <cell r="AM233">
            <v>312.75</v>
          </cell>
        </row>
        <row r="234">
          <cell r="AF234">
            <v>284.49</v>
          </cell>
          <cell r="AL234">
            <v>344</v>
          </cell>
          <cell r="AM234">
            <v>326</v>
          </cell>
        </row>
        <row r="235">
          <cell r="AF235">
            <v>264.89</v>
          </cell>
          <cell r="AL235">
            <v>341.25</v>
          </cell>
          <cell r="AM235">
            <v>318.38</v>
          </cell>
        </row>
        <row r="236">
          <cell r="AF236">
            <v>250.35</v>
          </cell>
          <cell r="AL236">
            <v>343.75</v>
          </cell>
          <cell r="AM236">
            <v>318.38</v>
          </cell>
        </row>
        <row r="237">
          <cell r="AF237">
            <v>237.99</v>
          </cell>
          <cell r="AL237">
            <v>333.5</v>
          </cell>
          <cell r="AM237">
            <v>278</v>
          </cell>
        </row>
        <row r="238">
          <cell r="AF238">
            <v>242.41</v>
          </cell>
          <cell r="AL238">
            <v>310</v>
          </cell>
          <cell r="AM238">
            <v>293</v>
          </cell>
        </row>
        <row r="239">
          <cell r="AF239">
            <v>254.36</v>
          </cell>
          <cell r="AL239">
            <v>309.38</v>
          </cell>
          <cell r="AM239">
            <v>308.75</v>
          </cell>
        </row>
        <row r="240">
          <cell r="AF240">
            <v>257.61</v>
          </cell>
          <cell r="AL240">
            <v>310.7</v>
          </cell>
          <cell r="AM240">
            <v>316.5</v>
          </cell>
        </row>
        <row r="241">
          <cell r="AF241">
            <v>276.10000000000002</v>
          </cell>
          <cell r="AL241">
            <v>322.63</v>
          </cell>
          <cell r="AM241">
            <v>334.63</v>
          </cell>
        </row>
        <row r="242">
          <cell r="AF242">
            <v>294.95</v>
          </cell>
          <cell r="AL242">
            <v>332</v>
          </cell>
          <cell r="AM242">
            <v>358.5</v>
          </cell>
        </row>
        <row r="243">
          <cell r="AF243">
            <v>281.11</v>
          </cell>
          <cell r="AL243">
            <v>360</v>
          </cell>
          <cell r="AM243">
            <v>353.4</v>
          </cell>
        </row>
        <row r="244">
          <cell r="AF244">
            <v>312.25</v>
          </cell>
          <cell r="AL244">
            <v>376.25</v>
          </cell>
          <cell r="AM244">
            <v>388</v>
          </cell>
        </row>
        <row r="245">
          <cell r="AF245">
            <v>413.13</v>
          </cell>
          <cell r="AL245">
            <v>456.5</v>
          </cell>
          <cell r="AM245">
            <v>484.8</v>
          </cell>
        </row>
        <row r="246">
          <cell r="AF246">
            <v>449.96</v>
          </cell>
          <cell r="AL246">
            <v>530.63</v>
          </cell>
          <cell r="AM246">
            <v>540.63</v>
          </cell>
        </row>
        <row r="247">
          <cell r="AF247">
            <v>409.81</v>
          </cell>
          <cell r="AL247">
            <v>510</v>
          </cell>
          <cell r="AM247">
            <v>506.88</v>
          </cell>
        </row>
        <row r="248">
          <cell r="AF248">
            <v>434.09</v>
          </cell>
          <cell r="AL248">
            <v>553.13</v>
          </cell>
          <cell r="AM248">
            <v>537.5</v>
          </cell>
        </row>
        <row r="249">
          <cell r="AF249">
            <v>424.94</v>
          </cell>
          <cell r="AL249">
            <v>540</v>
          </cell>
          <cell r="AM249">
            <v>546.70000000000005</v>
          </cell>
        </row>
        <row r="250">
          <cell r="AF250">
            <v>496.52</v>
          </cell>
          <cell r="AL250">
            <v>628.13</v>
          </cell>
          <cell r="AM250">
            <v>612.5</v>
          </cell>
        </row>
        <row r="251">
          <cell r="AF251">
            <v>500.09</v>
          </cell>
          <cell r="AL251">
            <v>643.75</v>
          </cell>
          <cell r="AM251">
            <v>628.75</v>
          </cell>
        </row>
        <row r="252">
          <cell r="AF252">
            <v>480.7</v>
          </cell>
          <cell r="AL252">
            <v>656</v>
          </cell>
          <cell r="AM252">
            <v>606.5</v>
          </cell>
        </row>
        <row r="253">
          <cell r="AF253">
            <v>450.06</v>
          </cell>
          <cell r="AL253">
            <v>647.5</v>
          </cell>
          <cell r="AM253">
            <v>540.63</v>
          </cell>
        </row>
        <row r="254">
          <cell r="AF254">
            <v>435.19</v>
          </cell>
          <cell r="AL254">
            <v>578</v>
          </cell>
          <cell r="AM254">
            <v>498.3</v>
          </cell>
        </row>
        <row r="255">
          <cell r="AF255">
            <v>473.64</v>
          </cell>
          <cell r="AL255">
            <v>585</v>
          </cell>
          <cell r="AM255">
            <v>522.5</v>
          </cell>
        </row>
        <row r="256">
          <cell r="AF256">
            <v>491.15</v>
          </cell>
          <cell r="AL256">
            <v>581.25</v>
          </cell>
          <cell r="AM256">
            <v>531.88</v>
          </cell>
        </row>
        <row r="257">
          <cell r="AF257">
            <v>464.6</v>
          </cell>
          <cell r="AL257">
            <v>552</v>
          </cell>
          <cell r="AM257">
            <v>507.5</v>
          </cell>
        </row>
        <row r="258">
          <cell r="AF258">
            <v>458.77</v>
          </cell>
          <cell r="AL258">
            <v>553.75</v>
          </cell>
          <cell r="AM258">
            <v>503.75</v>
          </cell>
        </row>
        <row r="259">
          <cell r="AF259">
            <v>494.5</v>
          </cell>
          <cell r="AL259">
            <v>615</v>
          </cell>
          <cell r="AM259">
            <v>561.25</v>
          </cell>
        </row>
        <row r="260">
          <cell r="AF260">
            <v>630.69000000000005</v>
          </cell>
          <cell r="AL260">
            <v>780</v>
          </cell>
          <cell r="AM260">
            <v>732</v>
          </cell>
        </row>
        <row r="261">
          <cell r="AF261">
            <v>616.65</v>
          </cell>
          <cell r="AL261">
            <v>715</v>
          </cell>
          <cell r="AM261">
            <v>665</v>
          </cell>
        </row>
        <row r="262">
          <cell r="AF262">
            <v>478.73</v>
          </cell>
          <cell r="AL262">
            <v>578.75</v>
          </cell>
          <cell r="AM262">
            <v>528.75</v>
          </cell>
        </row>
        <row r="263">
          <cell r="AF263">
            <v>365.83</v>
          </cell>
          <cell r="AL263">
            <v>457</v>
          </cell>
          <cell r="AM263">
            <v>407</v>
          </cell>
        </row>
        <row r="264">
          <cell r="AF264">
            <v>379.28</v>
          </cell>
          <cell r="AL264">
            <v>460</v>
          </cell>
          <cell r="AM264">
            <v>410</v>
          </cell>
        </row>
        <row r="265">
          <cell r="AF265">
            <v>382.5</v>
          </cell>
          <cell r="AL265">
            <v>425</v>
          </cell>
          <cell r="AM265">
            <v>375</v>
          </cell>
        </row>
        <row r="266">
          <cell r="AF266">
            <v>358.86</v>
          </cell>
          <cell r="AL266">
            <v>418</v>
          </cell>
          <cell r="AM266">
            <v>368</v>
          </cell>
        </row>
        <row r="267">
          <cell r="AF267">
            <v>360.32</v>
          </cell>
          <cell r="AL267">
            <v>420</v>
          </cell>
          <cell r="AM267">
            <v>370</v>
          </cell>
        </row>
        <row r="268">
          <cell r="AF268">
            <v>342.12</v>
          </cell>
          <cell r="AL268">
            <v>402.5</v>
          </cell>
          <cell r="AM268">
            <v>352.5</v>
          </cell>
        </row>
        <row r="269">
          <cell r="AF269">
            <v>379.88</v>
          </cell>
          <cell r="AL269">
            <v>436.5</v>
          </cell>
          <cell r="AM269">
            <v>386.5</v>
          </cell>
        </row>
        <row r="270">
          <cell r="AF270">
            <v>406.59</v>
          </cell>
          <cell r="AL270">
            <v>439.38</v>
          </cell>
          <cell r="AM270">
            <v>389.38</v>
          </cell>
        </row>
        <row r="271">
          <cell r="AF271">
            <v>423.14</v>
          </cell>
          <cell r="AL271">
            <v>472.5</v>
          </cell>
          <cell r="AM271">
            <v>422.5</v>
          </cell>
        </row>
        <row r="272">
          <cell r="AF272">
            <v>450.71</v>
          </cell>
          <cell r="AL272">
            <v>502.5</v>
          </cell>
          <cell r="AM272">
            <v>445.5</v>
          </cell>
        </row>
        <row r="273">
          <cell r="AF273">
            <v>430</v>
          </cell>
          <cell r="AL273">
            <v>489.41026380599499</v>
          </cell>
          <cell r="AM273">
            <v>425.02939806083737</v>
          </cell>
        </row>
        <row r="274">
          <cell r="AF274">
            <v>420</v>
          </cell>
          <cell r="AL274">
            <v>478.02862976399501</v>
          </cell>
          <cell r="AM274">
            <v>415.14499345477134</v>
          </cell>
        </row>
        <row r="275">
          <cell r="AF275">
            <v>400</v>
          </cell>
          <cell r="AL275">
            <v>455.26536167999524</v>
          </cell>
          <cell r="AM275">
            <v>395.37618424263934</v>
          </cell>
        </row>
        <row r="276">
          <cell r="AF276">
            <v>370</v>
          </cell>
          <cell r="AL276">
            <v>421.1204595539956</v>
          </cell>
          <cell r="AM276">
            <v>365.72297042444143</v>
          </cell>
        </row>
        <row r="277">
          <cell r="AF277">
            <v>380</v>
          </cell>
          <cell r="AL277">
            <v>432.50209359599546</v>
          </cell>
          <cell r="AM277">
            <v>375.6073750305074</v>
          </cell>
        </row>
        <row r="278">
          <cell r="AF278">
            <v>360</v>
          </cell>
          <cell r="AL278">
            <v>409.73882551199569</v>
          </cell>
          <cell r="AM278">
            <v>355.8385658183754</v>
          </cell>
        </row>
        <row r="279">
          <cell r="AF279">
            <v>370</v>
          </cell>
          <cell r="AL279">
            <v>416.12045955399554</v>
          </cell>
          <cell r="AM279">
            <v>365.72297042444137</v>
          </cell>
        </row>
        <row r="280">
          <cell r="AF280">
            <v>390</v>
          </cell>
          <cell r="AL280">
            <v>438.613457367725</v>
          </cell>
          <cell r="AM280">
            <v>385.49177963657331</v>
          </cell>
        </row>
        <row r="281">
          <cell r="AF281">
            <v>385</v>
          </cell>
          <cell r="AL281">
            <v>432.99020791429263</v>
          </cell>
          <cell r="AM281">
            <v>380.54957733354036</v>
          </cell>
        </row>
      </sheetData>
      <sheetData sheetId="17">
        <row r="174">
          <cell r="G174">
            <v>354</v>
          </cell>
          <cell r="R174">
            <v>296.25</v>
          </cell>
          <cell r="T174">
            <v>326.505</v>
          </cell>
          <cell r="AC174">
            <v>253.46212864947191</v>
          </cell>
        </row>
        <row r="175">
          <cell r="G175">
            <v>354</v>
          </cell>
          <cell r="R175">
            <v>265.625</v>
          </cell>
          <cell r="T175">
            <v>286.16000000000003</v>
          </cell>
          <cell r="AC175">
            <v>242.83857091869589</v>
          </cell>
        </row>
        <row r="176">
          <cell r="G176">
            <v>354</v>
          </cell>
          <cell r="R176">
            <v>266.39999999999998</v>
          </cell>
          <cell r="T176">
            <v>286.68400000000003</v>
          </cell>
          <cell r="AC176">
            <v>226.59541153881531</v>
          </cell>
        </row>
        <row r="177">
          <cell r="G177">
            <v>354</v>
          </cell>
          <cell r="R177">
            <v>275.625</v>
          </cell>
          <cell r="T177">
            <v>294.19500000000005</v>
          </cell>
          <cell r="AC177">
            <v>211.55419028241337</v>
          </cell>
        </row>
        <row r="178">
          <cell r="G178">
            <v>354</v>
          </cell>
          <cell r="R178">
            <v>271.25</v>
          </cell>
          <cell r="T178">
            <v>293.65749999999997</v>
          </cell>
          <cell r="AC178">
            <v>201.15455629635022</v>
          </cell>
        </row>
        <row r="179">
          <cell r="G179">
            <v>354</v>
          </cell>
          <cell r="R179">
            <v>267</v>
          </cell>
          <cell r="T179">
            <v>287.16400000000004</v>
          </cell>
          <cell r="AC179">
            <v>191.72531352056566</v>
          </cell>
        </row>
        <row r="180">
          <cell r="G180">
            <v>354</v>
          </cell>
          <cell r="R180">
            <v>242.5</v>
          </cell>
          <cell r="T180">
            <v>266.80500000000001</v>
          </cell>
          <cell r="AC180">
            <v>165.20076130256922</v>
          </cell>
        </row>
        <row r="181">
          <cell r="G181">
            <v>354</v>
          </cell>
          <cell r="R181">
            <v>222.5</v>
          </cell>
          <cell r="T181">
            <v>244.45500000000001</v>
          </cell>
          <cell r="AC181">
            <v>172.60042262446339</v>
          </cell>
        </row>
        <row r="182">
          <cell r="G182">
            <v>240.1</v>
          </cell>
          <cell r="R182">
            <v>218</v>
          </cell>
          <cell r="T182">
            <v>235.25200000000001</v>
          </cell>
          <cell r="AC182">
            <v>171.65820958071581</v>
          </cell>
        </row>
        <row r="183">
          <cell r="G183">
            <v>145.125</v>
          </cell>
          <cell r="R183">
            <v>192.25</v>
          </cell>
          <cell r="T183">
            <v>197.9075</v>
          </cell>
          <cell r="AC183">
            <v>159.96659735455748</v>
          </cell>
        </row>
        <row r="184">
          <cell r="G184">
            <v>146.625</v>
          </cell>
          <cell r="R184">
            <v>189.375</v>
          </cell>
          <cell r="T184">
            <v>204.19749999999999</v>
          </cell>
          <cell r="AC184">
            <v>151.26925784149262</v>
          </cell>
        </row>
        <row r="185">
          <cell r="G185">
            <v>150.1</v>
          </cell>
          <cell r="R185">
            <v>187</v>
          </cell>
          <cell r="T185">
            <v>206.86399999999998</v>
          </cell>
          <cell r="AC185">
            <v>132.03074361573402</v>
          </cell>
        </row>
        <row r="186">
          <cell r="G186">
            <v>158.5</v>
          </cell>
          <cell r="R186">
            <v>190.625</v>
          </cell>
          <cell r="T186">
            <v>206.34500000000003</v>
          </cell>
          <cell r="AC186">
            <v>135.05366090428518</v>
          </cell>
        </row>
        <row r="187">
          <cell r="G187">
            <v>160.75</v>
          </cell>
          <cell r="R187">
            <v>182.125</v>
          </cell>
          <cell r="T187">
            <v>201.7825</v>
          </cell>
          <cell r="AC187">
            <v>135.16267822735796</v>
          </cell>
        </row>
        <row r="188">
          <cell r="G188">
            <v>180.4</v>
          </cell>
          <cell r="R188">
            <v>206.5</v>
          </cell>
          <cell r="T188">
            <v>220.08</v>
          </cell>
          <cell r="AC188">
            <v>161.95019609582988</v>
          </cell>
        </row>
        <row r="189">
          <cell r="G189">
            <v>234.25</v>
          </cell>
          <cell r="R189">
            <v>242</v>
          </cell>
          <cell r="T189">
            <v>259.2525</v>
          </cell>
          <cell r="AC189">
            <v>195.4629527343113</v>
          </cell>
        </row>
        <row r="190">
          <cell r="G190">
            <v>240.3</v>
          </cell>
          <cell r="R190">
            <v>246.5</v>
          </cell>
          <cell r="T190">
            <v>276.05</v>
          </cell>
          <cell r="AC190">
            <v>196.42063777185871</v>
          </cell>
        </row>
        <row r="191">
          <cell r="G191">
            <v>196.5</v>
          </cell>
          <cell r="R191">
            <v>202.625</v>
          </cell>
          <cell r="T191">
            <v>226.8475</v>
          </cell>
          <cell r="AC191">
            <v>175.31711926603791</v>
          </cell>
        </row>
        <row r="192">
          <cell r="G192">
            <v>201.6</v>
          </cell>
          <cell r="R192">
            <v>199.8</v>
          </cell>
          <cell r="T192">
            <v>221.648</v>
          </cell>
          <cell r="AC192">
            <v>188.12995385124694</v>
          </cell>
        </row>
        <row r="193">
          <cell r="G193">
            <v>217.25</v>
          </cell>
          <cell r="R193">
            <v>202.5</v>
          </cell>
          <cell r="T193">
            <v>231.36500000000001</v>
          </cell>
          <cell r="AC193">
            <v>204.04791229649948</v>
          </cell>
        </row>
        <row r="194">
          <cell r="G194">
            <v>203.2</v>
          </cell>
          <cell r="R194">
            <v>214.1</v>
          </cell>
          <cell r="T194">
            <v>234.27600000000001</v>
          </cell>
          <cell r="AC194">
            <v>201.92920182712763</v>
          </cell>
        </row>
        <row r="195">
          <cell r="G195">
            <v>195.5</v>
          </cell>
          <cell r="R195">
            <v>219.25</v>
          </cell>
          <cell r="T195">
            <v>234.01749999999998</v>
          </cell>
          <cell r="AC195">
            <v>207.47212672805213</v>
          </cell>
        </row>
        <row r="196">
          <cell r="G196">
            <v>235</v>
          </cell>
          <cell r="R196">
            <v>235.5</v>
          </cell>
          <cell r="T196">
            <v>265.14750000000004</v>
          </cell>
          <cell r="AC196">
            <v>224.70921848214834</v>
          </cell>
        </row>
        <row r="197">
          <cell r="G197">
            <v>251.3</v>
          </cell>
          <cell r="R197">
            <v>240.5</v>
          </cell>
          <cell r="T197">
            <v>269.09199999999998</v>
          </cell>
          <cell r="AC197">
            <v>220.63198208656669</v>
          </cell>
        </row>
        <row r="198">
          <cell r="G198">
            <v>252.125</v>
          </cell>
          <cell r="R198">
            <v>248.125</v>
          </cell>
          <cell r="T198">
            <v>286.47500000000002</v>
          </cell>
          <cell r="AC198">
            <v>219.58765291198091</v>
          </cell>
        </row>
        <row r="199">
          <cell r="G199">
            <v>247</v>
          </cell>
          <cell r="R199">
            <v>245.625</v>
          </cell>
          <cell r="T199">
            <v>277.8075</v>
          </cell>
          <cell r="AC199">
            <v>229.16852325916537</v>
          </cell>
        </row>
        <row r="200">
          <cell r="G200">
            <v>272.60000000000002</v>
          </cell>
          <cell r="R200">
            <v>280</v>
          </cell>
          <cell r="T200">
            <v>306.05</v>
          </cell>
          <cell r="AC200">
            <v>231.84902550513425</v>
          </cell>
        </row>
        <row r="201">
          <cell r="G201">
            <v>243.125</v>
          </cell>
          <cell r="R201">
            <v>287.5</v>
          </cell>
          <cell r="T201">
            <v>304.8075</v>
          </cell>
          <cell r="AC201">
            <v>215.22125538481171</v>
          </cell>
        </row>
        <row r="202">
          <cell r="G202">
            <v>236.25</v>
          </cell>
          <cell r="R202">
            <v>272.5</v>
          </cell>
          <cell r="T202">
            <v>298.9375</v>
          </cell>
          <cell r="AC202">
            <v>198.66525905700999</v>
          </cell>
        </row>
        <row r="203">
          <cell r="G203">
            <v>248.4</v>
          </cell>
          <cell r="R203">
            <v>268.5</v>
          </cell>
          <cell r="T203">
            <v>296.416</v>
          </cell>
          <cell r="AC203">
            <v>202.04285729212083</v>
          </cell>
        </row>
        <row r="204">
          <cell r="G204">
            <v>263.125</v>
          </cell>
          <cell r="R204">
            <v>283.125</v>
          </cell>
          <cell r="T204">
            <v>309.66250000000002</v>
          </cell>
          <cell r="AC204">
            <v>235.26671599425484</v>
          </cell>
        </row>
        <row r="205">
          <cell r="G205">
            <v>288.75</v>
          </cell>
          <cell r="R205">
            <v>299.625</v>
          </cell>
          <cell r="T205">
            <v>329.28500000000003</v>
          </cell>
          <cell r="AC205">
            <v>243.57904035975713</v>
          </cell>
        </row>
        <row r="206">
          <cell r="G206">
            <v>290.5</v>
          </cell>
          <cell r="R206">
            <v>301.39999999999998</v>
          </cell>
          <cell r="T206">
            <v>333.346</v>
          </cell>
          <cell r="AC206">
            <v>247.68537414657143</v>
          </cell>
        </row>
        <row r="207">
          <cell r="G207">
            <v>281.875</v>
          </cell>
          <cell r="R207">
            <v>283.125</v>
          </cell>
          <cell r="T207">
            <v>315.73</v>
          </cell>
          <cell r="AC207">
            <v>245.11587790892884</v>
          </cell>
        </row>
        <row r="208">
          <cell r="G208">
            <v>300.5</v>
          </cell>
          <cell r="R208">
            <v>293.125</v>
          </cell>
          <cell r="T208">
            <v>329.20749999999998</v>
          </cell>
          <cell r="AC208">
            <v>272.39757208656124</v>
          </cell>
        </row>
        <row r="209">
          <cell r="G209">
            <v>327.39999999999998</v>
          </cell>
          <cell r="R209">
            <v>316.3</v>
          </cell>
          <cell r="T209">
            <v>346.238</v>
          </cell>
          <cell r="AC209">
            <v>327.90490289764051</v>
          </cell>
        </row>
        <row r="210">
          <cell r="G210">
            <v>351</v>
          </cell>
          <cell r="R210">
            <v>341.25</v>
          </cell>
          <cell r="T210">
            <v>373.52249999999998</v>
          </cell>
          <cell r="AC210">
            <v>344.51770824911068</v>
          </cell>
        </row>
        <row r="211">
          <cell r="G211">
            <v>328.125</v>
          </cell>
          <cell r="R211">
            <v>347.125</v>
          </cell>
          <cell r="T211">
            <v>373.755</v>
          </cell>
          <cell r="AC211">
            <v>338.16433170613516</v>
          </cell>
        </row>
        <row r="212">
          <cell r="G212">
            <v>356.3</v>
          </cell>
          <cell r="R212">
            <v>362.5</v>
          </cell>
          <cell r="T212">
            <v>395.19400000000002</v>
          </cell>
          <cell r="AC212">
            <v>340.22752803480444</v>
          </cell>
        </row>
        <row r="213">
          <cell r="G213">
            <v>337.25</v>
          </cell>
          <cell r="R213">
            <v>355.625</v>
          </cell>
          <cell r="T213">
            <v>384.46249999999998</v>
          </cell>
          <cell r="AC213">
            <v>317.09821906396803</v>
          </cell>
        </row>
        <row r="214">
          <cell r="G214">
            <v>342.875</v>
          </cell>
          <cell r="R214">
            <v>360.625</v>
          </cell>
          <cell r="T214">
            <v>385.47</v>
          </cell>
          <cell r="AC214">
            <v>335.42507254861761</v>
          </cell>
        </row>
        <row r="215">
          <cell r="G215">
            <v>331.7</v>
          </cell>
          <cell r="R215">
            <v>351.5</v>
          </cell>
          <cell r="T215">
            <v>378.98</v>
          </cell>
          <cell r="AC215">
            <v>313.85791921252974</v>
          </cell>
        </row>
        <row r="216">
          <cell r="G216">
            <v>336</v>
          </cell>
          <cell r="R216">
            <v>335</v>
          </cell>
          <cell r="T216">
            <v>367.79500000000002</v>
          </cell>
          <cell r="AC216">
            <v>306.34623315089738</v>
          </cell>
        </row>
        <row r="217">
          <cell r="G217">
            <v>322.5</v>
          </cell>
          <cell r="R217">
            <v>321.5</v>
          </cell>
          <cell r="T217">
            <v>349.46800000000002</v>
          </cell>
          <cell r="AC217">
            <v>343.25731557703227</v>
          </cell>
        </row>
        <row r="218">
          <cell r="G218">
            <v>329.625</v>
          </cell>
          <cell r="R218">
            <v>335</v>
          </cell>
          <cell r="T218">
            <v>357.74</v>
          </cell>
          <cell r="AC218">
            <v>349.82354945366563</v>
          </cell>
        </row>
        <row r="219">
          <cell r="G219">
            <v>330.5</v>
          </cell>
          <cell r="R219">
            <v>327.5</v>
          </cell>
          <cell r="T219">
            <v>356.0025</v>
          </cell>
          <cell r="AC219">
            <v>354.90335363067277</v>
          </cell>
        </row>
        <row r="220">
          <cell r="G220">
            <v>302.2</v>
          </cell>
          <cell r="R220">
            <v>326</v>
          </cell>
          <cell r="T220">
            <v>352.14600000000002</v>
          </cell>
          <cell r="AC220">
            <v>349.89644553023061</v>
          </cell>
        </row>
        <row r="221">
          <cell r="G221">
            <v>278.875</v>
          </cell>
          <cell r="R221">
            <v>311.875</v>
          </cell>
          <cell r="T221">
            <v>334.5</v>
          </cell>
          <cell r="AC221">
            <v>332.37202701916118</v>
          </cell>
        </row>
        <row r="222">
          <cell r="G222">
            <v>265.25</v>
          </cell>
          <cell r="R222">
            <v>298.125</v>
          </cell>
          <cell r="T222">
            <v>319.67500000000001</v>
          </cell>
          <cell r="AC222">
            <v>349.65042692998611</v>
          </cell>
        </row>
        <row r="223">
          <cell r="G223">
            <v>290.875</v>
          </cell>
          <cell r="R223">
            <v>309.375</v>
          </cell>
          <cell r="T223">
            <v>339.005</v>
          </cell>
          <cell r="AC223">
            <v>356.77261755573977</v>
          </cell>
        </row>
        <row r="224">
          <cell r="G224">
            <v>302.2</v>
          </cell>
          <cell r="R224">
            <v>306</v>
          </cell>
          <cell r="T224">
            <v>332.6875</v>
          </cell>
          <cell r="AC224">
            <v>355.00104731351996</v>
          </cell>
        </row>
        <row r="225">
          <cell r="G225">
            <v>285.625</v>
          </cell>
          <cell r="R225">
            <v>308.125</v>
          </cell>
          <cell r="T225">
            <v>333.16750000000002</v>
          </cell>
          <cell r="AC225">
            <v>351.22878225159195</v>
          </cell>
        </row>
        <row r="226">
          <cell r="G226">
            <v>281.2</v>
          </cell>
          <cell r="R226">
            <v>311.5</v>
          </cell>
          <cell r="T226">
            <v>327.41199999999998</v>
          </cell>
          <cell r="AC226">
            <v>344.47167665472165</v>
          </cell>
        </row>
        <row r="227">
          <cell r="G227">
            <v>276.375</v>
          </cell>
          <cell r="R227">
            <v>299.375</v>
          </cell>
          <cell r="T227">
            <v>316.03250000000003</v>
          </cell>
          <cell r="AC227">
            <v>342.24375699915748</v>
          </cell>
        </row>
        <row r="228">
          <cell r="G228">
            <v>279.29545454549998</v>
          </cell>
          <cell r="R228">
            <v>285.625</v>
          </cell>
          <cell r="T228">
            <v>315.27249999999998</v>
          </cell>
          <cell r="AC228">
            <v>357.57176782676368</v>
          </cell>
        </row>
        <row r="229">
          <cell r="G229">
            <v>273.45</v>
          </cell>
          <cell r="R229">
            <v>262</v>
          </cell>
          <cell r="T229">
            <v>299.7</v>
          </cell>
          <cell r="AC229">
            <v>344.64908960487242</v>
          </cell>
        </row>
        <row r="230">
          <cell r="G230">
            <v>242.3333333333</v>
          </cell>
          <cell r="R230">
            <v>247.5</v>
          </cell>
          <cell r="T230">
            <v>262.33499999999998</v>
          </cell>
          <cell r="AC230">
            <v>341.66878240064949</v>
          </cell>
        </row>
        <row r="231">
          <cell r="G231">
            <v>229.95454545449999</v>
          </cell>
          <cell r="R231">
            <v>241.25</v>
          </cell>
          <cell r="T231">
            <v>258.57499999999999</v>
          </cell>
          <cell r="AC231">
            <v>346.45315112244964</v>
          </cell>
        </row>
        <row r="232">
          <cell r="G232">
            <v>247.88095238099999</v>
          </cell>
          <cell r="R232">
            <v>256.875</v>
          </cell>
          <cell r="T232">
            <v>282.97800000000001</v>
          </cell>
          <cell r="AC232">
            <v>350.57600903097148</v>
          </cell>
        </row>
        <row r="233">
          <cell r="G233">
            <v>264.79000000000002</v>
          </cell>
          <cell r="R233">
            <v>273.13</v>
          </cell>
          <cell r="T233">
            <v>295.2</v>
          </cell>
          <cell r="AC233">
            <v>350.23521435574054</v>
          </cell>
        </row>
        <row r="234">
          <cell r="G234">
            <v>258.69</v>
          </cell>
          <cell r="R234">
            <v>283</v>
          </cell>
          <cell r="T234">
            <v>306.33</v>
          </cell>
          <cell r="AC234">
            <v>350.81508440333198</v>
          </cell>
        </row>
        <row r="235">
          <cell r="G235">
            <v>233.68</v>
          </cell>
          <cell r="R235">
            <v>275</v>
          </cell>
          <cell r="T235">
            <v>295.04000000000002</v>
          </cell>
          <cell r="AC235">
            <v>345.94666626061263</v>
          </cell>
        </row>
        <row r="236">
          <cell r="G236">
            <v>224.3</v>
          </cell>
          <cell r="R236">
            <v>264.38</v>
          </cell>
          <cell r="T236">
            <v>284.51</v>
          </cell>
          <cell r="AC236">
            <v>335.50505273791214</v>
          </cell>
        </row>
        <row r="237">
          <cell r="G237">
            <v>214.26</v>
          </cell>
          <cell r="R237">
            <v>233.13</v>
          </cell>
          <cell r="T237">
            <v>257.58</v>
          </cell>
          <cell r="AC237">
            <v>297.30876606614282</v>
          </cell>
        </row>
        <row r="238">
          <cell r="G238">
            <v>228.2</v>
          </cell>
          <cell r="R238">
            <v>243.5</v>
          </cell>
          <cell r="T238">
            <v>264.95</v>
          </cell>
          <cell r="AC238">
            <v>318.2559865098961</v>
          </cell>
        </row>
        <row r="239">
          <cell r="G239">
            <v>245.55</v>
          </cell>
          <cell r="R239">
            <v>255.63</v>
          </cell>
          <cell r="T239">
            <v>280.25</v>
          </cell>
          <cell r="AC239">
            <v>325.07191344570913</v>
          </cell>
        </row>
        <row r="240">
          <cell r="G240">
            <v>237.83</v>
          </cell>
          <cell r="R240">
            <v>255.5</v>
          </cell>
          <cell r="T240">
            <v>283.58</v>
          </cell>
          <cell r="AC240">
            <v>334.58699282618812</v>
          </cell>
        </row>
        <row r="241">
          <cell r="G241">
            <v>261.10000000000002</v>
          </cell>
          <cell r="R241">
            <v>283.13</v>
          </cell>
          <cell r="T241">
            <v>308.43</v>
          </cell>
          <cell r="AC241">
            <v>345.30675388357599</v>
          </cell>
        </row>
        <row r="242">
          <cell r="G242">
            <v>276.35000000000002</v>
          </cell>
          <cell r="R242">
            <v>288.75</v>
          </cell>
          <cell r="T242">
            <v>316.29000000000002</v>
          </cell>
          <cell r="AC242">
            <v>354.36162417272413</v>
          </cell>
        </row>
        <row r="243">
          <cell r="G243">
            <v>272.73</v>
          </cell>
          <cell r="R243">
            <v>283.5</v>
          </cell>
          <cell r="T243">
            <v>312</v>
          </cell>
          <cell r="AC243">
            <v>357.57981036624864</v>
          </cell>
        </row>
        <row r="244">
          <cell r="G244">
            <v>300.17</v>
          </cell>
          <cell r="R244">
            <v>323.75</v>
          </cell>
          <cell r="T244">
            <v>347.17</v>
          </cell>
          <cell r="AC244">
            <v>386.66303368712892</v>
          </cell>
        </row>
        <row r="245">
          <cell r="G245">
            <v>388.25</v>
          </cell>
          <cell r="R245">
            <v>392</v>
          </cell>
          <cell r="T245">
            <v>426.19</v>
          </cell>
          <cell r="AC245">
            <v>400.30264937290661</v>
          </cell>
        </row>
        <row r="246">
          <cell r="G246">
            <v>420.38</v>
          </cell>
          <cell r="R246">
            <v>389.38</v>
          </cell>
          <cell r="T246">
            <v>451.59</v>
          </cell>
          <cell r="AC246">
            <v>435.14338385010495</v>
          </cell>
        </row>
        <row r="247">
          <cell r="G247">
            <v>384.35</v>
          </cell>
          <cell r="R247">
            <v>363.75</v>
          </cell>
          <cell r="T247">
            <v>428.61</v>
          </cell>
          <cell r="AC247">
            <v>439.73126803018067</v>
          </cell>
        </row>
        <row r="248">
          <cell r="G248">
            <v>412.02</v>
          </cell>
          <cell r="R248">
            <v>400</v>
          </cell>
          <cell r="T248">
            <v>440.62</v>
          </cell>
          <cell r="AC248">
            <v>456.68821936040001</v>
          </cell>
        </row>
        <row r="249">
          <cell r="G249">
            <v>422.05</v>
          </cell>
          <cell r="R249">
            <v>413.5</v>
          </cell>
          <cell r="T249">
            <v>456.45</v>
          </cell>
          <cell r="AC249">
            <v>459.95000283735396</v>
          </cell>
        </row>
        <row r="250">
          <cell r="G250">
            <v>455.85</v>
          </cell>
          <cell r="R250">
            <v>466.88</v>
          </cell>
          <cell r="T250">
            <v>502.75</v>
          </cell>
          <cell r="AC250">
            <v>516.29298199269135</v>
          </cell>
        </row>
        <row r="251">
          <cell r="G251">
            <v>447.89</v>
          </cell>
          <cell r="R251">
            <v>471.88</v>
          </cell>
          <cell r="T251">
            <v>522.20000000000005</v>
          </cell>
          <cell r="AC251">
            <v>510.31300575049073</v>
          </cell>
        </row>
        <row r="252">
          <cell r="G252">
            <v>456.36</v>
          </cell>
          <cell r="R252">
            <v>457</v>
          </cell>
          <cell r="T252">
            <v>534.14</v>
          </cell>
          <cell r="AC252">
            <v>516.51911482834828</v>
          </cell>
        </row>
        <row r="253">
          <cell r="G253">
            <v>438.41</v>
          </cell>
          <cell r="R253">
            <v>452.5</v>
          </cell>
          <cell r="T253">
            <v>520.03</v>
          </cell>
          <cell r="AC253">
            <v>509.30591748574631</v>
          </cell>
        </row>
        <row r="254">
          <cell r="G254">
            <v>456.62</v>
          </cell>
          <cell r="R254">
            <v>455</v>
          </cell>
          <cell r="T254">
            <v>517.78</v>
          </cell>
          <cell r="AC254">
            <v>509.89504797331119</v>
          </cell>
        </row>
        <row r="255">
          <cell r="G255">
            <v>474.76</v>
          </cell>
          <cell r="R255">
            <v>482.5</v>
          </cell>
          <cell r="T255">
            <v>536.32000000000005</v>
          </cell>
          <cell r="AC255">
            <v>516.2770518832408</v>
          </cell>
        </row>
        <row r="256">
          <cell r="G256">
            <v>458.62</v>
          </cell>
          <cell r="R256">
            <v>477.5</v>
          </cell>
          <cell r="T256">
            <v>546.65</v>
          </cell>
          <cell r="AC256">
            <v>467.9416979971981</v>
          </cell>
        </row>
        <row r="257">
          <cell r="G257">
            <v>448.13</v>
          </cell>
          <cell r="R257">
            <v>451</v>
          </cell>
          <cell r="T257">
            <v>529.46</v>
          </cell>
          <cell r="AC257">
            <v>475.63790461163012</v>
          </cell>
        </row>
        <row r="258">
          <cell r="G258">
            <v>445.65</v>
          </cell>
          <cell r="R258">
            <v>471.25</v>
          </cell>
          <cell r="T258">
            <v>534.33000000000004</v>
          </cell>
          <cell r="AC258">
            <v>507.63664946088693</v>
          </cell>
        </row>
        <row r="259">
          <cell r="G259">
            <v>481.61</v>
          </cell>
          <cell r="R259">
            <v>493.13</v>
          </cell>
          <cell r="T259">
            <v>547.08000000000004</v>
          </cell>
          <cell r="AC259">
            <v>507.63664946088693</v>
          </cell>
        </row>
        <row r="260">
          <cell r="G260">
            <v>546.52</v>
          </cell>
          <cell r="R260">
            <v>569.38</v>
          </cell>
          <cell r="T260">
            <v>618.77</v>
          </cell>
          <cell r="AC260">
            <v>524.59532202724029</v>
          </cell>
        </row>
        <row r="261">
          <cell r="G261">
            <v>547.08000000000004</v>
          </cell>
          <cell r="R261">
            <v>556</v>
          </cell>
          <cell r="T261">
            <v>628.71</v>
          </cell>
          <cell r="AC261">
            <v>555.4976280779232</v>
          </cell>
        </row>
        <row r="262">
          <cell r="G262">
            <v>454.21</v>
          </cell>
          <cell r="R262">
            <v>511.25</v>
          </cell>
          <cell r="T262">
            <v>549.49</v>
          </cell>
          <cell r="AC262">
            <v>531.16011400371247</v>
          </cell>
        </row>
        <row r="263">
          <cell r="G263">
            <v>412.39</v>
          </cell>
          <cell r="R263">
            <v>448.75</v>
          </cell>
          <cell r="T263">
            <v>470.83</v>
          </cell>
          <cell r="AC263">
            <v>480.20884634856702</v>
          </cell>
        </row>
        <row r="264">
          <cell r="G264">
            <v>352.1</v>
          </cell>
          <cell r="R264">
            <v>447</v>
          </cell>
          <cell r="T264">
            <v>466.86</v>
          </cell>
          <cell r="AC264">
            <v>384.65987692420214</v>
          </cell>
        </row>
        <row r="265">
          <cell r="G265">
            <v>349.55</v>
          </cell>
          <cell r="R265">
            <v>473.38</v>
          </cell>
          <cell r="T265">
            <v>480.55</v>
          </cell>
          <cell r="AC265">
            <v>402.71909731933096</v>
          </cell>
        </row>
        <row r="266">
          <cell r="G266">
            <v>362.82</v>
          </cell>
          <cell r="R266">
            <v>444</v>
          </cell>
          <cell r="T266">
            <v>455.46</v>
          </cell>
          <cell r="AC266">
            <v>404.46219145500044</v>
          </cell>
        </row>
        <row r="267">
          <cell r="G267">
            <v>358.88</v>
          </cell>
          <cell r="R267">
            <v>438.13</v>
          </cell>
          <cell r="T267">
            <v>451.55</v>
          </cell>
          <cell r="AC267">
            <v>346.89913040531081</v>
          </cell>
        </row>
        <row r="268">
          <cell r="G268">
            <v>330.84</v>
          </cell>
          <cell r="R268">
            <v>398.13</v>
          </cell>
          <cell r="T268">
            <v>422.28</v>
          </cell>
          <cell r="AC268">
            <v>348.241233050277</v>
          </cell>
        </row>
        <row r="269">
          <cell r="G269">
            <v>366.03</v>
          </cell>
          <cell r="R269">
            <v>415.5</v>
          </cell>
          <cell r="T269">
            <v>437.45</v>
          </cell>
          <cell r="AC269">
            <v>376.10670344854015</v>
          </cell>
        </row>
        <row r="270">
          <cell r="G270">
            <v>399.27</v>
          </cell>
          <cell r="R270">
            <v>436.25</v>
          </cell>
          <cell r="T270">
            <v>454.12</v>
          </cell>
          <cell r="AC270">
            <v>416.66310296800214</v>
          </cell>
        </row>
        <row r="271">
          <cell r="G271">
            <v>412.95</v>
          </cell>
          <cell r="R271">
            <v>434.13</v>
          </cell>
          <cell r="T271">
            <v>452.72</v>
          </cell>
          <cell r="AC271">
            <v>413.89620441935682</v>
          </cell>
        </row>
        <row r="272">
          <cell r="G272">
            <v>419.28</v>
          </cell>
          <cell r="R272">
            <v>447</v>
          </cell>
          <cell r="T272">
            <v>465.98</v>
          </cell>
          <cell r="AC272">
            <v>414.71106257180742</v>
          </cell>
        </row>
        <row r="273">
          <cell r="G273">
            <v>400.01419981806481</v>
          </cell>
          <cell r="R273">
            <v>426.46047347518362</v>
          </cell>
          <cell r="T273">
            <v>444.56834771804489</v>
          </cell>
          <cell r="AC273">
            <v>400.96194803125189</v>
          </cell>
        </row>
        <row r="274">
          <cell r="G274">
            <v>390.71154400834234</v>
          </cell>
          <cell r="R274">
            <v>416.54278804552814</v>
          </cell>
          <cell r="T274">
            <v>434.22954893390425</v>
          </cell>
          <cell r="AC274">
            <v>413.89620441935682</v>
          </cell>
        </row>
        <row r="275">
          <cell r="G275">
            <v>372.10623238889747</v>
          </cell>
          <cell r="R275">
            <v>396.70741718621724</v>
          </cell>
          <cell r="T275">
            <v>413.5519513656231</v>
          </cell>
          <cell r="AC275">
            <v>388.02769164314702</v>
          </cell>
        </row>
        <row r="276">
          <cell r="G276">
            <v>344.19826495973018</v>
          </cell>
          <cell r="R276">
            <v>366.95436089725098</v>
          </cell>
          <cell r="T276">
            <v>382.53555501320136</v>
          </cell>
          <cell r="AC276">
            <v>407.42907622530436</v>
          </cell>
        </row>
        <row r="277">
          <cell r="G277">
            <v>353.50092076945259</v>
          </cell>
          <cell r="R277">
            <v>376.8720463269064</v>
          </cell>
          <cell r="T277">
            <v>392.87435379734194</v>
          </cell>
          <cell r="AC277">
            <v>413.89620441935682</v>
          </cell>
        </row>
        <row r="278">
          <cell r="G278">
            <v>334.89560915000772</v>
          </cell>
          <cell r="R278">
            <v>357.0366754675955</v>
          </cell>
          <cell r="T278">
            <v>372.19675622906078</v>
          </cell>
          <cell r="AC278">
            <v>400.96194803125189</v>
          </cell>
        </row>
        <row r="279">
          <cell r="G279">
            <v>344.19826495973012</v>
          </cell>
          <cell r="R279">
            <v>366.95436089725092</v>
          </cell>
          <cell r="T279">
            <v>382.5355550132013</v>
          </cell>
          <cell r="AC279">
            <v>381.56056344909456</v>
          </cell>
        </row>
        <row r="280">
          <cell r="G280">
            <v>362.80357657917494</v>
          </cell>
          <cell r="R280">
            <v>386.78973175656176</v>
          </cell>
          <cell r="T280">
            <v>403.2131525814824</v>
          </cell>
          <cell r="AC280">
            <v>388.02769164314702</v>
          </cell>
        </row>
        <row r="281">
          <cell r="G281">
            <v>358.15224867431374</v>
          </cell>
          <cell r="R281">
            <v>381.83088904173405</v>
          </cell>
          <cell r="T281">
            <v>398.04375318941214</v>
          </cell>
          <cell r="AC281">
            <v>407.42907622530436</v>
          </cell>
        </row>
      </sheetData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115"/>
  <sheetViews>
    <sheetView tabSelected="1" zoomScale="82" zoomScaleNormal="82" workbookViewId="0">
      <pane xSplit="2" ySplit="6" topLeftCell="C98" activePane="bottomRight" state="frozen"/>
      <selection pane="topRight" activeCell="B1" sqref="B1"/>
      <selection pane="bottomLeft" activeCell="A7" sqref="A7"/>
      <selection pane="bottomRight" activeCell="K133" sqref="K133"/>
    </sheetView>
  </sheetViews>
  <sheetFormatPr defaultRowHeight="15" x14ac:dyDescent="0.25"/>
  <cols>
    <col min="1" max="1" width="9.140625" style="6"/>
    <col min="2" max="2" width="9.140625" style="3"/>
    <col min="3" max="11" width="8.5703125" style="1" customWidth="1"/>
    <col min="12" max="12" width="24.140625" style="1" customWidth="1"/>
    <col min="13" max="13" width="26.140625" style="1" bestFit="1" customWidth="1"/>
    <col min="14" max="14" width="21.140625" style="1" customWidth="1"/>
    <col min="15" max="15" width="29.42578125" style="1" bestFit="1" customWidth="1"/>
    <col min="16" max="16" width="8.5703125" style="1" customWidth="1"/>
    <col min="17" max="17" width="8.5703125" style="34" customWidth="1"/>
    <col min="18" max="18" width="5.5703125" style="24" customWidth="1"/>
    <col min="19" max="21" width="5.5703125" style="1" customWidth="1"/>
    <col min="22" max="23" width="5.5703125" style="2" customWidth="1"/>
    <col min="24" max="24" width="5.5703125" style="24" customWidth="1"/>
    <col min="25" max="27" width="5.5703125" style="1" customWidth="1"/>
    <col min="28" max="29" width="5.5703125" style="2" customWidth="1"/>
    <col min="30" max="30" width="6.140625" style="24" customWidth="1"/>
    <col min="31" max="31" width="7.85546875" style="2" customWidth="1"/>
    <col min="32" max="32" width="12" style="30" bestFit="1" customWidth="1"/>
    <col min="33" max="33" width="8.140625" style="5" bestFit="1" customWidth="1"/>
    <col min="34" max="38" width="9.140625" style="3"/>
    <col min="39" max="48" width="8.7109375" style="3"/>
  </cols>
  <sheetData>
    <row r="1" spans="1:48" x14ac:dyDescent="0.25">
      <c r="A1" s="5" t="s">
        <v>11</v>
      </c>
      <c r="C1" s="19" t="s">
        <v>9</v>
      </c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32"/>
      <c r="R1" s="22" t="s">
        <v>31</v>
      </c>
      <c r="S1" s="14"/>
      <c r="T1" s="14"/>
      <c r="U1" s="14"/>
      <c r="V1" s="14"/>
      <c r="W1" s="14"/>
      <c r="X1" s="27" t="s">
        <v>33</v>
      </c>
      <c r="Y1" s="19"/>
      <c r="Z1" s="19"/>
      <c r="AA1" s="19"/>
      <c r="AB1" s="19"/>
      <c r="AC1" s="19"/>
      <c r="AD1" s="28" t="s">
        <v>34</v>
      </c>
      <c r="AF1" s="30" t="s">
        <v>48</v>
      </c>
      <c r="AG1" s="5" t="s">
        <v>49</v>
      </c>
    </row>
    <row r="2" spans="1:48" s="12" customFormat="1" x14ac:dyDescent="0.25">
      <c r="A2" s="8" t="s">
        <v>5</v>
      </c>
      <c r="B2" s="9"/>
      <c r="C2" s="10" t="s">
        <v>0</v>
      </c>
      <c r="D2" s="10"/>
      <c r="E2" s="10"/>
      <c r="F2" s="10"/>
      <c r="G2" s="10"/>
      <c r="H2" s="10"/>
      <c r="I2" s="10"/>
      <c r="J2" s="10"/>
      <c r="K2" s="10"/>
      <c r="L2" s="10" t="s">
        <v>1</v>
      </c>
      <c r="M2" s="10"/>
      <c r="N2" s="10"/>
      <c r="O2" s="10"/>
      <c r="P2" s="10"/>
      <c r="Q2" s="33"/>
      <c r="R2" s="23" t="s">
        <v>0</v>
      </c>
      <c r="S2" s="10"/>
      <c r="T2" s="10"/>
      <c r="U2" s="10"/>
      <c r="V2" s="11" t="s">
        <v>1</v>
      </c>
      <c r="W2" s="11"/>
      <c r="X2" s="23" t="s">
        <v>0</v>
      </c>
      <c r="Y2" s="10"/>
      <c r="Z2" s="10"/>
      <c r="AA2" s="10"/>
      <c r="AB2" s="11" t="s">
        <v>1</v>
      </c>
      <c r="AC2" s="11"/>
      <c r="AD2" s="23" t="s">
        <v>0</v>
      </c>
      <c r="AE2" s="11" t="s">
        <v>1</v>
      </c>
      <c r="AF2" s="31"/>
      <c r="AG2" s="8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</row>
    <row r="3" spans="1:48" x14ac:dyDescent="0.25">
      <c r="A3" s="5" t="s">
        <v>6</v>
      </c>
      <c r="C3" s="1" t="s">
        <v>2</v>
      </c>
      <c r="D3" s="1" t="s">
        <v>2</v>
      </c>
      <c r="E3" s="1" t="s">
        <v>2</v>
      </c>
      <c r="F3" s="1" t="s">
        <v>2</v>
      </c>
      <c r="G3" s="1" t="s">
        <v>3</v>
      </c>
      <c r="H3" s="1" t="s">
        <v>4</v>
      </c>
      <c r="I3" s="1" t="s">
        <v>4</v>
      </c>
      <c r="J3" s="1" t="s">
        <v>4</v>
      </c>
      <c r="K3" s="1" t="s">
        <v>12</v>
      </c>
      <c r="L3" s="1" t="s">
        <v>18</v>
      </c>
      <c r="P3" s="1" t="s">
        <v>37</v>
      </c>
      <c r="R3" s="24" t="s">
        <v>2</v>
      </c>
      <c r="S3" s="1" t="s">
        <v>3</v>
      </c>
      <c r="T3" s="1" t="s">
        <v>4</v>
      </c>
      <c r="U3" s="1" t="s">
        <v>12</v>
      </c>
      <c r="V3" s="2" t="s">
        <v>18</v>
      </c>
      <c r="W3" s="2" t="s">
        <v>37</v>
      </c>
      <c r="X3" s="24" t="s">
        <v>2</v>
      </c>
      <c r="Y3" s="1" t="s">
        <v>3</v>
      </c>
      <c r="Z3" s="1" t="s">
        <v>4</v>
      </c>
      <c r="AA3" s="1" t="s">
        <v>12</v>
      </c>
      <c r="AB3" s="2" t="s">
        <v>18</v>
      </c>
      <c r="AC3" s="2" t="s">
        <v>37</v>
      </c>
    </row>
    <row r="4" spans="1:48" x14ac:dyDescent="0.25">
      <c r="A4" s="5" t="s">
        <v>7</v>
      </c>
      <c r="C4" s="1" t="s">
        <v>21</v>
      </c>
      <c r="D4" s="1" t="s">
        <v>14</v>
      </c>
      <c r="E4" s="1" t="s">
        <v>22</v>
      </c>
      <c r="F4" s="1" t="s">
        <v>23</v>
      </c>
      <c r="G4" s="1" t="s">
        <v>19</v>
      </c>
      <c r="H4" s="1" t="s">
        <v>20</v>
      </c>
      <c r="I4" s="1" t="s">
        <v>27</v>
      </c>
      <c r="J4" s="1" t="s">
        <v>28</v>
      </c>
      <c r="K4" s="1" t="s">
        <v>32</v>
      </c>
      <c r="L4" s="1" t="s">
        <v>35</v>
      </c>
      <c r="M4" s="1" t="s">
        <v>44</v>
      </c>
      <c r="N4" s="1" t="s">
        <v>36</v>
      </c>
      <c r="O4" s="1" t="s">
        <v>45</v>
      </c>
      <c r="P4" s="1" t="s">
        <v>40</v>
      </c>
      <c r="Q4" s="34" t="s">
        <v>42</v>
      </c>
    </row>
    <row r="5" spans="1:48" x14ac:dyDescent="0.25">
      <c r="A5" s="5" t="s">
        <v>8</v>
      </c>
      <c r="C5" s="1" t="s">
        <v>24</v>
      </c>
      <c r="D5" s="1" t="s">
        <v>13</v>
      </c>
      <c r="E5" s="1" t="s">
        <v>25</v>
      </c>
      <c r="F5" s="1" t="s">
        <v>26</v>
      </c>
      <c r="G5" s="1" t="s">
        <v>15</v>
      </c>
      <c r="H5" s="1" t="s">
        <v>16</v>
      </c>
      <c r="I5" s="1" t="s">
        <v>29</v>
      </c>
      <c r="J5" s="1" t="s">
        <v>30</v>
      </c>
      <c r="K5" s="1" t="s">
        <v>17</v>
      </c>
      <c r="L5" s="1" t="s">
        <v>47</v>
      </c>
      <c r="M5" s="1" t="s">
        <v>38</v>
      </c>
      <c r="N5" s="1" t="s">
        <v>39</v>
      </c>
      <c r="O5" s="1" t="s">
        <v>46</v>
      </c>
      <c r="P5" s="1" t="s">
        <v>41</v>
      </c>
      <c r="Q5" s="34" t="s">
        <v>43</v>
      </c>
      <c r="V5" s="2">
        <v>1</v>
      </c>
    </row>
    <row r="6" spans="1:48" x14ac:dyDescent="0.25">
      <c r="A6" s="5" t="s">
        <v>10</v>
      </c>
      <c r="L6" s="1">
        <f>0.75*(2/3)</f>
        <v>0.5</v>
      </c>
      <c r="M6" s="1">
        <f>0.75*(1/3)</f>
        <v>0.25</v>
      </c>
      <c r="N6" s="1">
        <f>0.25*(3/4)</f>
        <v>0.1875</v>
      </c>
      <c r="O6" s="1">
        <f>0.25*(1/4)</f>
        <v>6.25E-2</v>
      </c>
      <c r="R6" s="25">
        <f>1/COUNT($R$7:$U$7)</f>
        <v>0.25</v>
      </c>
      <c r="S6" s="18">
        <f t="shared" ref="S6:U6" si="0">1/COUNT($R$7:$U$7)</f>
        <v>0.25</v>
      </c>
      <c r="T6" s="18">
        <f t="shared" si="0"/>
        <v>0.25</v>
      </c>
      <c r="U6" s="18">
        <f t="shared" si="0"/>
        <v>0.25</v>
      </c>
      <c r="V6" s="21">
        <v>0.7</v>
      </c>
      <c r="W6" s="21">
        <v>0.3</v>
      </c>
    </row>
    <row r="7" spans="1:48" x14ac:dyDescent="0.25">
      <c r="A7" s="7">
        <v>42035</v>
      </c>
      <c r="B7" s="4">
        <v>42005</v>
      </c>
      <c r="C7" s="20">
        <f>'[1]Americas Monthly (AMM)'!F174</f>
        <v>317.11096607142855</v>
      </c>
      <c r="D7" s="20">
        <f>'[1]Americas Monthly (AMM)'!P174</f>
        <v>325.18144999999998</v>
      </c>
      <c r="E7" s="20">
        <f>'[1]Americas Monthly (AMM)'!T174</f>
        <v>343.88135178571417</v>
      </c>
      <c r="F7" s="20">
        <f>'[1]Americas Monthly (AMM)'!X174</f>
        <v>347.81817321428565</v>
      </c>
      <c r="G7" s="20">
        <f>'[1]Europe Monthly'!AF174</f>
        <v>308.11750000000001</v>
      </c>
      <c r="H7" s="20">
        <f>'[1]Asia Monthly'!T174</f>
        <v>326.505</v>
      </c>
      <c r="I7" s="20">
        <f>'[1]Asia Monthly'!R174</f>
        <v>296.25</v>
      </c>
      <c r="J7" s="20">
        <f>'[1]Asia Monthly'!G174</f>
        <v>354</v>
      </c>
      <c r="K7" s="20">
        <f>'[1]Asia Monthly'!$AC174</f>
        <v>253.46212864947191</v>
      </c>
      <c r="L7" s="20">
        <f>'[1]Europe Monthly'!AM174</f>
        <v>335.625</v>
      </c>
      <c r="M7" s="20">
        <f>'[1]Europe Monthly'!AL174</f>
        <v>373.125</v>
      </c>
      <c r="N7" s="20">
        <f>'[1]Americas Monthly (AMM)'!AH174</f>
        <v>340</v>
      </c>
      <c r="O7" s="20">
        <f>'[1]Americas Monthly (AMM)'!AI174</f>
        <v>361.25</v>
      </c>
      <c r="P7" s="20">
        <f>'[1]Americas Monthly (AMM)'!AJ174</f>
        <v>281.875</v>
      </c>
      <c r="Q7" s="35"/>
      <c r="R7" s="26">
        <v>100</v>
      </c>
      <c r="S7" s="15">
        <v>100</v>
      </c>
      <c r="T7" s="15">
        <v>100</v>
      </c>
      <c r="U7" s="15">
        <v>100</v>
      </c>
      <c r="V7" s="16">
        <v>100</v>
      </c>
      <c r="W7" s="16">
        <v>100</v>
      </c>
      <c r="X7" s="26">
        <v>25</v>
      </c>
      <c r="Y7" s="15">
        <v>25</v>
      </c>
      <c r="Z7" s="15">
        <v>25</v>
      </c>
      <c r="AA7" s="15">
        <v>25</v>
      </c>
      <c r="AB7" s="16">
        <v>70</v>
      </c>
      <c r="AC7" s="16">
        <v>30</v>
      </c>
      <c r="AD7" s="29">
        <v>100</v>
      </c>
      <c r="AE7" s="17">
        <v>100</v>
      </c>
      <c r="AG7" s="5">
        <v>100</v>
      </c>
    </row>
    <row r="8" spans="1:48" x14ac:dyDescent="0.25">
      <c r="A8" s="7">
        <v>42063</v>
      </c>
      <c r="B8" s="4">
        <v>42036</v>
      </c>
      <c r="C8" s="20">
        <f>'[1]Americas Monthly (AMM)'!F175</f>
        <v>249.74210937499998</v>
      </c>
      <c r="D8" s="20">
        <f>'[1]Americas Monthly (AMM)'!P175</f>
        <v>263.02888169642853</v>
      </c>
      <c r="E8" s="20">
        <f>'[1]Americas Monthly (AMM)'!T175</f>
        <v>271.64067857142851</v>
      </c>
      <c r="F8" s="20">
        <f>'[1]Americas Monthly (AMM)'!X175</f>
        <v>275.57749999999993</v>
      </c>
      <c r="G8" s="20">
        <f>'[1]Europe Monthly'!AF175</f>
        <v>243.2225</v>
      </c>
      <c r="H8" s="20">
        <f>'[1]Asia Monthly'!T175</f>
        <v>286.16000000000003</v>
      </c>
      <c r="I8" s="20">
        <f>'[1]Asia Monthly'!R175</f>
        <v>265.625</v>
      </c>
      <c r="J8" s="20">
        <f>'[1]Asia Monthly'!G175</f>
        <v>354</v>
      </c>
      <c r="K8" s="20">
        <f>'[1]Asia Monthly'!$AC175</f>
        <v>242.83857091869589</v>
      </c>
      <c r="L8" s="20">
        <f>'[1]Europe Monthly'!AM175</f>
        <v>303.125</v>
      </c>
      <c r="M8" s="20">
        <f>'[1]Europe Monthly'!AL175</f>
        <v>358.125</v>
      </c>
      <c r="N8" s="20">
        <f>'[1]Americas Monthly (AMM)'!AH175</f>
        <v>280</v>
      </c>
      <c r="O8" s="20">
        <f>'[1]Americas Monthly (AMM)'!AI175</f>
        <v>308.75</v>
      </c>
      <c r="P8" s="20">
        <f>'[1]Americas Monthly (AMM)'!AJ175</f>
        <v>267.5</v>
      </c>
      <c r="Q8" s="35"/>
      <c r="R8" s="26">
        <v>71.868131868131869</v>
      </c>
      <c r="S8" s="15">
        <v>78.293202293202285</v>
      </c>
      <c r="T8" s="15">
        <v>86.98092757655661</v>
      </c>
      <c r="U8" s="15">
        <v>95.508655747890629</v>
      </c>
      <c r="V8" s="16">
        <v>86.54314028548049</v>
      </c>
      <c r="W8" s="16">
        <v>93.75</v>
      </c>
      <c r="X8" s="26">
        <v>17.967032967032967</v>
      </c>
      <c r="Y8" s="15">
        <v>19.573300573300571</v>
      </c>
      <c r="Z8" s="15">
        <v>21.745231894139152</v>
      </c>
      <c r="AA8" s="15">
        <v>23.877163936972657</v>
      </c>
      <c r="AB8" s="16">
        <v>60.580198199836339</v>
      </c>
      <c r="AC8" s="16">
        <v>28.125</v>
      </c>
      <c r="AD8" s="29">
        <v>83.162729371445351</v>
      </c>
      <c r="AE8" s="17">
        <v>88.705198199836332</v>
      </c>
      <c r="AG8" s="5">
        <v>100</v>
      </c>
    </row>
    <row r="9" spans="1:48" x14ac:dyDescent="0.25">
      <c r="A9" s="7">
        <v>42094</v>
      </c>
      <c r="B9" s="4">
        <v>42064</v>
      </c>
      <c r="C9" s="20">
        <f>'[1]Americas Monthly (AMM)'!F176</f>
        <v>222.67646205357141</v>
      </c>
      <c r="D9" s="20">
        <f>'[1]Americas Monthly (AMM)'!P176</f>
        <v>233.74877232142853</v>
      </c>
      <c r="E9" s="20">
        <f>'[1]Americas Monthly (AMM)'!T176</f>
        <v>235.96323437499996</v>
      </c>
      <c r="F9" s="20">
        <f>'[1]Americas Monthly (AMM)'!X176</f>
        <v>239.90005580357138</v>
      </c>
      <c r="G9" s="20">
        <f>'[1]Europe Monthly'!AF176</f>
        <v>250.85399999999998</v>
      </c>
      <c r="H9" s="20">
        <f>'[1]Asia Monthly'!T176</f>
        <v>286.68400000000003</v>
      </c>
      <c r="I9" s="20">
        <f>'[1]Asia Monthly'!R176</f>
        <v>266.39999999999998</v>
      </c>
      <c r="J9" s="20">
        <f>'[1]Asia Monthly'!G176</f>
        <v>354</v>
      </c>
      <c r="K9" s="20">
        <f>'[1]Asia Monthly'!$AC176</f>
        <v>226.59541153881531</v>
      </c>
      <c r="L9" s="20">
        <f>'[1]Europe Monthly'!AM176</f>
        <v>257</v>
      </c>
      <c r="M9" s="20">
        <f>'[1]Europe Monthly'!AL176</f>
        <v>334</v>
      </c>
      <c r="N9" s="20">
        <f>'[1]Americas Monthly (AMM)'!AH176</f>
        <v>234</v>
      </c>
      <c r="O9" s="20">
        <f>'[1]Americas Monthly (AMM)'!AI176</f>
        <v>255</v>
      </c>
      <c r="P9" s="20">
        <f>'[1]Americas Monthly (AMM)'!AJ176</f>
        <v>252.5</v>
      </c>
      <c r="Q9" s="35"/>
      <c r="R9" s="26">
        <v>68.571428571428569</v>
      </c>
      <c r="S9" s="15">
        <v>82.14250614250615</v>
      </c>
      <c r="T9" s="15">
        <v>89.883041881683027</v>
      </c>
      <c r="U9" s="15">
        <v>89.166459110830786</v>
      </c>
      <c r="V9" s="16">
        <v>79.37085189562687</v>
      </c>
      <c r="W9" s="16">
        <v>90.178571428571431</v>
      </c>
      <c r="X9" s="26">
        <v>17.142857142857142</v>
      </c>
      <c r="Y9" s="15">
        <v>20.535626535626538</v>
      </c>
      <c r="Z9" s="15">
        <v>22.470760470420757</v>
      </c>
      <c r="AA9" s="15">
        <v>22.291614777707697</v>
      </c>
      <c r="AB9" s="16">
        <v>55.559596326938809</v>
      </c>
      <c r="AC9" s="16">
        <v>27.053571428571427</v>
      </c>
      <c r="AD9" s="29">
        <v>82.440858926612137</v>
      </c>
      <c r="AE9" s="17">
        <v>82.613167755510233</v>
      </c>
      <c r="AG9" s="5">
        <v>100</v>
      </c>
    </row>
    <row r="10" spans="1:48" x14ac:dyDescent="0.25">
      <c r="A10" s="7">
        <v>42124</v>
      </c>
      <c r="B10" s="4">
        <v>42095</v>
      </c>
      <c r="C10" s="20">
        <f>'[1]Americas Monthly (AMM)'!F177</f>
        <v>221.44620535714282</v>
      </c>
      <c r="D10" s="20">
        <f>'[1]Americas Monthly (AMM)'!P177</f>
        <v>231.28825892857139</v>
      </c>
      <c r="E10" s="20">
        <f>'[1]Americas Monthly (AMM)'!T177</f>
        <v>232.27246428571425</v>
      </c>
      <c r="F10" s="20">
        <f>'[1]Americas Monthly (AMM)'!X177</f>
        <v>236.20928571428567</v>
      </c>
      <c r="G10" s="20">
        <f>'[1]Europe Monthly'!AF177</f>
        <v>261.38249999999999</v>
      </c>
      <c r="H10" s="20">
        <f>'[1]Asia Monthly'!T177</f>
        <v>294.19500000000005</v>
      </c>
      <c r="I10" s="20">
        <f>'[1]Asia Monthly'!R177</f>
        <v>275.625</v>
      </c>
      <c r="J10" s="20">
        <f>'[1]Asia Monthly'!G177</f>
        <v>354</v>
      </c>
      <c r="K10" s="20">
        <f>'[1]Asia Monthly'!$AC177</f>
        <v>211.55419028241337</v>
      </c>
      <c r="L10" s="20">
        <f>'[1]Europe Monthly'!AM177</f>
        <v>262.5</v>
      </c>
      <c r="M10" s="20">
        <f>'[1]Europe Monthly'!AL177</f>
        <v>315</v>
      </c>
      <c r="N10" s="20">
        <f>'[1]Americas Monthly (AMM)'!AH177</f>
        <v>250</v>
      </c>
      <c r="O10" s="20">
        <f>'[1]Americas Monthly (AMM)'!AI177</f>
        <v>255.625</v>
      </c>
      <c r="P10" s="20">
        <f>'[1]Americas Monthly (AMM)'!AJ177</f>
        <v>252.5</v>
      </c>
      <c r="Q10" s="35"/>
      <c r="R10" s="26">
        <v>68.571428571428569</v>
      </c>
      <c r="S10" s="15">
        <v>85.651105651105652</v>
      </c>
      <c r="T10" s="15">
        <v>92.180144620411838</v>
      </c>
      <c r="U10" s="15">
        <v>84.251240648270525</v>
      </c>
      <c r="V10" s="16">
        <v>79.382307482498419</v>
      </c>
      <c r="W10" s="16">
        <v>90.178571428571431</v>
      </c>
      <c r="X10" s="26">
        <v>17.142857142857142</v>
      </c>
      <c r="Y10" s="15">
        <v>21.412776412776413</v>
      </c>
      <c r="Z10" s="15">
        <v>23.045036155102959</v>
      </c>
      <c r="AA10" s="15">
        <v>21.062810162067631</v>
      </c>
      <c r="AB10" s="16">
        <v>55.567615237748889</v>
      </c>
      <c r="AC10" s="16">
        <v>27.053571428571427</v>
      </c>
      <c r="AD10" s="29">
        <v>82.663479872804146</v>
      </c>
      <c r="AE10" s="17">
        <v>82.621186666320312</v>
      </c>
      <c r="AG10" s="5">
        <v>100</v>
      </c>
    </row>
    <row r="11" spans="1:48" x14ac:dyDescent="0.25">
      <c r="A11" s="7">
        <v>42155</v>
      </c>
      <c r="B11" s="4">
        <v>42125</v>
      </c>
      <c r="C11" s="20">
        <f>'[1]Americas Monthly (AMM)'!F178</f>
        <v>224.39882142857141</v>
      </c>
      <c r="D11" s="20">
        <f>'[1]Americas Monthly (AMM)'!P178</f>
        <v>237.19349107142853</v>
      </c>
      <c r="E11" s="20">
        <f>'[1]Americas Monthly (AMM)'!T178</f>
        <v>232.27246428571425</v>
      </c>
      <c r="F11" s="20">
        <f>'[1]Americas Monthly (AMM)'!X178</f>
        <v>236.20928571428567</v>
      </c>
      <c r="G11" s="20">
        <f>'[1]Europe Monthly'!AF178</f>
        <v>278.72249999999997</v>
      </c>
      <c r="H11" s="20">
        <f>'[1]Asia Monthly'!T178</f>
        <v>293.65749999999997</v>
      </c>
      <c r="I11" s="20">
        <f>'[1]Asia Monthly'!R178</f>
        <v>271.25</v>
      </c>
      <c r="J11" s="20">
        <f>'[1]Asia Monthly'!G178</f>
        <v>354</v>
      </c>
      <c r="K11" s="20">
        <f>'[1]Asia Monthly'!$AC178</f>
        <v>201.15455629635022</v>
      </c>
      <c r="L11" s="20">
        <f>'[1]Europe Monthly'!AM178</f>
        <v>269.375</v>
      </c>
      <c r="M11" s="20">
        <f>'[1]Europe Monthly'!AL178</f>
        <v>320.625</v>
      </c>
      <c r="N11" s="20">
        <f>'[1]Americas Monthly (AMM)'!AH178</f>
        <v>252.5</v>
      </c>
      <c r="O11" s="20">
        <f>'[1]Americas Monthly (AMM)'!AI178</f>
        <v>261.25</v>
      </c>
      <c r="P11" s="20">
        <f>'[1]Americas Monthly (AMM)'!AJ178</f>
        <v>242.5</v>
      </c>
      <c r="Q11" s="35"/>
      <c r="R11" s="26">
        <v>69.670329670329664</v>
      </c>
      <c r="S11" s="15">
        <v>91.597051597051603</v>
      </c>
      <c r="T11" s="15">
        <v>84.861230190184997</v>
      </c>
      <c r="U11" s="15">
        <v>79.856910671985446</v>
      </c>
      <c r="V11" s="16">
        <v>81.671061005545965</v>
      </c>
      <c r="W11" s="16">
        <v>85.892857142857139</v>
      </c>
      <c r="X11" s="26">
        <v>17.417582417582416</v>
      </c>
      <c r="Y11" s="15">
        <v>22.899262899262901</v>
      </c>
      <c r="Z11" s="15">
        <v>21.215307547546249</v>
      </c>
      <c r="AA11" s="15">
        <v>19.964227667996362</v>
      </c>
      <c r="AB11" s="16">
        <v>57.169742703882171</v>
      </c>
      <c r="AC11" s="16">
        <v>25.767857142857142</v>
      </c>
      <c r="AD11" s="29">
        <v>81.496380532387917</v>
      </c>
      <c r="AE11" s="17">
        <v>82.937599846739317</v>
      </c>
      <c r="AG11" s="5">
        <v>100</v>
      </c>
    </row>
    <row r="12" spans="1:48" x14ac:dyDescent="0.25">
      <c r="A12" s="7">
        <v>42185</v>
      </c>
      <c r="B12" s="4">
        <v>42156</v>
      </c>
      <c r="C12" s="20">
        <f>'[1]Americas Monthly (AMM)'!F179</f>
        <v>241.13031249999995</v>
      </c>
      <c r="D12" s="20">
        <f>'[1]Americas Monthly (AMM)'!P179</f>
        <v>263.27493303571424</v>
      </c>
      <c r="E12" s="20">
        <f>'[1]Americas Monthly (AMM)'!T179</f>
        <v>253.6789308035714</v>
      </c>
      <c r="F12" s="20">
        <f>'[1]Americas Monthly (AMM)'!X179</f>
        <v>258.35390624999997</v>
      </c>
      <c r="G12" s="20">
        <f>'[1]Europe Monthly'!AF179</f>
        <v>267.476</v>
      </c>
      <c r="H12" s="20">
        <f>'[1]Asia Monthly'!T179</f>
        <v>287.16400000000004</v>
      </c>
      <c r="I12" s="20">
        <f>'[1]Asia Monthly'!R179</f>
        <v>267</v>
      </c>
      <c r="J12" s="20">
        <f>'[1]Asia Monthly'!G179</f>
        <v>354</v>
      </c>
      <c r="K12" s="20">
        <f>'[1]Asia Monthly'!$AC179</f>
        <v>191.72531352056566</v>
      </c>
      <c r="L12" s="20">
        <f>'[1]Europe Monthly'!AM179</f>
        <v>266.5</v>
      </c>
      <c r="M12" s="20">
        <f>'[1]Europe Monthly'!AL179</f>
        <v>314</v>
      </c>
      <c r="N12" s="20">
        <f>'[1]Americas Monthly (AMM)'!AH179</f>
        <v>270</v>
      </c>
      <c r="O12" s="20">
        <f>'[1]Americas Monthly (AMM)'!AI179</f>
        <v>278.5</v>
      </c>
      <c r="P12" s="20">
        <f>'[1]Americas Monthly (AMM)'!AJ179</f>
        <v>232.5</v>
      </c>
      <c r="Q12" s="35"/>
      <c r="R12" s="26">
        <v>77.655677655677664</v>
      </c>
      <c r="S12" s="15">
        <v>88.520884520884508</v>
      </c>
      <c r="T12" s="15">
        <v>84.00601776210425</v>
      </c>
      <c r="U12" s="15">
        <v>75.572249851698004</v>
      </c>
      <c r="V12" s="16">
        <v>81.189562687517054</v>
      </c>
      <c r="W12" s="16">
        <v>83.035714285714292</v>
      </c>
      <c r="X12" s="26">
        <v>19.413919413919416</v>
      </c>
      <c r="Y12" s="15">
        <v>22.130221130221127</v>
      </c>
      <c r="Z12" s="15">
        <v>21.001504440526062</v>
      </c>
      <c r="AA12" s="15">
        <v>18.893062462924501</v>
      </c>
      <c r="AB12" s="16">
        <v>56.832693881261932</v>
      </c>
      <c r="AC12" s="16">
        <v>24.910714285714288</v>
      </c>
      <c r="AD12" s="29">
        <v>81.438707447591113</v>
      </c>
      <c r="AE12" s="17">
        <v>81.743408166976224</v>
      </c>
      <c r="AG12" s="5">
        <v>100</v>
      </c>
    </row>
    <row r="13" spans="1:48" x14ac:dyDescent="0.25">
      <c r="A13" s="7">
        <v>42216</v>
      </c>
      <c r="B13" s="4">
        <v>42186</v>
      </c>
      <c r="C13" s="20">
        <f>'[1]Americas Monthly (AMM)'!F180</f>
        <v>240.14610714285709</v>
      </c>
      <c r="D13" s="20">
        <f>'[1]Americas Monthly (AMM)'!P180</f>
        <v>264.75124107142852</v>
      </c>
      <c r="E13" s="20">
        <f>'[1]Americas Monthly (AMM)'!T180</f>
        <v>260.8144196428571</v>
      </c>
      <c r="F13" s="20">
        <f>'[1]Americas Monthly (AMM)'!X180</f>
        <v>265.73544642857138</v>
      </c>
      <c r="G13" s="20">
        <f>'[1]Europe Monthly'!AF180</f>
        <v>225.9425</v>
      </c>
      <c r="H13" s="20">
        <f>'[1]Asia Monthly'!T180</f>
        <v>266.80500000000001</v>
      </c>
      <c r="I13" s="20">
        <f>'[1]Asia Monthly'!R180</f>
        <v>242.5</v>
      </c>
      <c r="J13" s="20">
        <f>'[1]Asia Monthly'!G180</f>
        <v>354</v>
      </c>
      <c r="K13" s="20">
        <f>'[1]Asia Monthly'!$AC180</f>
        <v>165.20076130256922</v>
      </c>
      <c r="L13" s="20">
        <f>'[1]Europe Monthly'!AM180</f>
        <v>247.5</v>
      </c>
      <c r="M13" s="20">
        <f>'[1]Europe Monthly'!AL180</f>
        <v>300</v>
      </c>
      <c r="N13" s="20">
        <f>'[1]Americas Monthly (AMM)'!AH180</f>
        <v>252.5</v>
      </c>
      <c r="O13" s="20">
        <f>'[1]Americas Monthly (AMM)'!AI180</f>
        <v>260</v>
      </c>
      <c r="P13" s="20">
        <f>'[1]Americas Monthly (AMM)'!AJ180</f>
        <v>225</v>
      </c>
      <c r="Q13" s="35"/>
      <c r="R13" s="26">
        <v>76.19047619047619</v>
      </c>
      <c r="S13" s="15">
        <v>75.112203112203119</v>
      </c>
      <c r="T13" s="15">
        <v>73.757488501005653</v>
      </c>
      <c r="U13" s="15">
        <v>64.314969998138693</v>
      </c>
      <c r="V13" s="16">
        <v>75.343213019365393</v>
      </c>
      <c r="W13" s="16">
        <v>80.178571428571431</v>
      </c>
      <c r="X13" s="26">
        <v>19.047619047619047</v>
      </c>
      <c r="Y13" s="15">
        <v>18.77805077805078</v>
      </c>
      <c r="Z13" s="15">
        <v>18.439372125251413</v>
      </c>
      <c r="AA13" s="15">
        <v>16.078742499534673</v>
      </c>
      <c r="AB13" s="16">
        <v>52.74024911355577</v>
      </c>
      <c r="AC13" s="16">
        <v>24.053571428571427</v>
      </c>
      <c r="AD13" s="29">
        <v>72.343784450455914</v>
      </c>
      <c r="AE13" s="17">
        <v>76.793820542127193</v>
      </c>
      <c r="AG13" s="5">
        <v>100</v>
      </c>
    </row>
    <row r="14" spans="1:48" x14ac:dyDescent="0.25">
      <c r="A14" s="7">
        <v>42247</v>
      </c>
      <c r="B14" s="4">
        <v>42217</v>
      </c>
      <c r="C14" s="20">
        <f>'[1]Americas Monthly (AMM)'!F181</f>
        <v>221.44620535714284</v>
      </c>
      <c r="D14" s="20">
        <f>'[1]Americas Monthly (AMM)'!P181</f>
        <v>234.9790290178571</v>
      </c>
      <c r="E14" s="20">
        <f>'[1]Americas Monthly (AMM)'!T181</f>
        <v>246.05133928571425</v>
      </c>
      <c r="F14" s="20">
        <f>'[1]Americas Monthly (AMM)'!X181</f>
        <v>250.97236607142852</v>
      </c>
      <c r="G14" s="20">
        <f>'[1]Europe Monthly'!AF181</f>
        <v>232.33749999999998</v>
      </c>
      <c r="H14" s="20">
        <f>'[1]Asia Monthly'!T181</f>
        <v>244.45500000000001</v>
      </c>
      <c r="I14" s="20">
        <f>'[1]Asia Monthly'!R181</f>
        <v>222.5</v>
      </c>
      <c r="J14" s="20">
        <f>'[1]Asia Monthly'!G181</f>
        <v>354</v>
      </c>
      <c r="K14" s="20">
        <f>'[1]Asia Monthly'!$AC181</f>
        <v>172.60042262446339</v>
      </c>
      <c r="L14" s="20">
        <f>'[1]Europe Monthly'!AM181</f>
        <v>226.25</v>
      </c>
      <c r="M14" s="20">
        <f>'[1]Europe Monthly'!AL181</f>
        <v>276.875</v>
      </c>
      <c r="N14" s="20">
        <f>'[1]Americas Monthly (AMM)'!AH181</f>
        <v>227.5</v>
      </c>
      <c r="O14" s="20">
        <f>'[1]Americas Monthly (AMM)'!AI181</f>
        <v>238.75</v>
      </c>
      <c r="P14" s="20">
        <f>'[1]Americas Monthly (AMM)'!AJ181</f>
        <v>220</v>
      </c>
      <c r="Q14" s="35"/>
      <c r="R14" s="26">
        <v>69.230769230769226</v>
      </c>
      <c r="S14" s="15">
        <v>75.619983619983628</v>
      </c>
      <c r="T14" s="15">
        <v>69.553682643932902</v>
      </c>
      <c r="U14" s="15">
        <v>69.032098510016908</v>
      </c>
      <c r="V14" s="16">
        <v>69.14264933175744</v>
      </c>
      <c r="W14" s="16">
        <v>78.125</v>
      </c>
      <c r="X14" s="26">
        <v>17.307692307692307</v>
      </c>
      <c r="Y14" s="15">
        <v>18.904995904995907</v>
      </c>
      <c r="Z14" s="15">
        <v>17.388420660983225</v>
      </c>
      <c r="AA14" s="15">
        <v>17.258024627504227</v>
      </c>
      <c r="AB14" s="16">
        <v>48.399854532230208</v>
      </c>
      <c r="AC14" s="16">
        <v>23.4375</v>
      </c>
      <c r="AD14" s="29">
        <v>70.859133501175663</v>
      </c>
      <c r="AE14" s="17">
        <v>71.837354532230208</v>
      </c>
      <c r="AG14" s="5">
        <v>100</v>
      </c>
    </row>
    <row r="15" spans="1:48" x14ac:dyDescent="0.25">
      <c r="A15" s="7">
        <v>42277</v>
      </c>
      <c r="B15" s="4">
        <v>42248</v>
      </c>
      <c r="C15" s="20">
        <f>'[1]Americas Monthly (AMM)'!F182</f>
        <v>209.1436383928571</v>
      </c>
      <c r="D15" s="20">
        <f>'[1]Americas Monthly (AMM)'!P182</f>
        <v>226.36723214285712</v>
      </c>
      <c r="E15" s="20">
        <f>'[1]Americas Monthly (AMM)'!T182</f>
        <v>233.74877232142853</v>
      </c>
      <c r="F15" s="20">
        <f>'[1]Americas Monthly (AMM)'!X182</f>
        <v>238.66979910714281</v>
      </c>
      <c r="G15" s="20">
        <f>'[1]Europe Monthly'!AF182</f>
        <v>206.00799999999998</v>
      </c>
      <c r="H15" s="20">
        <f>'[1]Asia Monthly'!T182</f>
        <v>235.25200000000001</v>
      </c>
      <c r="I15" s="20">
        <f>'[1]Asia Monthly'!R182</f>
        <v>218</v>
      </c>
      <c r="J15" s="20">
        <f>'[1]Asia Monthly'!G182</f>
        <v>240.1</v>
      </c>
      <c r="K15" s="20">
        <f>'[1]Asia Monthly'!$AC182</f>
        <v>171.65820958071581</v>
      </c>
      <c r="L15" s="20">
        <f>'[1]Europe Monthly'!AM182</f>
        <v>213</v>
      </c>
      <c r="M15" s="20">
        <f>'[1]Europe Monthly'!AL182</f>
        <v>264.5</v>
      </c>
      <c r="N15" s="20">
        <f>'[1]Americas Monthly (AMM)'!AH182</f>
        <v>221</v>
      </c>
      <c r="O15" s="20">
        <f>'[1]Americas Monthly (AMM)'!AI182</f>
        <v>233.5</v>
      </c>
      <c r="P15" s="20">
        <f>'[1]Americas Monthly (AMM)'!AJ182</f>
        <v>214.5</v>
      </c>
      <c r="Q15" s="35"/>
      <c r="R15" s="26">
        <v>67.032967032967022</v>
      </c>
      <c r="S15" s="15">
        <v>66.578214578214585</v>
      </c>
      <c r="T15" s="15">
        <v>66.419701160953565</v>
      </c>
      <c r="U15" s="15">
        <v>67.014018890259194</v>
      </c>
      <c r="V15" s="16">
        <v>65.960541867442487</v>
      </c>
      <c r="W15" s="16">
        <v>76.339285714285708</v>
      </c>
      <c r="X15" s="26">
        <v>16.758241758241756</v>
      </c>
      <c r="Y15" s="15">
        <v>16.644553644553646</v>
      </c>
      <c r="Z15" s="15">
        <v>16.604925290238391</v>
      </c>
      <c r="AA15" s="15">
        <v>16.753504722564799</v>
      </c>
      <c r="AB15" s="16">
        <v>46.172379307209738</v>
      </c>
      <c r="AC15" s="16">
        <v>22.901785714285712</v>
      </c>
      <c r="AD15" s="29">
        <v>66.761225415598602</v>
      </c>
      <c r="AE15" s="17">
        <v>69.074165021495446</v>
      </c>
      <c r="AG15" s="5">
        <v>100</v>
      </c>
    </row>
    <row r="16" spans="1:48" x14ac:dyDescent="0.25">
      <c r="A16" s="7">
        <v>42308</v>
      </c>
      <c r="B16" s="4">
        <v>42278</v>
      </c>
      <c r="C16" s="20">
        <f>'[1]Americas Monthly (AMM)'!F183</f>
        <v>177.15696428571428</v>
      </c>
      <c r="D16" s="20">
        <f>'[1]Americas Monthly (AMM)'!P183</f>
        <v>196.84107142857141</v>
      </c>
      <c r="E16" s="20">
        <f>'[1]Americas Monthly (AMM)'!T183</f>
        <v>198.80948214285712</v>
      </c>
      <c r="F16" s="20">
        <f>'[1]Americas Monthly (AMM)'!X183</f>
        <v>206.68312499999996</v>
      </c>
      <c r="G16" s="20">
        <f>'[1]Europe Monthly'!AF183</f>
        <v>172.66500000000002</v>
      </c>
      <c r="H16" s="20">
        <f>'[1]Asia Monthly'!T183</f>
        <v>197.9075</v>
      </c>
      <c r="I16" s="20">
        <f>'[1]Asia Monthly'!R183</f>
        <v>192.25</v>
      </c>
      <c r="J16" s="20">
        <f>'[1]Asia Monthly'!G183</f>
        <v>145.125</v>
      </c>
      <c r="K16" s="20">
        <f>'[1]Asia Monthly'!$AC183</f>
        <v>159.96659735455748</v>
      </c>
      <c r="L16" s="20">
        <f>'[1]Europe Monthly'!AM183</f>
        <v>180</v>
      </c>
      <c r="M16" s="20">
        <f>'[1]Europe Monthly'!AL183</f>
        <v>230.625</v>
      </c>
      <c r="N16" s="20">
        <f>'[1]Americas Monthly (AMM)'!AH183</f>
        <v>192.5</v>
      </c>
      <c r="O16" s="20">
        <f>'[1]Americas Monthly (AMM)'!AI183</f>
        <v>204.375</v>
      </c>
      <c r="P16" s="20">
        <f>'[1]Americas Monthly (AMM)'!AJ183</f>
        <v>183.125</v>
      </c>
      <c r="Q16" s="35"/>
      <c r="R16" s="26">
        <v>52.014652014652022</v>
      </c>
      <c r="S16" s="15">
        <v>57.022113022113018</v>
      </c>
      <c r="T16" s="15">
        <v>57.535413667222066</v>
      </c>
      <c r="U16" s="15">
        <v>61.877776059304722</v>
      </c>
      <c r="V16" s="16">
        <v>56.454223111191922</v>
      </c>
      <c r="W16" s="16">
        <v>63.214285714285708</v>
      </c>
      <c r="X16" s="26">
        <v>13.003663003663005</v>
      </c>
      <c r="Y16" s="15">
        <v>14.255528255528255</v>
      </c>
      <c r="Z16" s="15">
        <v>14.383853416805517</v>
      </c>
      <c r="AA16" s="15">
        <v>15.46944401482618</v>
      </c>
      <c r="AB16" s="16">
        <v>39.517956177834343</v>
      </c>
      <c r="AC16" s="16">
        <v>18.964285714285712</v>
      </c>
      <c r="AD16" s="29">
        <v>57.112488690822957</v>
      </c>
      <c r="AE16" s="17">
        <v>58.482241892120058</v>
      </c>
      <c r="AG16" s="5">
        <v>100</v>
      </c>
    </row>
    <row r="17" spans="1:33" x14ac:dyDescent="0.25">
      <c r="A17" s="7">
        <v>42338</v>
      </c>
      <c r="B17" s="4">
        <v>42309</v>
      </c>
      <c r="C17" s="20">
        <f>'[1]Americas Monthly (AMM)'!F184</f>
        <v>135.32823660714283</v>
      </c>
      <c r="D17" s="20">
        <f>'[1]Americas Monthly (AMM)'!P184</f>
        <v>162.39388392857143</v>
      </c>
      <c r="E17" s="20">
        <f>'[1]Americas Monthly (AMM)'!T184</f>
        <v>155.01234374999996</v>
      </c>
      <c r="F17" s="20">
        <f>'[1]Americas Monthly (AMM)'!X184</f>
        <v>164.85439732142856</v>
      </c>
      <c r="G17" s="20">
        <f>'[1]Europe Monthly'!AF184</f>
        <v>190.44</v>
      </c>
      <c r="H17" s="20">
        <f>'[1]Asia Monthly'!T184</f>
        <v>204.19749999999999</v>
      </c>
      <c r="I17" s="20">
        <f>'[1]Asia Monthly'!R184</f>
        <v>189.375</v>
      </c>
      <c r="J17" s="20">
        <f>'[1]Asia Monthly'!G184</f>
        <v>146.625</v>
      </c>
      <c r="K17" s="20">
        <f>'[1]Asia Monthly'!$AC184</f>
        <v>151.26925784149262</v>
      </c>
      <c r="L17" s="20">
        <f>'[1]Europe Monthly'!AM184</f>
        <v>176.625</v>
      </c>
      <c r="M17" s="20">
        <f>'[1]Europe Monthly'!AL184</f>
        <v>219.375</v>
      </c>
      <c r="N17" s="20">
        <f>'[1]Americas Monthly (AMM)'!AH184</f>
        <v>169.375</v>
      </c>
      <c r="O17" s="20">
        <f>'[1]Americas Monthly (AMM)'!AI184</f>
        <v>177.5</v>
      </c>
      <c r="P17" s="20">
        <f>'[1]Americas Monthly (AMM)'!AJ184</f>
        <v>146.875</v>
      </c>
      <c r="Q17" s="35"/>
      <c r="R17" s="26">
        <v>43.956043956043956</v>
      </c>
      <c r="S17" s="15">
        <v>62.604422604422602</v>
      </c>
      <c r="T17" s="15">
        <v>58.922302926379466</v>
      </c>
      <c r="U17" s="15">
        <v>57.816713467159971</v>
      </c>
      <c r="V17" s="16">
        <v>54.12310210019092</v>
      </c>
      <c r="W17" s="16">
        <v>51.785714285714292</v>
      </c>
      <c r="X17" s="26">
        <v>10.989010989010989</v>
      </c>
      <c r="Y17" s="15">
        <v>15.651105651105651</v>
      </c>
      <c r="Z17" s="15">
        <v>14.730575731594866</v>
      </c>
      <c r="AA17" s="15">
        <v>14.454178366789993</v>
      </c>
      <c r="AB17" s="16">
        <v>37.88617147013364</v>
      </c>
      <c r="AC17" s="16">
        <v>15.535714285714286</v>
      </c>
      <c r="AD17" s="29">
        <v>55.824870738501502</v>
      </c>
      <c r="AE17" s="17">
        <v>53.421885755847924</v>
      </c>
      <c r="AG17" s="5">
        <v>100</v>
      </c>
    </row>
    <row r="18" spans="1:33" x14ac:dyDescent="0.25">
      <c r="A18" s="7">
        <v>42369</v>
      </c>
      <c r="B18" s="4">
        <v>42339</v>
      </c>
      <c r="C18" s="20">
        <f>'[1]Americas Monthly (AMM)'!F185</f>
        <v>127.94669642857141</v>
      </c>
      <c r="D18" s="20">
        <f>'[1]Americas Monthly (AMM)'!P185</f>
        <v>157.47285714285712</v>
      </c>
      <c r="E18" s="20">
        <f>'[1]Americas Monthly (AMM)'!T185</f>
        <v>147.63080357142854</v>
      </c>
      <c r="F18" s="20">
        <f>'[1]Americas Monthly (AMM)'!X185</f>
        <v>157.47285714285712</v>
      </c>
      <c r="G18" s="20">
        <f>'[1]Europe Monthly'!AF185</f>
        <v>184.22200000000001</v>
      </c>
      <c r="H18" s="20">
        <f>'[1]Asia Monthly'!T185</f>
        <v>206.86399999999998</v>
      </c>
      <c r="I18" s="20">
        <f>'[1]Asia Monthly'!R185</f>
        <v>187</v>
      </c>
      <c r="J18" s="20">
        <f>'[1]Asia Monthly'!G185</f>
        <v>150.1</v>
      </c>
      <c r="K18" s="20">
        <f>'[1]Asia Monthly'!$AC185</f>
        <v>132.03074361573402</v>
      </c>
      <c r="L18" s="20">
        <f>'[1]Europe Monthly'!AM185</f>
        <v>170.6</v>
      </c>
      <c r="M18" s="20">
        <f>'[1]Europe Monthly'!AL185</f>
        <v>214.5</v>
      </c>
      <c r="N18" s="20">
        <f>'[1]Americas Monthly (AMM)'!AH185</f>
        <v>163.5</v>
      </c>
      <c r="O18" s="20">
        <f>'[1]Americas Monthly (AMM)'!AI185</f>
        <v>171</v>
      </c>
      <c r="P18" s="20">
        <f>'[1]Americas Monthly (AMM)'!AJ185</f>
        <v>145</v>
      </c>
      <c r="Q18" s="35"/>
      <c r="R18" s="26">
        <v>43.956043956043956</v>
      </c>
      <c r="S18" s="15">
        <v>60.281736281736272</v>
      </c>
      <c r="T18" s="15">
        <v>58.553472345794845</v>
      </c>
      <c r="U18" s="15">
        <v>50.588454940967097</v>
      </c>
      <c r="V18" s="16">
        <v>52.155650513683064</v>
      </c>
      <c r="W18" s="16">
        <v>51.785714285714292</v>
      </c>
      <c r="X18" s="26">
        <v>10.989010989010989</v>
      </c>
      <c r="Y18" s="15">
        <v>15.070434070434068</v>
      </c>
      <c r="Z18" s="15">
        <v>14.638368086448711</v>
      </c>
      <c r="AA18" s="15">
        <v>12.647113735241774</v>
      </c>
      <c r="AB18" s="16">
        <v>36.508955359578145</v>
      </c>
      <c r="AC18" s="16">
        <v>15.535714285714286</v>
      </c>
      <c r="AD18" s="29">
        <v>53.344926881135542</v>
      </c>
      <c r="AE18" s="17">
        <v>52.04466964529243</v>
      </c>
      <c r="AG18" s="5">
        <v>100</v>
      </c>
    </row>
    <row r="19" spans="1:33" x14ac:dyDescent="0.25">
      <c r="A19" s="7">
        <v>42400</v>
      </c>
      <c r="B19" s="4">
        <v>42370</v>
      </c>
      <c r="C19" s="20">
        <f>'[1]Americas Monthly (AMM)'!F186</f>
        <v>139.7571607142857</v>
      </c>
      <c r="D19" s="20">
        <f>'[1]Americas Monthly (AMM)'!P186</f>
        <v>175.18855357142854</v>
      </c>
      <c r="E19" s="20">
        <f>'[1]Americas Monthly (AMM)'!T186</f>
        <v>159.44126785714283</v>
      </c>
      <c r="F19" s="20">
        <f>'[1]Americas Monthly (AMM)'!X186</f>
        <v>169.28332142857141</v>
      </c>
      <c r="G19" s="20">
        <f>'[1]Europe Monthly'!AF186</f>
        <v>179.45249999999999</v>
      </c>
      <c r="H19" s="20">
        <f>'[1]Asia Monthly'!T186</f>
        <v>206.34500000000003</v>
      </c>
      <c r="I19" s="20">
        <f>'[1]Asia Monthly'!R186</f>
        <v>190.625</v>
      </c>
      <c r="J19" s="20">
        <f>'[1]Asia Monthly'!G186</f>
        <v>158.5</v>
      </c>
      <c r="K19" s="20">
        <f>'[1]Asia Monthly'!$AC186</f>
        <v>135.05366090428518</v>
      </c>
      <c r="L19" s="20">
        <f>'[1]Europe Monthly'!AM186</f>
        <v>170.625</v>
      </c>
      <c r="M19" s="20">
        <f>'[1]Europe Monthly'!AL186</f>
        <v>212.5</v>
      </c>
      <c r="N19" s="20">
        <f>'[1]Americas Monthly (AMM)'!AH186</f>
        <v>165</v>
      </c>
      <c r="O19" s="20">
        <f>'[1]Americas Monthly (AMM)'!AI186</f>
        <v>173.75</v>
      </c>
      <c r="P19" s="20">
        <f>'[1]Americas Monthly (AMM)'!AJ186</f>
        <v>151.25</v>
      </c>
      <c r="Q19" s="35"/>
      <c r="R19" s="26">
        <v>50.549450549450547</v>
      </c>
      <c r="S19" s="15">
        <v>58.601146601146603</v>
      </c>
      <c r="T19" s="15">
        <v>59.656728731578681</v>
      </c>
      <c r="U19" s="15">
        <v>51.487915479915948</v>
      </c>
      <c r="V19" s="16">
        <v>52.448040730975542</v>
      </c>
      <c r="W19" s="16">
        <v>56.25</v>
      </c>
      <c r="X19" s="26">
        <v>12.637362637362637</v>
      </c>
      <c r="Y19" s="15">
        <v>14.650286650286651</v>
      </c>
      <c r="Z19" s="15">
        <v>14.91418218289467</v>
      </c>
      <c r="AA19" s="15">
        <v>12.871978869978987</v>
      </c>
      <c r="AB19" s="16">
        <v>36.713628511682877</v>
      </c>
      <c r="AC19" s="16">
        <v>16.875</v>
      </c>
      <c r="AD19" s="29">
        <v>55.073810340522947</v>
      </c>
      <c r="AE19" s="17">
        <v>53.588628511682877</v>
      </c>
      <c r="AG19" s="5">
        <v>100</v>
      </c>
    </row>
    <row r="20" spans="1:33" x14ac:dyDescent="0.25">
      <c r="A20" s="7">
        <v>42429</v>
      </c>
      <c r="B20" s="4">
        <v>42401</v>
      </c>
      <c r="C20" s="20">
        <f>'[1]Americas Monthly (AMM)'!F187</f>
        <v>147.63080357142854</v>
      </c>
      <c r="D20" s="20">
        <f>'[1]Americas Monthly (AMM)'!P187</f>
        <v>186.99901785714283</v>
      </c>
      <c r="E20" s="20">
        <f>'[1]Americas Monthly (AMM)'!T187</f>
        <v>167.3149107142857</v>
      </c>
      <c r="F20" s="20">
        <f>'[1]Americas Monthly (AMM)'!X187</f>
        <v>177.15696428571425</v>
      </c>
      <c r="G20" s="20">
        <f>'[1]Europe Monthly'!AF187</f>
        <v>170.1</v>
      </c>
      <c r="H20" s="20">
        <f>'[1]Asia Monthly'!T187</f>
        <v>201.7825</v>
      </c>
      <c r="I20" s="20">
        <f>'[1]Asia Monthly'!R187</f>
        <v>182.125</v>
      </c>
      <c r="J20" s="20">
        <f>'[1]Asia Monthly'!G187</f>
        <v>160.75</v>
      </c>
      <c r="K20" s="20">
        <f>'[1]Asia Monthly'!$AC187</f>
        <v>135.16267822735796</v>
      </c>
      <c r="L20" s="20">
        <f>'[1]Europe Monthly'!AM187</f>
        <v>173.125</v>
      </c>
      <c r="M20" s="20">
        <f>'[1]Europe Monthly'!AL187</f>
        <v>203.75</v>
      </c>
      <c r="N20" s="20">
        <f>'[1]Americas Monthly (AMM)'!AH187</f>
        <v>169.375</v>
      </c>
      <c r="O20" s="20">
        <f>'[1]Americas Monthly (AMM)'!AI187</f>
        <v>179.375</v>
      </c>
      <c r="P20" s="20">
        <f>'[1]Americas Monthly (AMM)'!AJ187</f>
        <v>175</v>
      </c>
      <c r="Q20" s="35"/>
      <c r="R20" s="26">
        <v>50.549450549450547</v>
      </c>
      <c r="S20" s="15">
        <v>56.37346437346438</v>
      </c>
      <c r="T20" s="15">
        <v>59.299761122884199</v>
      </c>
      <c r="U20" s="15">
        <v>52.86346207151437</v>
      </c>
      <c r="V20" s="16">
        <v>52.968451677425222</v>
      </c>
      <c r="W20" s="16">
        <v>64.285714285714292</v>
      </c>
      <c r="X20" s="26">
        <v>12.637362637362637</v>
      </c>
      <c r="Y20" s="15">
        <v>14.093366093366095</v>
      </c>
      <c r="Z20" s="15">
        <v>14.82494028072105</v>
      </c>
      <c r="AA20" s="15">
        <v>13.215865517878592</v>
      </c>
      <c r="AB20" s="16">
        <v>37.077916174197654</v>
      </c>
      <c r="AC20" s="16">
        <v>19.285714285714288</v>
      </c>
      <c r="AD20" s="29">
        <v>54.77153452932837</v>
      </c>
      <c r="AE20" s="17">
        <v>56.363630459911946</v>
      </c>
      <c r="AG20" s="5">
        <v>100</v>
      </c>
    </row>
    <row r="21" spans="1:33" x14ac:dyDescent="0.25">
      <c r="A21" s="7">
        <v>42460</v>
      </c>
      <c r="B21" s="4">
        <v>42430</v>
      </c>
      <c r="C21" s="20">
        <f>'[1]Americas Monthly (AMM)'!F188</f>
        <v>173.46619419642855</v>
      </c>
      <c r="D21" s="20">
        <f>'[1]Americas Monthly (AMM)'!P188</f>
        <v>201.76209821428569</v>
      </c>
      <c r="E21" s="20">
        <f>'[1]Americas Monthly (AMM)'!T188</f>
        <v>189.45953125</v>
      </c>
      <c r="F21" s="20">
        <f>'[1]Americas Monthly (AMM)'!X188</f>
        <v>188.22927455357137</v>
      </c>
      <c r="G21" s="20">
        <f>'[1]Europe Monthly'!AF188</f>
        <v>206.75399999999999</v>
      </c>
      <c r="H21" s="20">
        <f>'[1]Asia Monthly'!T188</f>
        <v>220.08</v>
      </c>
      <c r="I21" s="20">
        <f>'[1]Asia Monthly'!R188</f>
        <v>206.5</v>
      </c>
      <c r="J21" s="20">
        <f>'[1]Asia Monthly'!G188</f>
        <v>180.4</v>
      </c>
      <c r="K21" s="20">
        <f>'[1]Asia Monthly'!$AC188</f>
        <v>161.95019609582988</v>
      </c>
      <c r="L21" s="20">
        <f>'[1]Europe Monthly'!AM188</f>
        <v>206.1</v>
      </c>
      <c r="M21" s="20">
        <f>'[1]Europe Monthly'!AL188</f>
        <v>233.1</v>
      </c>
      <c r="N21" s="20">
        <f>'[1]Americas Monthly (AMM)'!AH188</f>
        <v>186.5</v>
      </c>
      <c r="O21" s="20">
        <f>'[1]Americas Monthly (AMM)'!AI188</f>
        <v>196.5</v>
      </c>
      <c r="P21" s="20">
        <f>'[1]Americas Monthly (AMM)'!AJ188</f>
        <v>190</v>
      </c>
      <c r="Q21" s="35"/>
      <c r="R21" s="26">
        <v>57.875457875457883</v>
      </c>
      <c r="S21" s="15">
        <v>68.756756756756758</v>
      </c>
      <c r="T21" s="15">
        <v>66.796080905468287</v>
      </c>
      <c r="U21" s="15">
        <v>62.418211283806492</v>
      </c>
      <c r="V21" s="16">
        <v>63.451586507864356</v>
      </c>
      <c r="W21" s="16">
        <v>67.857142857142861</v>
      </c>
      <c r="X21" s="26">
        <v>14.468864468864471</v>
      </c>
      <c r="Y21" s="15">
        <v>17.189189189189189</v>
      </c>
      <c r="Z21" s="15">
        <v>16.699020226367072</v>
      </c>
      <c r="AA21" s="15">
        <v>15.604552820951623</v>
      </c>
      <c r="AB21" s="16">
        <v>44.41611055550505</v>
      </c>
      <c r="AC21" s="16">
        <v>20.357142857142858</v>
      </c>
      <c r="AD21" s="29">
        <v>63.961626705372353</v>
      </c>
      <c r="AE21" s="17">
        <v>64.773253412647904</v>
      </c>
      <c r="AG21" s="5">
        <v>100</v>
      </c>
    </row>
    <row r="22" spans="1:33" x14ac:dyDescent="0.25">
      <c r="A22" s="7">
        <v>42490</v>
      </c>
      <c r="B22" s="4">
        <v>42461</v>
      </c>
      <c r="C22" s="20">
        <f>'[1]Americas Monthly (AMM)'!F189</f>
        <v>208.65153571428567</v>
      </c>
      <c r="D22" s="20">
        <f>'[1]Americas Monthly (AMM)'!P189</f>
        <v>236.20928571428567</v>
      </c>
      <c r="E22" s="20">
        <f>'[1]Americas Monthly (AMM)'!T189</f>
        <v>226.36723214285712</v>
      </c>
      <c r="F22" s="20">
        <f>'[1]Americas Monthly (AMM)'!X189</f>
        <v>221.44620535714284</v>
      </c>
      <c r="G22" s="20">
        <f>'[1]Europe Monthly'!AF189</f>
        <v>260.59749999999997</v>
      </c>
      <c r="H22" s="20">
        <f>'[1]Asia Monthly'!T189</f>
        <v>259.2525</v>
      </c>
      <c r="I22" s="20">
        <f>'[1]Asia Monthly'!R189</f>
        <v>242</v>
      </c>
      <c r="J22" s="20">
        <f>'[1]Asia Monthly'!G189</f>
        <v>234.25</v>
      </c>
      <c r="K22" s="20">
        <f>'[1]Asia Monthly'!$AC189</f>
        <v>195.4629527343113</v>
      </c>
      <c r="L22" s="20">
        <f>'[1]Europe Monthly'!AM189</f>
        <v>260</v>
      </c>
      <c r="M22" s="20">
        <f>'[1]Europe Monthly'!AL189</f>
        <v>276.375</v>
      </c>
      <c r="N22" s="20">
        <f>'[1]Americas Monthly (AMM)'!AH189</f>
        <v>232.5</v>
      </c>
      <c r="O22" s="20">
        <f>'[1]Americas Monthly (AMM)'!AI189</f>
        <v>242.5</v>
      </c>
      <c r="P22" s="20">
        <f>'[1]Americas Monthly (AMM)'!AJ189</f>
        <v>222.5</v>
      </c>
      <c r="Q22" s="35"/>
      <c r="R22" s="26">
        <v>72.161172161172161</v>
      </c>
      <c r="S22" s="15">
        <v>87.197379197379206</v>
      </c>
      <c r="T22" s="15">
        <v>81.612932796264232</v>
      </c>
      <c r="U22" s="15">
        <v>75.968709953440523</v>
      </c>
      <c r="V22" s="16">
        <v>78.452950268206209</v>
      </c>
      <c r="W22" s="16">
        <v>80.714285714285722</v>
      </c>
      <c r="X22" s="26">
        <v>18.04029304029304</v>
      </c>
      <c r="Y22" s="15">
        <v>21.799344799344802</v>
      </c>
      <c r="Z22" s="15">
        <v>20.403233199066058</v>
      </c>
      <c r="AA22" s="15">
        <v>18.992177488360131</v>
      </c>
      <c r="AB22" s="16">
        <v>54.917065187744342</v>
      </c>
      <c r="AC22" s="16">
        <v>24.214285714285715</v>
      </c>
      <c r="AD22" s="29">
        <v>79.235048527064038</v>
      </c>
      <c r="AE22" s="17">
        <v>79.13135090203005</v>
      </c>
      <c r="AG22" s="5">
        <v>100</v>
      </c>
    </row>
    <row r="23" spans="1:33" x14ac:dyDescent="0.25">
      <c r="A23" s="7">
        <v>42521</v>
      </c>
      <c r="B23" s="4">
        <v>42491</v>
      </c>
      <c r="C23" s="20">
        <f>'[1]Americas Monthly (AMM)'!F190</f>
        <v>241.13031249999995</v>
      </c>
      <c r="D23" s="20">
        <f>'[1]Americas Monthly (AMM)'!P190</f>
        <v>270.65647321428571</v>
      </c>
      <c r="E23" s="20">
        <f>'[1]Americas Monthly (AMM)'!T190</f>
        <v>268.19595982142857</v>
      </c>
      <c r="F23" s="20">
        <f>'[1]Americas Monthly (AMM)'!X190</f>
        <v>263.27493303571424</v>
      </c>
      <c r="G23" s="20">
        <f>'[1]Europe Monthly'!AF190</f>
        <v>313.06400000000002</v>
      </c>
      <c r="H23" s="20">
        <f>'[1]Asia Monthly'!T190</f>
        <v>276.05</v>
      </c>
      <c r="I23" s="20">
        <f>'[1]Asia Monthly'!R190</f>
        <v>246.5</v>
      </c>
      <c r="J23" s="20">
        <f>'[1]Asia Monthly'!G190</f>
        <v>240.3</v>
      </c>
      <c r="K23" s="20">
        <f>'[1]Asia Monthly'!$AC190</f>
        <v>196.42063777185871</v>
      </c>
      <c r="L23" s="20">
        <f>'[1]Europe Monthly'!AM190</f>
        <v>292.5</v>
      </c>
      <c r="M23" s="20">
        <f>'[1]Europe Monthly'!AL190</f>
        <v>307.5</v>
      </c>
      <c r="N23" s="20">
        <f>'[1]Americas Monthly (AMM)'!AH190</f>
        <v>271.5</v>
      </c>
      <c r="O23" s="20">
        <f>'[1]Americas Monthly (AMM)'!AI190</f>
        <v>285.5</v>
      </c>
      <c r="P23" s="20">
        <f>'[1]Americas Monthly (AMM)'!AJ190</f>
        <v>252</v>
      </c>
      <c r="Q23" s="35"/>
      <c r="R23" s="26">
        <v>79.487179487179489</v>
      </c>
      <c r="S23" s="15">
        <v>95.312039312039303</v>
      </c>
      <c r="T23" s="15">
        <v>80.14300273387579</v>
      </c>
      <c r="U23" s="15">
        <v>71.390332434147879</v>
      </c>
      <c r="V23" s="16">
        <v>84.825893263023914</v>
      </c>
      <c r="W23" s="16">
        <v>91.071428571428569</v>
      </c>
      <c r="X23" s="26">
        <v>19.871794871794872</v>
      </c>
      <c r="Y23" s="15">
        <v>23.828009828009826</v>
      </c>
      <c r="Z23" s="15">
        <v>20.035750683468947</v>
      </c>
      <c r="AA23" s="15">
        <v>17.84758310853697</v>
      </c>
      <c r="AB23" s="16">
        <v>59.378125284116734</v>
      </c>
      <c r="AC23" s="16">
        <v>27.321428571428569</v>
      </c>
      <c r="AD23" s="29">
        <v>81.583138491810615</v>
      </c>
      <c r="AE23" s="17">
        <v>86.699553855545304</v>
      </c>
      <c r="AG23" s="5">
        <v>100</v>
      </c>
    </row>
    <row r="24" spans="1:33" x14ac:dyDescent="0.25">
      <c r="A24" s="7">
        <v>42551</v>
      </c>
      <c r="B24" s="4">
        <v>42522</v>
      </c>
      <c r="C24" s="20">
        <f>'[1]Americas Monthly (AMM)'!F191</f>
        <v>236.20928571428567</v>
      </c>
      <c r="D24" s="20">
        <f>'[1]Americas Monthly (AMM)'!P191</f>
        <v>260.8144196428571</v>
      </c>
      <c r="E24" s="20">
        <f>'[1]Americas Monthly (AMM)'!T191</f>
        <v>275.57749999999999</v>
      </c>
      <c r="F24" s="20">
        <f>'[1]Americas Monthly (AMM)'!X191</f>
        <v>270.65647321428565</v>
      </c>
      <c r="G24" s="20">
        <f>'[1]Europe Monthly'!AF191</f>
        <v>219.57500000000002</v>
      </c>
      <c r="H24" s="20">
        <f>'[1]Asia Monthly'!T191</f>
        <v>226.8475</v>
      </c>
      <c r="I24" s="20">
        <f>'[1]Asia Monthly'!R191</f>
        <v>202.625</v>
      </c>
      <c r="J24" s="20">
        <f>'[1]Asia Monthly'!G191</f>
        <v>196.5</v>
      </c>
      <c r="K24" s="20">
        <f>'[1]Asia Monthly'!$AC191</f>
        <v>175.31711926603791</v>
      </c>
      <c r="L24" s="20">
        <f>'[1]Europe Monthly'!AM191</f>
        <v>247.5</v>
      </c>
      <c r="M24" s="20">
        <f>'[1]Europe Monthly'!AL191</f>
        <v>305.625</v>
      </c>
      <c r="N24" s="20">
        <f>'[1]Americas Monthly (AMM)'!AH191</f>
        <v>258.75</v>
      </c>
      <c r="O24" s="20">
        <f>'[1]Americas Monthly (AMM)'!AI191</f>
        <v>273.75</v>
      </c>
      <c r="P24" s="20">
        <f>'[1]Americas Monthly (AMM)'!AJ191</f>
        <v>240</v>
      </c>
      <c r="Q24" s="35"/>
      <c r="R24" s="26">
        <v>75.824175824175825</v>
      </c>
      <c r="S24" s="15">
        <v>73.176085176085181</v>
      </c>
      <c r="T24" s="15">
        <v>67.024712727351158</v>
      </c>
      <c r="U24" s="15">
        <v>65.750916928120063</v>
      </c>
      <c r="V24" s="16">
        <v>76.297845258659876</v>
      </c>
      <c r="W24" s="16">
        <v>85.714285714285708</v>
      </c>
      <c r="X24" s="26">
        <v>18.956043956043956</v>
      </c>
      <c r="Y24" s="15">
        <v>18.294021294021295</v>
      </c>
      <c r="Z24" s="15">
        <v>16.75617818183779</v>
      </c>
      <c r="AA24" s="15">
        <v>16.437729232030016</v>
      </c>
      <c r="AB24" s="16">
        <v>53.408491681061911</v>
      </c>
      <c r="AC24" s="16">
        <v>25.714285714285712</v>
      </c>
      <c r="AD24" s="29">
        <v>70.443972663933053</v>
      </c>
      <c r="AE24" s="17">
        <v>79.122777395347626</v>
      </c>
      <c r="AG24" s="5">
        <v>100</v>
      </c>
    </row>
    <row r="25" spans="1:33" x14ac:dyDescent="0.25">
      <c r="A25" s="7">
        <v>42582</v>
      </c>
      <c r="B25" s="4">
        <v>42552</v>
      </c>
      <c r="C25" s="20">
        <f>'[1]Americas Monthly (AMM)'!F192</f>
        <v>220.46199999999999</v>
      </c>
      <c r="D25" s="20">
        <f>'[1]Americas Monthly (AMM)'!P192</f>
        <v>240.14610714285709</v>
      </c>
      <c r="E25" s="20">
        <f>'[1]Americas Monthly (AMM)'!T192</f>
        <v>275.57749999999999</v>
      </c>
      <c r="F25" s="20">
        <f>'[1]Americas Monthly (AMM)'!X192</f>
        <v>270.65647321428565</v>
      </c>
      <c r="G25" s="20">
        <f>'[1]Europe Monthly'!AF192</f>
        <v>213.358</v>
      </c>
      <c r="H25" s="20">
        <f>'[1]Asia Monthly'!T192</f>
        <v>221.648</v>
      </c>
      <c r="I25" s="20">
        <f>'[1]Asia Monthly'!R192</f>
        <v>199.8</v>
      </c>
      <c r="J25" s="20">
        <f>'[1]Asia Monthly'!G192</f>
        <v>201.6</v>
      </c>
      <c r="K25" s="20">
        <f>'[1]Asia Monthly'!$AC192</f>
        <v>188.12995385124694</v>
      </c>
      <c r="L25" s="20">
        <f>'[1]Europe Monthly'!AM192</f>
        <v>225.8</v>
      </c>
      <c r="M25" s="20">
        <f>'[1]Europe Monthly'!AL192</f>
        <v>278.5</v>
      </c>
      <c r="N25" s="20">
        <f>'[1]Americas Monthly (AMM)'!AH192</f>
        <v>227.5</v>
      </c>
      <c r="O25" s="20">
        <f>'[1]Americas Monthly (AMM)'!AI192</f>
        <v>247</v>
      </c>
      <c r="P25" s="20">
        <f>'[1]Americas Monthly (AMM)'!AJ192</f>
        <v>240</v>
      </c>
      <c r="Q25" s="35"/>
      <c r="R25" s="26">
        <v>74.358974358974365</v>
      </c>
      <c r="S25" s="15">
        <v>70.332514332514336</v>
      </c>
      <c r="T25" s="15">
        <v>67.192951237793281</v>
      </c>
      <c r="U25" s="15">
        <v>71.329362991053671</v>
      </c>
      <c r="V25" s="16">
        <v>70.007455223202115</v>
      </c>
      <c r="W25" s="16">
        <v>85.714285714285708</v>
      </c>
      <c r="X25" s="26">
        <v>18.589743589743591</v>
      </c>
      <c r="Y25" s="15">
        <v>17.583128583128584</v>
      </c>
      <c r="Z25" s="15">
        <v>16.79823780944832</v>
      </c>
      <c r="AA25" s="15">
        <v>17.832340747763418</v>
      </c>
      <c r="AB25" s="16">
        <v>49.005218656241475</v>
      </c>
      <c r="AC25" s="16">
        <v>25.714285714285712</v>
      </c>
      <c r="AD25" s="29">
        <v>70.80345073008391</v>
      </c>
      <c r="AE25" s="17">
        <v>74.71950437052719</v>
      </c>
      <c r="AG25" s="5">
        <v>100</v>
      </c>
    </row>
    <row r="26" spans="1:33" x14ac:dyDescent="0.25">
      <c r="A26" s="7">
        <v>42613</v>
      </c>
      <c r="B26" s="4">
        <v>42583</v>
      </c>
      <c r="C26" s="20">
        <f>'[1]Americas Monthly (AMM)'!F193</f>
        <v>216.52517857142854</v>
      </c>
      <c r="D26" s="20">
        <f>'[1]Americas Monthly (AMM)'!P193</f>
        <v>236.20928571428567</v>
      </c>
      <c r="E26" s="20">
        <f>'[1]Americas Monthly (AMM)'!T193</f>
        <v>268.19595982142852</v>
      </c>
      <c r="F26" s="20">
        <f>'[1]Americas Monthly (AMM)'!X193</f>
        <v>263.27493303571424</v>
      </c>
      <c r="G26" s="20">
        <f>'[1]Europe Monthly'!AF193</f>
        <v>222.15</v>
      </c>
      <c r="H26" s="20">
        <f>'[1]Asia Monthly'!T193</f>
        <v>231.36500000000001</v>
      </c>
      <c r="I26" s="20">
        <f>'[1]Asia Monthly'!R193</f>
        <v>202.5</v>
      </c>
      <c r="J26" s="20">
        <f>'[1]Asia Monthly'!G193</f>
        <v>217.25</v>
      </c>
      <c r="K26" s="20">
        <f>'[1]Asia Monthly'!$AC193</f>
        <v>204.04791229649948</v>
      </c>
      <c r="L26" s="20">
        <f>'[1]Europe Monthly'!AM193</f>
        <v>231.875</v>
      </c>
      <c r="M26" s="20">
        <f>'[1]Europe Monthly'!AL193</f>
        <v>272.5</v>
      </c>
      <c r="N26" s="20">
        <f>'[1]Americas Monthly (AMM)'!AH193</f>
        <v>223.75</v>
      </c>
      <c r="O26" s="20">
        <f>'[1]Americas Monthly (AMM)'!AI193</f>
        <v>246.25</v>
      </c>
      <c r="P26" s="20">
        <f>'[1]Americas Monthly (AMM)'!AJ193</f>
        <v>223.75</v>
      </c>
      <c r="Q26" s="35"/>
      <c r="R26" s="26">
        <v>72.893772893772891</v>
      </c>
      <c r="S26" s="15">
        <v>72.173628173628174</v>
      </c>
      <c r="T26" s="15">
        <v>70.220165973761254</v>
      </c>
      <c r="U26" s="15">
        <v>76.816668440934293</v>
      </c>
      <c r="V26" s="16">
        <v>70.234384944085832</v>
      </c>
      <c r="W26" s="16">
        <v>79.910714285714292</v>
      </c>
      <c r="X26" s="26">
        <v>18.223443223443223</v>
      </c>
      <c r="Y26" s="15">
        <v>18.043407043407043</v>
      </c>
      <c r="Z26" s="15">
        <v>17.555041493440314</v>
      </c>
      <c r="AA26" s="15">
        <v>19.204167110233573</v>
      </c>
      <c r="AB26" s="16">
        <v>49.164069460860077</v>
      </c>
      <c r="AC26" s="16">
        <v>23.973214285714288</v>
      </c>
      <c r="AD26" s="29">
        <v>73.026058870524153</v>
      </c>
      <c r="AE26" s="17">
        <v>73.137283746574369</v>
      </c>
      <c r="AG26" s="5">
        <v>100</v>
      </c>
    </row>
    <row r="27" spans="1:33" x14ac:dyDescent="0.25">
      <c r="A27" s="7">
        <v>42643</v>
      </c>
      <c r="B27" s="4">
        <v>42614</v>
      </c>
      <c r="C27" s="20">
        <f>'[1]Americas Monthly (AMM)'!F194</f>
        <v>204.71471428571425</v>
      </c>
      <c r="D27" s="20">
        <f>'[1]Americas Monthly (AMM)'!P194</f>
        <v>223.21777499999999</v>
      </c>
      <c r="E27" s="20">
        <f>'[1]Americas Monthly (AMM)'!T194</f>
        <v>248.01974999999993</v>
      </c>
      <c r="F27" s="20">
        <f>'[1]Americas Monthly (AMM)'!X194</f>
        <v>243.09872321428566</v>
      </c>
      <c r="G27" s="20">
        <f>'[1]Europe Monthly'!AF194</f>
        <v>211.25799999999998</v>
      </c>
      <c r="H27" s="20">
        <f>'[1]Asia Monthly'!T194</f>
        <v>234.27600000000001</v>
      </c>
      <c r="I27" s="20">
        <f>'[1]Asia Monthly'!R194</f>
        <v>214.1</v>
      </c>
      <c r="J27" s="20">
        <f>'[1]Asia Monthly'!G194</f>
        <v>203.2</v>
      </c>
      <c r="K27" s="20">
        <f>'[1]Asia Monthly'!$AC194</f>
        <v>201.92920182712763</v>
      </c>
      <c r="L27" s="20">
        <f>'[1]Europe Monthly'!AM194</f>
        <v>245.2</v>
      </c>
      <c r="M27" s="20">
        <f>'[1]Europe Monthly'!AL194</f>
        <v>271.60000000000002</v>
      </c>
      <c r="N27" s="20">
        <f>'[1]Americas Monthly (AMM)'!AH194</f>
        <v>227.5</v>
      </c>
      <c r="O27" s="20">
        <f>'[1]Americas Monthly (AMM)'!AI194</f>
        <v>250</v>
      </c>
      <c r="P27" s="20">
        <f>'[1]Americas Monthly (AMM)'!AJ194</f>
        <v>175</v>
      </c>
      <c r="Q27" s="35"/>
      <c r="R27" s="26">
        <v>65.421245421245416</v>
      </c>
      <c r="S27" s="15">
        <v>69.49385749385749</v>
      </c>
      <c r="T27" s="15">
        <v>70.27408857326192</v>
      </c>
      <c r="U27" s="15">
        <v>76.135397322128</v>
      </c>
      <c r="V27" s="16">
        <v>72.379307209746329</v>
      </c>
      <c r="W27" s="16">
        <v>62.5</v>
      </c>
      <c r="X27" s="26">
        <v>16.355311355311354</v>
      </c>
      <c r="Y27" s="15">
        <v>17.373464373464373</v>
      </c>
      <c r="Z27" s="15">
        <v>17.56852214331548</v>
      </c>
      <c r="AA27" s="15">
        <v>19.033849330532</v>
      </c>
      <c r="AB27" s="16">
        <v>50.665515046822428</v>
      </c>
      <c r="AC27" s="16">
        <v>18.75</v>
      </c>
      <c r="AD27" s="29">
        <v>70.331147202623214</v>
      </c>
      <c r="AE27" s="17">
        <v>69.415515046822435</v>
      </c>
      <c r="AG27" s="5">
        <v>100</v>
      </c>
    </row>
    <row r="28" spans="1:33" x14ac:dyDescent="0.25">
      <c r="A28" s="7">
        <v>42674</v>
      </c>
      <c r="B28" s="4">
        <v>42644</v>
      </c>
      <c r="C28" s="20">
        <f>'[1]Americas Monthly (AMM)'!F195</f>
        <v>182.07799107142856</v>
      </c>
      <c r="D28" s="20">
        <f>'[1]Americas Monthly (AMM)'!P195</f>
        <v>199.79368749999995</v>
      </c>
      <c r="E28" s="20">
        <f>'[1]Americas Monthly (AMM)'!T195</f>
        <v>214.06466517857137</v>
      </c>
      <c r="F28" s="20">
        <f>'[1]Americas Monthly (AMM)'!X195</f>
        <v>209.1436383928571</v>
      </c>
      <c r="G28" s="20">
        <f>'[1]Europe Monthly'!AF195</f>
        <v>222.08750000000001</v>
      </c>
      <c r="H28" s="20">
        <f>'[1]Asia Monthly'!T195</f>
        <v>234.01749999999998</v>
      </c>
      <c r="I28" s="20">
        <f>'[1]Asia Monthly'!R195</f>
        <v>219.25</v>
      </c>
      <c r="J28" s="20">
        <f>'[1]Asia Monthly'!G195</f>
        <v>195.5</v>
      </c>
      <c r="K28" s="20">
        <f>'[1]Asia Monthly'!$AC195</f>
        <v>207.47212672805213</v>
      </c>
      <c r="L28" s="20">
        <f>'[1]Europe Monthly'!AM195</f>
        <v>247.125</v>
      </c>
      <c r="M28" s="20">
        <f>'[1]Europe Monthly'!AL195</f>
        <v>283</v>
      </c>
      <c r="N28" s="20">
        <f>'[1]Americas Monthly (AMM)'!AH195</f>
        <v>233.75</v>
      </c>
      <c r="O28" s="20">
        <f>'[1]Americas Monthly (AMM)'!AI195</f>
        <v>258.75</v>
      </c>
      <c r="P28" s="20">
        <f>'[1]Americas Monthly (AMM)'!AJ195</f>
        <v>182.5</v>
      </c>
      <c r="Q28" s="35"/>
      <c r="R28" s="26">
        <v>58.095238095238102</v>
      </c>
      <c r="S28" s="15">
        <v>71.331695331695329</v>
      </c>
      <c r="T28" s="15">
        <v>69.926827032477561</v>
      </c>
      <c r="U28" s="15">
        <v>77.866654079409514</v>
      </c>
      <c r="V28" s="16">
        <v>73.989271751977441</v>
      </c>
      <c r="W28" s="16">
        <v>65.178571428571431</v>
      </c>
      <c r="X28" s="26">
        <v>14.523809523809526</v>
      </c>
      <c r="Y28" s="15">
        <v>17.832923832923832</v>
      </c>
      <c r="Z28" s="15">
        <v>17.48170675811939</v>
      </c>
      <c r="AA28" s="15">
        <v>19.466663519852379</v>
      </c>
      <c r="AB28" s="16">
        <v>51.792490226384203</v>
      </c>
      <c r="AC28" s="16">
        <v>19.553571428571427</v>
      </c>
      <c r="AD28" s="29">
        <v>69.305103634705119</v>
      </c>
      <c r="AE28" s="17">
        <v>71.346061654955633</v>
      </c>
      <c r="AG28" s="5">
        <v>100</v>
      </c>
    </row>
    <row r="29" spans="1:33" x14ac:dyDescent="0.25">
      <c r="A29" s="7">
        <v>42704</v>
      </c>
      <c r="B29" s="4">
        <v>42675</v>
      </c>
      <c r="C29" s="20">
        <f>'[1]Americas Monthly (AMM)'!F196</f>
        <v>195.61081473214284</v>
      </c>
      <c r="D29" s="20">
        <f>'[1]Americas Monthly (AMM)'!P196</f>
        <v>217.01728124999997</v>
      </c>
      <c r="E29" s="20">
        <f>'[1]Americas Monthly (AMM)'!T196</f>
        <v>228.82774553571426</v>
      </c>
      <c r="F29" s="20">
        <f>'[1]Americas Monthly (AMM)'!X196</f>
        <v>223.90671874999998</v>
      </c>
      <c r="G29" s="20">
        <f>'[1]Europe Monthly'!AF196</f>
        <v>262.45249999999999</v>
      </c>
      <c r="H29" s="20">
        <f>'[1]Asia Monthly'!T196</f>
        <v>265.14750000000004</v>
      </c>
      <c r="I29" s="20">
        <f>'[1]Asia Monthly'!R196</f>
        <v>235.5</v>
      </c>
      <c r="J29" s="20">
        <f>'[1]Asia Monthly'!G196</f>
        <v>235</v>
      </c>
      <c r="K29" s="20">
        <f>'[1]Asia Monthly'!$AC196</f>
        <v>224.70921848214834</v>
      </c>
      <c r="L29" s="20">
        <f>'[1]Europe Monthly'!AM196</f>
        <v>295.625</v>
      </c>
      <c r="M29" s="20">
        <f>'[1]Europe Monthly'!AL196</f>
        <v>318.75</v>
      </c>
      <c r="N29" s="20">
        <f>'[1]Americas Monthly (AMM)'!AH196</f>
        <v>271.25</v>
      </c>
      <c r="O29" s="20">
        <f>'[1]Americas Monthly (AMM)'!AI196</f>
        <v>296.25</v>
      </c>
      <c r="P29" s="20">
        <f>'[1]Americas Monthly (AMM)'!AJ196</f>
        <v>215</v>
      </c>
      <c r="Q29" s="35"/>
      <c r="R29" s="26">
        <v>66.520146520146511</v>
      </c>
      <c r="S29" s="15">
        <v>84.766584766584756</v>
      </c>
      <c r="T29" s="15">
        <v>79.336320645345666</v>
      </c>
      <c r="U29" s="15">
        <v>84.331756411131948</v>
      </c>
      <c r="V29" s="16">
        <v>86.372215655968716</v>
      </c>
      <c r="W29" s="16">
        <v>76.785714285714292</v>
      </c>
      <c r="X29" s="26">
        <v>16.630036630036628</v>
      </c>
      <c r="Y29" s="15">
        <v>21.191646191646189</v>
      </c>
      <c r="Z29" s="15">
        <v>19.834080161336416</v>
      </c>
      <c r="AA29" s="15">
        <v>21.082939102782987</v>
      </c>
      <c r="AB29" s="16">
        <v>60.4605509591781</v>
      </c>
      <c r="AC29" s="16">
        <v>23.035714285714288</v>
      </c>
      <c r="AD29" s="29">
        <v>78.738702085802217</v>
      </c>
      <c r="AE29" s="17">
        <v>83.496265244892385</v>
      </c>
      <c r="AG29" s="5">
        <v>100</v>
      </c>
    </row>
    <row r="30" spans="1:33" x14ac:dyDescent="0.25">
      <c r="A30" s="7">
        <v>42735</v>
      </c>
      <c r="B30" s="4">
        <v>42705</v>
      </c>
      <c r="C30" s="20">
        <f>'[1]Americas Monthly (AMM)'!F197</f>
        <v>225.38302678571426</v>
      </c>
      <c r="D30" s="20">
        <f>'[1]Americas Monthly (AMM)'!P197</f>
        <v>249.20079642857135</v>
      </c>
      <c r="E30" s="20">
        <f>'[1]Americas Monthly (AMM)'!T197</f>
        <v>259.83021428571431</v>
      </c>
      <c r="F30" s="20">
        <f>'[1]Americas Monthly (AMM)'!X197</f>
        <v>254.90918749999992</v>
      </c>
      <c r="G30" s="20">
        <f>'[1]Europe Monthly'!AF197</f>
        <v>274.66800000000001</v>
      </c>
      <c r="H30" s="20">
        <f>'[1]Asia Monthly'!T197</f>
        <v>269.09199999999998</v>
      </c>
      <c r="I30" s="20">
        <f>'[1]Asia Monthly'!R197</f>
        <v>240.5</v>
      </c>
      <c r="J30" s="20">
        <f>'[1]Asia Monthly'!G197</f>
        <v>251.3</v>
      </c>
      <c r="K30" s="20">
        <f>'[1]Asia Monthly'!$AC197</f>
        <v>220.63198208656669</v>
      </c>
      <c r="L30" s="20">
        <f>'[1]Europe Monthly'!AM197</f>
        <v>305.8</v>
      </c>
      <c r="M30" s="20">
        <f>'[1]Europe Monthly'!AL197</f>
        <v>345.4</v>
      </c>
      <c r="N30" s="20">
        <f>'[1]Americas Monthly (AMM)'!AH197</f>
        <v>274.5</v>
      </c>
      <c r="O30" s="20">
        <f>'[1]Americas Monthly (AMM)'!AI197</f>
        <v>297.5</v>
      </c>
      <c r="P30" s="20">
        <f>'[1]Americas Monthly (AMM)'!AJ197</f>
        <v>216.5</v>
      </c>
      <c r="Q30" s="35"/>
      <c r="R30" s="26">
        <v>78.388278388278394</v>
      </c>
      <c r="S30" s="15">
        <v>89.218673218673203</v>
      </c>
      <c r="T30" s="15">
        <v>82.058333468139821</v>
      </c>
      <c r="U30" s="15">
        <v>83.0222673935138</v>
      </c>
      <c r="V30" s="16">
        <v>89.98999909082643</v>
      </c>
      <c r="W30" s="16">
        <v>77.321428571428569</v>
      </c>
      <c r="X30" s="26">
        <v>19.597069597069599</v>
      </c>
      <c r="Y30" s="15">
        <v>22.304668304668301</v>
      </c>
      <c r="Z30" s="15">
        <v>20.514583367034955</v>
      </c>
      <c r="AA30" s="15">
        <v>20.75556684837845</v>
      </c>
      <c r="AB30" s="16">
        <v>62.992999363578498</v>
      </c>
      <c r="AC30" s="16">
        <v>23.196428571428569</v>
      </c>
      <c r="AD30" s="29">
        <v>83.171888117151312</v>
      </c>
      <c r="AE30" s="17">
        <v>86.189427935007075</v>
      </c>
      <c r="AG30" s="5">
        <v>100</v>
      </c>
    </row>
    <row r="31" spans="1:33" x14ac:dyDescent="0.25">
      <c r="A31" s="7">
        <v>42766</v>
      </c>
      <c r="B31" s="4">
        <v>42736</v>
      </c>
      <c r="C31" s="20">
        <f>'[1]Americas Monthly (AMM)'!F198</f>
        <v>275.57749999999999</v>
      </c>
      <c r="D31" s="20">
        <f>'[1]Americas Monthly (AMM)'!P198</f>
        <v>300.18263392857136</v>
      </c>
      <c r="E31" s="20">
        <f>'[1]Americas Monthly (AMM)'!T198</f>
        <v>314.94571428571425</v>
      </c>
      <c r="F31" s="20">
        <f>'[1]Americas Monthly (AMM)'!X198</f>
        <v>310.02468749999997</v>
      </c>
      <c r="G31" s="20">
        <f>'[1]Europe Monthly'!AF198</f>
        <v>268.01749999999998</v>
      </c>
      <c r="H31" s="20">
        <f>'[1]Asia Monthly'!T198</f>
        <v>286.47500000000002</v>
      </c>
      <c r="I31" s="20">
        <f>'[1]Asia Monthly'!R198</f>
        <v>248.125</v>
      </c>
      <c r="J31" s="20">
        <f>'[1]Asia Monthly'!G198</f>
        <v>252.125</v>
      </c>
      <c r="K31" s="20">
        <f>'[1]Asia Monthly'!$AC198</f>
        <v>219.58765291198091</v>
      </c>
      <c r="L31" s="20">
        <f>'[1]Europe Monthly'!AM198</f>
        <v>304.875</v>
      </c>
      <c r="M31" s="20">
        <f>'[1]Europe Monthly'!AL198</f>
        <v>347.25</v>
      </c>
      <c r="N31" s="20">
        <f>'[1]Americas Monthly (AMM)'!AH198</f>
        <v>273.125</v>
      </c>
      <c r="O31" s="20">
        <f>'[1]Americas Monthly (AMM)'!AI198</f>
        <v>296.25</v>
      </c>
      <c r="P31" s="20">
        <f>'[1]Americas Monthly (AMM)'!AJ198</f>
        <v>213.125</v>
      </c>
      <c r="Q31" s="35"/>
      <c r="R31" s="26">
        <v>89.377289377289387</v>
      </c>
      <c r="S31" s="15">
        <v>87.597051597051589</v>
      </c>
      <c r="T31" s="15">
        <v>84.84613186232481</v>
      </c>
      <c r="U31" s="15">
        <v>83.181338855657643</v>
      </c>
      <c r="V31" s="16">
        <v>89.893263023911274</v>
      </c>
      <c r="W31" s="16">
        <v>76.117857142857133</v>
      </c>
      <c r="X31" s="26">
        <v>22.344322344322347</v>
      </c>
      <c r="Y31" s="15">
        <v>21.899262899262897</v>
      </c>
      <c r="Z31" s="15">
        <v>21.211532965581203</v>
      </c>
      <c r="AA31" s="15">
        <v>20.795334713914411</v>
      </c>
      <c r="AB31" s="16">
        <v>62.925284116737885</v>
      </c>
      <c r="AC31" s="16">
        <v>22.835357142857138</v>
      </c>
      <c r="AD31" s="29">
        <v>86.250452923080857</v>
      </c>
      <c r="AE31" s="17">
        <v>85.760641259595019</v>
      </c>
      <c r="AG31" s="5">
        <v>100</v>
      </c>
    </row>
    <row r="32" spans="1:33" x14ac:dyDescent="0.25">
      <c r="A32" s="7">
        <v>42794</v>
      </c>
      <c r="B32" s="4">
        <v>42767</v>
      </c>
      <c r="C32" s="20">
        <f>'[1]Americas Monthly (AMM)'!F199</f>
        <v>257.1236495535714</v>
      </c>
      <c r="D32" s="20">
        <f>'[1]Americas Monthly (AMM)'!P199</f>
        <v>283.9432455357142</v>
      </c>
      <c r="E32" s="20">
        <f>'[1]Americas Monthly (AMM)'!T199</f>
        <v>307.56417410714283</v>
      </c>
      <c r="F32" s="20">
        <f>'[1]Americas Monthly (AMM)'!X199</f>
        <v>302.6431473214285</v>
      </c>
      <c r="G32" s="20">
        <f>'[1]Europe Monthly'!AF199</f>
        <v>260.63</v>
      </c>
      <c r="H32" s="20">
        <f>'[1]Asia Monthly'!T199</f>
        <v>277.8075</v>
      </c>
      <c r="I32" s="20">
        <f>'[1]Asia Monthly'!R199</f>
        <v>245.625</v>
      </c>
      <c r="J32" s="20">
        <f>'[1]Asia Monthly'!G199</f>
        <v>247</v>
      </c>
      <c r="K32" s="20">
        <f>'[1]Asia Monthly'!$AC199</f>
        <v>229.16852325916537</v>
      </c>
      <c r="L32" s="20">
        <f>'[1]Europe Monthly'!AM199</f>
        <v>288.125</v>
      </c>
      <c r="M32" s="20">
        <f>'[1]Europe Monthly'!AL199</f>
        <v>340.625</v>
      </c>
      <c r="N32" s="20">
        <f>'[1]Americas Monthly (AMM)'!AH199</f>
        <v>292.5</v>
      </c>
      <c r="O32" s="20">
        <f>'[1]Americas Monthly (AMM)'!AI199</f>
        <v>302.5</v>
      </c>
      <c r="P32" s="20">
        <f>'[1]Americas Monthly (AMM)'!AJ199</f>
        <v>203.75</v>
      </c>
      <c r="Q32" s="35"/>
      <c r="R32" s="26">
        <v>84.468864468864467</v>
      </c>
      <c r="S32" s="15">
        <v>84.77313677313677</v>
      </c>
      <c r="T32" s="15">
        <v>83.088255118602746</v>
      </c>
      <c r="U32" s="15">
        <v>86.640543086582923</v>
      </c>
      <c r="V32" s="16">
        <v>88.14546776979725</v>
      </c>
      <c r="W32" s="16">
        <v>72.767857142857139</v>
      </c>
      <c r="X32" s="26">
        <v>21.117216117216117</v>
      </c>
      <c r="Y32" s="15">
        <v>21.193284193284192</v>
      </c>
      <c r="Z32" s="15">
        <v>20.772063779650686</v>
      </c>
      <c r="AA32" s="15">
        <v>21.660135771645731</v>
      </c>
      <c r="AB32" s="16">
        <v>61.701827438858068</v>
      </c>
      <c r="AC32" s="16">
        <v>21.830357142857142</v>
      </c>
      <c r="AD32" s="29">
        <v>84.742699861796723</v>
      </c>
      <c r="AE32" s="17">
        <v>83.532184581715214</v>
      </c>
      <c r="AG32" s="5">
        <v>100</v>
      </c>
    </row>
    <row r="33" spans="1:33" x14ac:dyDescent="0.25">
      <c r="A33" s="7">
        <v>42825</v>
      </c>
      <c r="B33" s="4">
        <v>42795</v>
      </c>
      <c r="C33" s="20">
        <f>'[1]Americas Monthly (AMM)'!F200</f>
        <v>278.53011607142855</v>
      </c>
      <c r="D33" s="20">
        <f>'[1]Americas Monthly (AMM)'!P200</f>
        <v>310.02468749999991</v>
      </c>
      <c r="E33" s="20">
        <f>'[1]Americas Monthly (AMM)'!T200</f>
        <v>356.28233928571422</v>
      </c>
      <c r="F33" s="20">
        <f>'[1]Americas Monthly (AMM)'!X200</f>
        <v>351.36131249999994</v>
      </c>
      <c r="G33" s="20">
        <f>'[1]Europe Monthly'!AF200</f>
        <v>275.95</v>
      </c>
      <c r="H33" s="20">
        <f>'[1]Asia Monthly'!T200</f>
        <v>306.05</v>
      </c>
      <c r="I33" s="20">
        <f>'[1]Asia Monthly'!R200</f>
        <v>280</v>
      </c>
      <c r="J33" s="20">
        <f>'[1]Asia Monthly'!G200</f>
        <v>272.60000000000002</v>
      </c>
      <c r="K33" s="20">
        <f>'[1]Asia Monthly'!$AC200</f>
        <v>231.84902550513425</v>
      </c>
      <c r="L33" s="20">
        <f>'[1]Europe Monthly'!AM200</f>
        <v>327.5</v>
      </c>
      <c r="M33" s="20">
        <f>'[1]Europe Monthly'!AL200</f>
        <v>376.5</v>
      </c>
      <c r="N33" s="20">
        <f>'[1]Americas Monthly (AMM)'!AH200</f>
        <v>339.5</v>
      </c>
      <c r="O33" s="20">
        <f>'[1]Americas Monthly (AMM)'!AI200</f>
        <v>358.5</v>
      </c>
      <c r="P33" s="20">
        <f>'[1]Americas Monthly (AMM)'!AJ200</f>
        <v>213</v>
      </c>
      <c r="Q33" s="35"/>
      <c r="R33" s="26">
        <v>99.487179487179489</v>
      </c>
      <c r="S33" s="15">
        <v>91.18099918099918</v>
      </c>
      <c r="T33" s="15">
        <v>92.601280122512136</v>
      </c>
      <c r="U33" s="15">
        <v>87.735691703256748</v>
      </c>
      <c r="V33" s="16">
        <v>100.0636421492863</v>
      </c>
      <c r="W33" s="16">
        <v>76.071428571428569</v>
      </c>
      <c r="X33" s="26">
        <v>24.871794871794872</v>
      </c>
      <c r="Y33" s="15">
        <v>22.795249795249795</v>
      </c>
      <c r="Z33" s="15">
        <v>23.150320030628034</v>
      </c>
      <c r="AA33" s="15">
        <v>21.933922925814187</v>
      </c>
      <c r="AB33" s="16">
        <v>70.044549504500395</v>
      </c>
      <c r="AC33" s="16">
        <v>22.821428571428569</v>
      </c>
      <c r="AD33" s="29">
        <v>92.751287623486888</v>
      </c>
      <c r="AE33" s="17">
        <v>92.865978075928965</v>
      </c>
      <c r="AG33" s="5">
        <v>100</v>
      </c>
    </row>
    <row r="34" spans="1:33" x14ac:dyDescent="0.25">
      <c r="A34" s="7">
        <v>42855</v>
      </c>
      <c r="B34" s="4">
        <v>42826</v>
      </c>
      <c r="C34" s="20">
        <f>'[1]Americas Monthly (AMM)'!F201</f>
        <v>255.89107142857142</v>
      </c>
      <c r="D34" s="20">
        <f>'[1]Americas Monthly (AMM)'!P201</f>
        <v>288.36955357142858</v>
      </c>
      <c r="E34" s="20">
        <f>'[1]Americas Monthly (AMM)'!T201</f>
        <v>349.3897321428571</v>
      </c>
      <c r="F34" s="20">
        <f>'[1]Americas Monthly (AMM)'!X201</f>
        <v>344.46875</v>
      </c>
      <c r="G34" s="20">
        <f>'[1]Europe Monthly'!AF201</f>
        <v>265.82749999999999</v>
      </c>
      <c r="H34" s="20">
        <f>'[1]Asia Monthly'!T201</f>
        <v>304.8075</v>
      </c>
      <c r="I34" s="20">
        <f>'[1]Asia Monthly'!R201</f>
        <v>287.5</v>
      </c>
      <c r="J34" s="20">
        <f>'[1]Asia Monthly'!G201</f>
        <v>243.125</v>
      </c>
      <c r="K34" s="20">
        <f>'[1]Asia Monthly'!$AC201</f>
        <v>215.22125538481171</v>
      </c>
      <c r="L34" s="20">
        <f>'[1]Europe Monthly'!AM201</f>
        <v>328.75</v>
      </c>
      <c r="M34" s="20">
        <f>'[1]Europe Monthly'!AL201</f>
        <v>410</v>
      </c>
      <c r="N34" s="20">
        <f>'[1]Americas Monthly (AMM)'!AH201</f>
        <v>367.5</v>
      </c>
      <c r="O34" s="20">
        <f>'[1]Americas Monthly (AMM)'!AI201</f>
        <v>385</v>
      </c>
      <c r="P34" s="20">
        <f>'[1]Americas Monthly (AMM)'!AJ201</f>
        <v>217.5</v>
      </c>
      <c r="Q34" s="35"/>
      <c r="R34" s="26">
        <v>92.161172161172161</v>
      </c>
      <c r="S34" s="15">
        <v>87.007371007371006</v>
      </c>
      <c r="T34" s="15">
        <v>90.098193053690707</v>
      </c>
      <c r="U34" s="15">
        <v>81.321230149962432</v>
      </c>
      <c r="V34" s="16">
        <v>104.69133557596145</v>
      </c>
      <c r="W34" s="16">
        <v>77.678571428571431</v>
      </c>
      <c r="X34" s="26">
        <v>23.04029304029304</v>
      </c>
      <c r="Y34" s="15">
        <v>21.751842751842752</v>
      </c>
      <c r="Z34" s="15">
        <v>22.524548263422677</v>
      </c>
      <c r="AA34" s="15">
        <v>20.330307537490608</v>
      </c>
      <c r="AB34" s="16">
        <v>73.283934903173005</v>
      </c>
      <c r="AC34" s="16">
        <v>23.303571428571427</v>
      </c>
      <c r="AD34" s="29">
        <v>87.64699159304908</v>
      </c>
      <c r="AE34" s="17">
        <v>96.587506331744436</v>
      </c>
      <c r="AG34" s="5">
        <v>100</v>
      </c>
    </row>
    <row r="35" spans="1:33" x14ac:dyDescent="0.25">
      <c r="A35" s="7">
        <v>42886</v>
      </c>
      <c r="B35" s="4">
        <v>42856</v>
      </c>
      <c r="C35" s="20">
        <f>'[1]Americas Monthly (AMM)'!F202</f>
        <v>255.89107142857142</v>
      </c>
      <c r="D35" s="20">
        <f>'[1]Americas Monthly (AMM)'!P202</f>
        <v>288.36955357142858</v>
      </c>
      <c r="E35" s="20">
        <f>'[1]Americas Monthly (AMM)'!T202</f>
        <v>349.3897321428571</v>
      </c>
      <c r="F35" s="20">
        <f>'[1]Americas Monthly (AMM)'!X202</f>
        <v>344.46875</v>
      </c>
      <c r="G35" s="20">
        <f>'[1]Europe Monthly'!AF202</f>
        <v>267.19499999999999</v>
      </c>
      <c r="H35" s="20">
        <f>'[1]Asia Monthly'!T202</f>
        <v>298.9375</v>
      </c>
      <c r="I35" s="20">
        <f>'[1]Asia Monthly'!R202</f>
        <v>272.5</v>
      </c>
      <c r="J35" s="20">
        <f>'[1]Asia Monthly'!G202</f>
        <v>236.25</v>
      </c>
      <c r="K35" s="20">
        <f>'[1]Asia Monthly'!$AC202</f>
        <v>198.66525905700999</v>
      </c>
      <c r="L35" s="20">
        <f>'[1]Europe Monthly'!AM202</f>
        <v>327.5</v>
      </c>
      <c r="M35" s="20">
        <f>'[1]Europe Monthly'!AL202</f>
        <v>395.875</v>
      </c>
      <c r="N35" s="20">
        <f>'[1]Americas Monthly (AMM)'!AH202</f>
        <v>336.25</v>
      </c>
      <c r="O35" s="20">
        <f>'[1]Americas Monthly (AMM)'!AI202</f>
        <v>357.5</v>
      </c>
      <c r="P35" s="20">
        <f>'[1]Americas Monthly (AMM)'!AJ202</f>
        <v>217.5</v>
      </c>
      <c r="Q35" s="35"/>
      <c r="R35" s="26">
        <v>92.161172161172161</v>
      </c>
      <c r="S35" s="15">
        <v>87.42014742014743</v>
      </c>
      <c r="T35" s="15">
        <v>87.105488781403167</v>
      </c>
      <c r="U35" s="15">
        <v>75.441089627966207</v>
      </c>
      <c r="V35" s="16">
        <v>101.27775252295663</v>
      </c>
      <c r="W35" s="16">
        <v>77.678571428571431</v>
      </c>
      <c r="X35" s="26">
        <v>23.04029304029304</v>
      </c>
      <c r="Y35" s="15">
        <v>21.855036855036857</v>
      </c>
      <c r="Z35" s="15">
        <v>21.776372195350792</v>
      </c>
      <c r="AA35" s="15">
        <v>18.860272406991552</v>
      </c>
      <c r="AB35" s="16">
        <v>70.894426766069643</v>
      </c>
      <c r="AC35" s="16">
        <v>23.303571428571427</v>
      </c>
      <c r="AD35" s="29">
        <v>85.531974497672238</v>
      </c>
      <c r="AE35" s="17">
        <v>94.197998194641073</v>
      </c>
      <c r="AG35" s="5">
        <v>100</v>
      </c>
    </row>
    <row r="36" spans="1:33" x14ac:dyDescent="0.25">
      <c r="A36" s="7">
        <v>42916</v>
      </c>
      <c r="B36" s="4">
        <v>42887</v>
      </c>
      <c r="C36" s="20">
        <f>'[1]Americas Monthly (AMM)'!F203</f>
        <v>250.97008928571427</v>
      </c>
      <c r="D36" s="20">
        <f>'[1]Americas Monthly (AMM)'!P203</f>
        <v>278.52758928571427</v>
      </c>
      <c r="E36" s="20">
        <f>'[1]Americas Monthly (AMM)'!T203</f>
        <v>349.3897321428571</v>
      </c>
      <c r="F36" s="20">
        <f>'[1]Americas Monthly (AMM)'!X203</f>
        <v>344.46875</v>
      </c>
      <c r="G36" s="20">
        <f>'[1]Europe Monthly'!AF203</f>
        <v>272.21159999999998</v>
      </c>
      <c r="H36" s="20">
        <f>'[1]Asia Monthly'!T203</f>
        <v>296.416</v>
      </c>
      <c r="I36" s="20">
        <f>'[1]Asia Monthly'!R203</f>
        <v>268.5</v>
      </c>
      <c r="J36" s="20">
        <f>'[1]Asia Monthly'!G203</f>
        <v>248.4</v>
      </c>
      <c r="K36" s="20">
        <f>'[1]Asia Monthly'!$AC203</f>
        <v>202.04285729212083</v>
      </c>
      <c r="L36" s="20">
        <f>'[1]Europe Monthly'!AM203</f>
        <v>322.5</v>
      </c>
      <c r="M36" s="20">
        <f>'[1]Europe Monthly'!AL203</f>
        <v>377</v>
      </c>
      <c r="N36" s="20">
        <f>'[1]Americas Monthly (AMM)'!AH203</f>
        <v>328.5</v>
      </c>
      <c r="O36" s="20">
        <f>'[1]Americas Monthly (AMM)'!AI203</f>
        <v>351.5</v>
      </c>
      <c r="P36" s="20">
        <f>'[1]Americas Monthly (AMM)'!AJ203</f>
        <v>203.5</v>
      </c>
      <c r="Q36" s="35"/>
      <c r="R36" s="26">
        <v>91.062271062271066</v>
      </c>
      <c r="S36" s="15">
        <v>89.100737100737106</v>
      </c>
      <c r="T36" s="15">
        <v>87.712657251780797</v>
      </c>
      <c r="U36" s="15">
        <v>76.687947165657675</v>
      </c>
      <c r="V36" s="16">
        <v>98.645331393763072</v>
      </c>
      <c r="W36" s="16">
        <v>72.678571428571431</v>
      </c>
      <c r="X36" s="26">
        <v>22.765567765567766</v>
      </c>
      <c r="Y36" s="15">
        <v>22.275184275184277</v>
      </c>
      <c r="Z36" s="15">
        <v>21.928164312945199</v>
      </c>
      <c r="AA36" s="15">
        <v>19.171986791414419</v>
      </c>
      <c r="AB36" s="16">
        <v>69.051731975634141</v>
      </c>
      <c r="AC36" s="16">
        <v>21.803571428571427</v>
      </c>
      <c r="AD36" s="29">
        <v>86.14090314511165</v>
      </c>
      <c r="AE36" s="17">
        <v>90.855303404205571</v>
      </c>
      <c r="AG36" s="5">
        <v>100</v>
      </c>
    </row>
    <row r="37" spans="1:33" x14ac:dyDescent="0.25">
      <c r="A37" s="7">
        <v>42947</v>
      </c>
      <c r="B37" s="4">
        <v>42917</v>
      </c>
      <c r="C37" s="20">
        <f>'[1]Americas Monthly (AMM)'!F204</f>
        <v>250.97008928571427</v>
      </c>
      <c r="D37" s="20">
        <f>'[1]Americas Monthly (AMM)'!P204</f>
        <v>278.52758928571427</v>
      </c>
      <c r="E37" s="20">
        <f>'[1]Americas Monthly (AMM)'!T204</f>
        <v>349.3897321428571</v>
      </c>
      <c r="F37" s="20">
        <f>'[1]Americas Monthly (AMM)'!X204</f>
        <v>344.46875</v>
      </c>
      <c r="G37" s="20">
        <f>'[1]Europe Monthly'!AF204</f>
        <v>295.50049999999999</v>
      </c>
      <c r="H37" s="20">
        <f>'[1]Asia Monthly'!T204</f>
        <v>309.66250000000002</v>
      </c>
      <c r="I37" s="20">
        <f>'[1]Asia Monthly'!R204</f>
        <v>283.125</v>
      </c>
      <c r="J37" s="20">
        <f>'[1]Asia Monthly'!G204</f>
        <v>263.125</v>
      </c>
      <c r="K37" s="20">
        <f>'[1]Asia Monthly'!$AC204</f>
        <v>235.26671599425484</v>
      </c>
      <c r="L37" s="20">
        <f>'[1]Europe Monthly'!AM204</f>
        <v>330</v>
      </c>
      <c r="M37" s="20">
        <f>'[1]Europe Monthly'!AL204</f>
        <v>369.375</v>
      </c>
      <c r="N37" s="20">
        <f>'[1]Americas Monthly (AMM)'!AH204</f>
        <v>327.5</v>
      </c>
      <c r="O37" s="20">
        <f>'[1]Americas Monthly (AMM)'!AI204</f>
        <v>350</v>
      </c>
      <c r="P37" s="20">
        <f>'[1]Americas Monthly (AMM)'!AJ204</f>
        <v>203.75</v>
      </c>
      <c r="Q37" s="35"/>
      <c r="R37" s="26">
        <v>91.062271062271066</v>
      </c>
      <c r="S37" s="15">
        <v>97.074529074529067</v>
      </c>
      <c r="T37" s="15">
        <v>92.306862729238432</v>
      </c>
      <c r="U37" s="15">
        <v>89.444178862245849</v>
      </c>
      <c r="V37" s="16">
        <v>99.100281843803998</v>
      </c>
      <c r="W37" s="16">
        <v>72.767857142857139</v>
      </c>
      <c r="X37" s="26">
        <v>22.765567765567766</v>
      </c>
      <c r="Y37" s="15">
        <v>24.268632268632267</v>
      </c>
      <c r="Z37" s="15">
        <v>23.076715682309608</v>
      </c>
      <c r="AA37" s="15">
        <v>22.361044715561462</v>
      </c>
      <c r="AB37" s="16">
        <v>69.370197290662787</v>
      </c>
      <c r="AC37" s="16">
        <v>21.830357142857142</v>
      </c>
      <c r="AD37" s="29">
        <v>92.4719604320711</v>
      </c>
      <c r="AE37" s="17">
        <v>91.200554433519926</v>
      </c>
      <c r="AG37" s="5">
        <v>100</v>
      </c>
    </row>
    <row r="38" spans="1:33" x14ac:dyDescent="0.25">
      <c r="A38" s="7">
        <v>42978</v>
      </c>
      <c r="B38" s="4">
        <v>42948</v>
      </c>
      <c r="C38" s="20">
        <f>'[1]Americas Monthly (AMM)'!F205</f>
        <v>260.81205357142858</v>
      </c>
      <c r="D38" s="20">
        <f>'[1]Americas Monthly (AMM)'!P205</f>
        <v>288.36955357142858</v>
      </c>
      <c r="E38" s="20">
        <f>'[1]Americas Monthly (AMM)'!T205</f>
        <v>364.15267857142857</v>
      </c>
      <c r="F38" s="20">
        <f>'[1]Americas Monthly (AMM)'!X205</f>
        <v>359.23169642857141</v>
      </c>
      <c r="G38" s="20">
        <f>'[1]Europe Monthly'!AF205</f>
        <v>336.27000000000004</v>
      </c>
      <c r="H38" s="20">
        <f>'[1]Asia Monthly'!T205</f>
        <v>329.28500000000003</v>
      </c>
      <c r="I38" s="20">
        <f>'[1]Asia Monthly'!R205</f>
        <v>299.625</v>
      </c>
      <c r="J38" s="20">
        <f>'[1]Asia Monthly'!G205</f>
        <v>288.75</v>
      </c>
      <c r="K38" s="20">
        <f>'[1]Asia Monthly'!$AC205</f>
        <v>243.57904035975713</v>
      </c>
      <c r="L38" s="20">
        <f>'[1]Europe Monthly'!AM205</f>
        <v>362.5</v>
      </c>
      <c r="M38" s="20">
        <f>'[1]Europe Monthly'!AL205</f>
        <v>393.875</v>
      </c>
      <c r="N38" s="20">
        <f>'[1]Americas Monthly (AMM)'!AH205</f>
        <v>348.125</v>
      </c>
      <c r="O38" s="20">
        <f>'[1]Americas Monthly (AMM)'!AI205</f>
        <v>363.75</v>
      </c>
      <c r="P38" s="20">
        <f>'[1]Americas Monthly (AMM)'!AJ205</f>
        <v>235</v>
      </c>
      <c r="Q38" s="35"/>
      <c r="R38" s="26">
        <v>94.725274725274716</v>
      </c>
      <c r="S38" s="15">
        <v>110.99426699426699</v>
      </c>
      <c r="T38" s="15">
        <v>99.101110266323715</v>
      </c>
      <c r="U38" s="15">
        <v>93.191512439289909</v>
      </c>
      <c r="V38" s="16">
        <v>107.21956541503772</v>
      </c>
      <c r="W38" s="16">
        <v>83.928571428571431</v>
      </c>
      <c r="X38" s="26">
        <v>23.681318681318679</v>
      </c>
      <c r="Y38" s="15">
        <v>27.748566748566748</v>
      </c>
      <c r="Z38" s="15">
        <v>24.775277566580929</v>
      </c>
      <c r="AA38" s="15">
        <v>23.297878109822477</v>
      </c>
      <c r="AB38" s="16">
        <v>75.053695790526405</v>
      </c>
      <c r="AC38" s="16">
        <v>25.178571428571427</v>
      </c>
      <c r="AD38" s="29">
        <v>99.503041106288833</v>
      </c>
      <c r="AE38" s="17">
        <v>100.23226721909784</v>
      </c>
      <c r="AG38" s="5">
        <v>100</v>
      </c>
    </row>
    <row r="39" spans="1:33" x14ac:dyDescent="0.25">
      <c r="A39" s="7">
        <v>43008</v>
      </c>
      <c r="B39" s="4">
        <v>42979</v>
      </c>
      <c r="C39" s="20">
        <f>'[1]Americas Monthly (AMM)'!F206</f>
        <v>260.81205357142858</v>
      </c>
      <c r="D39" s="20">
        <f>'[1]Americas Monthly (AMM)'!P206</f>
        <v>288.36955357142858</v>
      </c>
      <c r="E39" s="20">
        <f>'[1]Americas Monthly (AMM)'!T206</f>
        <v>364.15267857142857</v>
      </c>
      <c r="F39" s="20">
        <f>'[1]Americas Monthly (AMM)'!X206</f>
        <v>359.23169642857141</v>
      </c>
      <c r="G39" s="20">
        <f>'[1]Europe Monthly'!AF206</f>
        <v>332.31285714289999</v>
      </c>
      <c r="H39" s="20">
        <f>'[1]Asia Monthly'!T206</f>
        <v>333.346</v>
      </c>
      <c r="I39" s="20">
        <f>'[1]Asia Monthly'!R206</f>
        <v>301.39999999999998</v>
      </c>
      <c r="J39" s="20">
        <f>'[1]Asia Monthly'!G206</f>
        <v>290.5</v>
      </c>
      <c r="K39" s="20">
        <f>'[1]Asia Monthly'!$AC206</f>
        <v>247.68537414657143</v>
      </c>
      <c r="L39" s="20">
        <f>'[1]Europe Monthly'!AM206</f>
        <v>359.375</v>
      </c>
      <c r="M39" s="20">
        <f>'[1]Europe Monthly'!AL206</f>
        <v>411.25</v>
      </c>
      <c r="N39" s="20">
        <f>'[1]Americas Monthly (AMM)'!AH206</f>
        <v>361.5</v>
      </c>
      <c r="O39" s="20">
        <f>'[1]Americas Monthly (AMM)'!AI206</f>
        <v>378.5</v>
      </c>
      <c r="P39" s="20">
        <f>'[1]Americas Monthly (AMM)'!AJ206</f>
        <v>255</v>
      </c>
      <c r="Q39" s="35"/>
      <c r="R39" s="26">
        <v>94.725274725274716</v>
      </c>
      <c r="S39" s="15">
        <v>108.86486486486487</v>
      </c>
      <c r="T39" s="15">
        <v>99.78377037600228</v>
      </c>
      <c r="U39" s="15">
        <v>92.348309491193604</v>
      </c>
      <c r="V39" s="16">
        <v>108.79243567597055</v>
      </c>
      <c r="W39" s="16">
        <v>91.071428571428569</v>
      </c>
      <c r="X39" s="26">
        <v>23.681318681318679</v>
      </c>
      <c r="Y39" s="15">
        <v>27.216216216216218</v>
      </c>
      <c r="Z39" s="15">
        <v>24.94594259400057</v>
      </c>
      <c r="AA39" s="15">
        <v>23.087077372798401</v>
      </c>
      <c r="AB39" s="16">
        <v>76.154704973179378</v>
      </c>
      <c r="AC39" s="16">
        <v>27.321428571428569</v>
      </c>
      <c r="AD39" s="29">
        <v>98.930554864333871</v>
      </c>
      <c r="AE39" s="17">
        <v>103.47613354460795</v>
      </c>
      <c r="AG39" s="5">
        <v>100</v>
      </c>
    </row>
    <row r="40" spans="1:33" x14ac:dyDescent="0.25">
      <c r="A40" s="7">
        <v>43039</v>
      </c>
      <c r="B40" s="4">
        <v>43009</v>
      </c>
      <c r="C40" s="20">
        <f>'[1]Americas Monthly (AMM)'!F207</f>
        <v>231.2861607142857</v>
      </c>
      <c r="D40" s="20">
        <f>'[1]Americas Monthly (AMM)'!P207</f>
        <v>258.8436607142857</v>
      </c>
      <c r="E40" s="20">
        <f>'[1]Americas Monthly (AMM)'!T207</f>
        <v>324.78482142857143</v>
      </c>
      <c r="F40" s="20">
        <f>'[1]Americas Monthly (AMM)'!X207</f>
        <v>319.86383928571428</v>
      </c>
      <c r="G40" s="20">
        <f>'[1]Europe Monthly'!AF207</f>
        <v>298.31954545449997</v>
      </c>
      <c r="H40" s="20">
        <f>'[1]Asia Monthly'!T207</f>
        <v>315.73</v>
      </c>
      <c r="I40" s="20">
        <f>'[1]Asia Monthly'!R207</f>
        <v>283.125</v>
      </c>
      <c r="J40" s="20">
        <f>'[1]Asia Monthly'!G207</f>
        <v>281.875</v>
      </c>
      <c r="K40" s="20">
        <f>'[1]Asia Monthly'!$AC207</f>
        <v>245.11587790892884</v>
      </c>
      <c r="L40" s="20">
        <f>'[1]Europe Monthly'!AM207</f>
        <v>333.75</v>
      </c>
      <c r="M40" s="20">
        <f>'[1]Europe Monthly'!AL207</f>
        <v>378.75</v>
      </c>
      <c r="N40" s="20">
        <f>'[1]Americas Monthly (AMM)'!AH207</f>
        <v>347.5</v>
      </c>
      <c r="O40" s="20">
        <f>'[1]Americas Monthly (AMM)'!AI207</f>
        <v>357.5</v>
      </c>
      <c r="P40" s="20">
        <f>'[1]Americas Monthly (AMM)'!AJ207</f>
        <v>255</v>
      </c>
      <c r="Q40" s="35"/>
      <c r="R40" s="26">
        <v>84.468864468864467</v>
      </c>
      <c r="S40" s="15">
        <v>97.729729729729726</v>
      </c>
      <c r="T40" s="15">
        <v>94.983580568452027</v>
      </c>
      <c r="U40" s="15">
        <v>92.385553042567679</v>
      </c>
      <c r="V40" s="16">
        <v>101.55468678970816</v>
      </c>
      <c r="W40" s="16">
        <v>91.071428571428569</v>
      </c>
      <c r="X40" s="26">
        <v>21.117216117216117</v>
      </c>
      <c r="Y40" s="15">
        <v>24.432432432432432</v>
      </c>
      <c r="Z40" s="15">
        <v>23.745895142113007</v>
      </c>
      <c r="AA40" s="15">
        <v>23.09638826064192</v>
      </c>
      <c r="AB40" s="16">
        <v>71.088280752795711</v>
      </c>
      <c r="AC40" s="16">
        <v>27.321428571428569</v>
      </c>
      <c r="AD40" s="29">
        <v>92.391931952403482</v>
      </c>
      <c r="AE40" s="17">
        <v>98.409709324224281</v>
      </c>
      <c r="AG40" s="5">
        <v>100</v>
      </c>
    </row>
    <row r="41" spans="1:33" x14ac:dyDescent="0.25">
      <c r="A41" s="7">
        <v>43069</v>
      </c>
      <c r="B41" s="4">
        <v>43040</v>
      </c>
      <c r="C41" s="20">
        <f>'[1]Americas Monthly (AMM)'!F208</f>
        <v>231.2861607142857</v>
      </c>
      <c r="D41" s="20">
        <f>'[1]Americas Monthly (AMM)'!P208</f>
        <v>258.8436607142857</v>
      </c>
      <c r="E41" s="20">
        <f>'[1]Americas Monthly (AMM)'!T208</f>
        <v>324.78482142857143</v>
      </c>
      <c r="F41" s="20">
        <f>'[1]Americas Monthly (AMM)'!X208</f>
        <v>319.86383928571428</v>
      </c>
      <c r="G41" s="20">
        <f>'[1]Europe Monthly'!AF208</f>
        <v>304.98095238100001</v>
      </c>
      <c r="H41" s="20">
        <f>'[1]Asia Monthly'!T208</f>
        <v>329.20749999999998</v>
      </c>
      <c r="I41" s="20">
        <f>'[1]Asia Monthly'!R208</f>
        <v>293.125</v>
      </c>
      <c r="J41" s="20">
        <f>'[1]Asia Monthly'!G208</f>
        <v>300.5</v>
      </c>
      <c r="K41" s="20">
        <f>'[1]Asia Monthly'!$AC208</f>
        <v>272.39757208656124</v>
      </c>
      <c r="L41" s="20">
        <f>'[1]Europe Monthly'!AM208</f>
        <v>339.5</v>
      </c>
      <c r="M41" s="20">
        <f>'[1]Europe Monthly'!AL208</f>
        <v>374</v>
      </c>
      <c r="N41" s="20">
        <f>'[1]Americas Monthly (AMM)'!AH208</f>
        <v>338.75</v>
      </c>
      <c r="O41" s="20">
        <f>'[1]Americas Monthly (AMM)'!AI208</f>
        <v>360</v>
      </c>
      <c r="P41" s="20">
        <f>'[1]Americas Monthly (AMM)'!AJ208</f>
        <v>255</v>
      </c>
      <c r="Q41" s="35"/>
      <c r="R41" s="26">
        <v>84.468864468864467</v>
      </c>
      <c r="S41" s="15">
        <v>100.11793611793611</v>
      </c>
      <c r="T41" s="15">
        <v>99.523863446408996</v>
      </c>
      <c r="U41" s="15">
        <v>103.25936729616343</v>
      </c>
      <c r="V41" s="16">
        <v>101.61378307118829</v>
      </c>
      <c r="W41" s="16">
        <v>91.071428571428569</v>
      </c>
      <c r="X41" s="26">
        <v>21.117216117216117</v>
      </c>
      <c r="Y41" s="15">
        <v>25.029484029484028</v>
      </c>
      <c r="Z41" s="15">
        <v>24.880965861602249</v>
      </c>
      <c r="AA41" s="15">
        <v>25.814841824040858</v>
      </c>
      <c r="AB41" s="16">
        <v>71.129648149831795</v>
      </c>
      <c r="AC41" s="16">
        <v>27.321428571428569</v>
      </c>
      <c r="AD41" s="29">
        <v>96.842507832343244</v>
      </c>
      <c r="AE41" s="17">
        <v>98.451076721260364</v>
      </c>
      <c r="AG41" s="5">
        <v>100</v>
      </c>
    </row>
    <row r="42" spans="1:33" x14ac:dyDescent="0.25">
      <c r="A42" s="7">
        <v>43100</v>
      </c>
      <c r="B42" s="4">
        <v>43070</v>
      </c>
      <c r="C42" s="20">
        <f>'[1]Americas Monthly (AMM)'!F209</f>
        <v>260.81205357142858</v>
      </c>
      <c r="D42" s="20">
        <f>'[1]Americas Monthly (AMM)'!P209</f>
        <v>288.36955357142858</v>
      </c>
      <c r="E42" s="20">
        <f>'[1]Americas Monthly (AMM)'!T209</f>
        <v>344.46875</v>
      </c>
      <c r="F42" s="20">
        <f>'[1]Americas Monthly (AMM)'!X209</f>
        <v>339.54776785714284</v>
      </c>
      <c r="G42" s="20">
        <f>'[1]Europe Monthly'!AF209</f>
        <v>346.62526315790001</v>
      </c>
      <c r="H42" s="20">
        <f>'[1]Asia Monthly'!T209</f>
        <v>346.238</v>
      </c>
      <c r="I42" s="20">
        <f>'[1]Asia Monthly'!R209</f>
        <v>316.3</v>
      </c>
      <c r="J42" s="20">
        <f>'[1]Asia Monthly'!G209</f>
        <v>327.39999999999998</v>
      </c>
      <c r="K42" s="20">
        <f>'[1]Asia Monthly'!$AC209</f>
        <v>327.90490289764051</v>
      </c>
      <c r="L42" s="20">
        <f>'[1]Europe Monthly'!AM209</f>
        <v>357.5</v>
      </c>
      <c r="M42" s="20">
        <f>'[1]Europe Monthly'!AL209</f>
        <v>378.75</v>
      </c>
      <c r="N42" s="20">
        <f>'[1]Americas Monthly (AMM)'!AH209</f>
        <v>346.5</v>
      </c>
      <c r="O42" s="20">
        <f>'[1]Americas Monthly (AMM)'!AI209</f>
        <v>379.5</v>
      </c>
      <c r="P42" s="20">
        <f>'[1]Americas Monthly (AMM)'!AJ209</f>
        <v>238.5</v>
      </c>
      <c r="Q42" s="35"/>
      <c r="R42" s="26">
        <v>91.794871794871796</v>
      </c>
      <c r="S42" s="15">
        <v>113.55610155610157</v>
      </c>
      <c r="T42" s="15">
        <v>106.76027629939982</v>
      </c>
      <c r="U42" s="15">
        <v>125.03614082730417</v>
      </c>
      <c r="V42" s="16">
        <v>105.35503227566143</v>
      </c>
      <c r="W42" s="16">
        <v>85.178571428571431</v>
      </c>
      <c r="X42" s="26">
        <v>22.948717948717949</v>
      </c>
      <c r="Y42" s="15">
        <v>28.389025389025392</v>
      </c>
      <c r="Z42" s="15">
        <v>26.690069074849955</v>
      </c>
      <c r="AA42" s="15">
        <v>31.259035206826042</v>
      </c>
      <c r="AB42" s="16">
        <v>73.748522592962999</v>
      </c>
      <c r="AC42" s="16">
        <v>25.553571428571427</v>
      </c>
      <c r="AD42" s="29">
        <v>109.28684761941933</v>
      </c>
      <c r="AE42" s="17">
        <v>99.30209402153443</v>
      </c>
      <c r="AG42" s="5">
        <v>100</v>
      </c>
    </row>
    <row r="43" spans="1:33" x14ac:dyDescent="0.25">
      <c r="A43" s="7">
        <v>43131</v>
      </c>
      <c r="B43" s="4">
        <v>43101</v>
      </c>
      <c r="C43" s="20">
        <f>'[1]Americas Monthly (AMM)'!F210</f>
        <v>290.3379464285714</v>
      </c>
      <c r="D43" s="20">
        <f>'[1]Americas Monthly (AMM)'!P210</f>
        <v>319.86383928571428</v>
      </c>
      <c r="E43" s="20">
        <f>'[1]Americas Monthly (AMM)'!T210</f>
        <v>364.15267857142857</v>
      </c>
      <c r="F43" s="20">
        <f>'[1]Americas Monthly (AMM)'!X210</f>
        <v>359.23169642857141</v>
      </c>
      <c r="G43" s="20">
        <f>'[1]Europe Monthly'!AF210</f>
        <v>358.05136363640003</v>
      </c>
      <c r="H43" s="20">
        <f>'[1]Asia Monthly'!T210</f>
        <v>373.52249999999998</v>
      </c>
      <c r="I43" s="20">
        <f>'[1]Asia Monthly'!R210</f>
        <v>341.25</v>
      </c>
      <c r="J43" s="20">
        <f>'[1]Asia Monthly'!G210</f>
        <v>351</v>
      </c>
      <c r="K43" s="20">
        <f>'[1]Asia Monthly'!$AC210</f>
        <v>344.51770824911068</v>
      </c>
      <c r="L43" s="20">
        <f>'[1]Europe Monthly'!AM210</f>
        <v>370</v>
      </c>
      <c r="M43" s="20">
        <f>'[1]Europe Monthly'!AL210</f>
        <v>392.5</v>
      </c>
      <c r="N43" s="20">
        <f>'[1]Americas Monthly (AMM)'!AH210</f>
        <v>367.5</v>
      </c>
      <c r="O43" s="20">
        <f>'[1]Americas Monthly (AMM)'!AI210</f>
        <v>390</v>
      </c>
      <c r="P43" s="20">
        <f>'[1]Americas Monthly (AMM)'!AJ210</f>
        <v>227.5</v>
      </c>
      <c r="Q43" s="35"/>
      <c r="R43" s="26">
        <v>99.26739926739927</v>
      </c>
      <c r="S43" s="15">
        <v>117.29729729729729</v>
      </c>
      <c r="T43" s="15">
        <v>114.93817773967245</v>
      </c>
      <c r="U43" s="15">
        <v>132.38465502881007</v>
      </c>
      <c r="V43" s="16">
        <v>109.50995545049548</v>
      </c>
      <c r="W43" s="16">
        <v>81.25</v>
      </c>
      <c r="X43" s="26">
        <v>24.816849816849818</v>
      </c>
      <c r="Y43" s="15">
        <v>29.324324324324323</v>
      </c>
      <c r="Z43" s="15">
        <v>28.734544434918114</v>
      </c>
      <c r="AA43" s="15">
        <v>33.096163757202518</v>
      </c>
      <c r="AB43" s="16">
        <v>76.656968815346829</v>
      </c>
      <c r="AC43" s="16">
        <v>24.375</v>
      </c>
      <c r="AD43" s="29">
        <v>115.97188233329477</v>
      </c>
      <c r="AE43" s="17">
        <v>101.03196881534683</v>
      </c>
      <c r="AG43" s="5">
        <v>100</v>
      </c>
    </row>
    <row r="44" spans="1:33" x14ac:dyDescent="0.25">
      <c r="A44" s="7">
        <v>43159</v>
      </c>
      <c r="B44" s="4">
        <v>43132</v>
      </c>
      <c r="C44" s="20">
        <f>'[1]Americas Monthly (AMM)'!F211</f>
        <v>290.3379464285714</v>
      </c>
      <c r="D44" s="20">
        <f>'[1]Americas Monthly (AMM)'!P211</f>
        <v>319.86383928571428</v>
      </c>
      <c r="E44" s="20">
        <f>'[1]Americas Monthly (AMM)'!T211</f>
        <v>364.15267857142857</v>
      </c>
      <c r="F44" s="20">
        <f>'[1]Americas Monthly (AMM)'!X211</f>
        <v>359.23169642857141</v>
      </c>
      <c r="G44" s="20">
        <f>'[1]Europe Monthly'!AF211</f>
        <v>344.19450000000001</v>
      </c>
      <c r="H44" s="20">
        <f>'[1]Asia Monthly'!T211</f>
        <v>373.755</v>
      </c>
      <c r="I44" s="20">
        <f>'[1]Asia Monthly'!R211</f>
        <v>347.125</v>
      </c>
      <c r="J44" s="20">
        <f>'[1]Asia Monthly'!G211</f>
        <v>328.125</v>
      </c>
      <c r="K44" s="20">
        <f>'[1]Asia Monthly'!$AC211</f>
        <v>338.16433170613516</v>
      </c>
      <c r="L44" s="20">
        <f>'[1]Europe Monthly'!AM211</f>
        <v>360</v>
      </c>
      <c r="M44" s="20">
        <f>'[1]Europe Monthly'!AL211</f>
        <v>391.25</v>
      </c>
      <c r="N44" s="20">
        <f>'[1]Americas Monthly (AMM)'!AH211</f>
        <v>377.5</v>
      </c>
      <c r="O44" s="20">
        <f>'[1]Americas Monthly (AMM)'!AI211</f>
        <v>390</v>
      </c>
      <c r="P44" s="20">
        <f>'[1]Americas Monthly (AMM)'!AJ211</f>
        <v>233.125</v>
      </c>
      <c r="Q44" s="35"/>
      <c r="R44" s="26">
        <v>99.26739926739927</v>
      </c>
      <c r="S44" s="15">
        <v>112.75675675675676</v>
      </c>
      <c r="T44" s="15">
        <v>113.13177065639979</v>
      </c>
      <c r="U44" s="15">
        <v>128.07758939295942</v>
      </c>
      <c r="V44" s="16">
        <v>108.50986453313938</v>
      </c>
      <c r="W44" s="16">
        <v>83.260714285714286</v>
      </c>
      <c r="X44" s="26">
        <v>24.816849816849818</v>
      </c>
      <c r="Y44" s="15">
        <v>28.189189189189189</v>
      </c>
      <c r="Z44" s="15">
        <v>28.282942664099949</v>
      </c>
      <c r="AA44" s="15">
        <v>32.019397348239856</v>
      </c>
      <c r="AB44" s="16">
        <v>75.956905173197555</v>
      </c>
      <c r="AC44" s="16">
        <v>24.978214285714284</v>
      </c>
      <c r="AD44" s="29">
        <v>113.30837901837882</v>
      </c>
      <c r="AE44" s="17">
        <v>100.93511945891184</v>
      </c>
      <c r="AG44" s="5">
        <v>100</v>
      </c>
    </row>
    <row r="45" spans="1:33" x14ac:dyDescent="0.25">
      <c r="A45" s="7">
        <v>43190</v>
      </c>
      <c r="B45" s="4">
        <v>43160</v>
      </c>
      <c r="C45" s="20">
        <f>'[1]Americas Monthly (AMM)'!F212</f>
        <v>319.86383928571428</v>
      </c>
      <c r="D45" s="20">
        <f>'[1]Americas Monthly (AMM)'!P212</f>
        <v>354.31071428571431</v>
      </c>
      <c r="E45" s="20">
        <f>'[1]Americas Monthly (AMM)'!T212</f>
        <v>373.99464285714288</v>
      </c>
      <c r="F45" s="20">
        <f>'[1]Americas Monthly (AMM)'!X212</f>
        <v>369.07366071428567</v>
      </c>
      <c r="G45" s="20">
        <f>'[1]Europe Monthly'!AF212</f>
        <v>366.80619047620002</v>
      </c>
      <c r="H45" s="20">
        <f>'[1]Asia Monthly'!T212</f>
        <v>395.19400000000002</v>
      </c>
      <c r="I45" s="20">
        <f>'[1]Asia Monthly'!R212</f>
        <v>362.5</v>
      </c>
      <c r="J45" s="20">
        <f>'[1]Asia Monthly'!G212</f>
        <v>356.3</v>
      </c>
      <c r="K45" s="20">
        <f>'[1]Asia Monthly'!$AC212</f>
        <v>340.22752803480444</v>
      </c>
      <c r="L45" s="20">
        <f>'[1]Europe Monthly'!AM212</f>
        <v>373</v>
      </c>
      <c r="M45" s="20">
        <f>'[1]Europe Monthly'!AL212</f>
        <v>404.5</v>
      </c>
      <c r="N45" s="20">
        <f>'[1]Americas Monthly (AMM)'!AH212</f>
        <v>377.5</v>
      </c>
      <c r="O45" s="20">
        <f>'[1]Americas Monthly (AMM)'!AI212</f>
        <v>392.5</v>
      </c>
      <c r="P45" s="20">
        <f>'[1]Americas Monthly (AMM)'!AJ212</f>
        <v>255</v>
      </c>
      <c r="Q45" s="35"/>
      <c r="R45" s="26">
        <v>105.4945054945055</v>
      </c>
      <c r="S45" s="15">
        <v>120.16707616707616</v>
      </c>
      <c r="T45" s="15">
        <v>120.13847323551772</v>
      </c>
      <c r="U45" s="15">
        <v>129.25510353018998</v>
      </c>
      <c r="V45" s="16">
        <v>111.41012819347213</v>
      </c>
      <c r="W45" s="16">
        <v>91.071428571428569</v>
      </c>
      <c r="X45" s="26">
        <v>26.373626373626376</v>
      </c>
      <c r="Y45" s="15">
        <v>30.04176904176904</v>
      </c>
      <c r="Z45" s="15">
        <v>30.034618308879431</v>
      </c>
      <c r="AA45" s="15">
        <v>32.313775882547496</v>
      </c>
      <c r="AB45" s="16">
        <v>77.987089735430487</v>
      </c>
      <c r="AC45" s="16">
        <v>27.321428571428569</v>
      </c>
      <c r="AD45" s="29">
        <v>118.76378960682234</v>
      </c>
      <c r="AE45" s="17">
        <v>105.30851830685906</v>
      </c>
      <c r="AG45" s="5">
        <v>100</v>
      </c>
    </row>
    <row r="46" spans="1:33" x14ac:dyDescent="0.25">
      <c r="A46" s="7">
        <v>43220</v>
      </c>
      <c r="B46" s="4">
        <v>43191</v>
      </c>
      <c r="C46" s="20">
        <f>'[1]Americas Monthly (AMM)'!F213</f>
        <v>339.54776785714284</v>
      </c>
      <c r="D46" s="20">
        <f>'[1]Americas Monthly (AMM)'!P213</f>
        <v>373.99464285714288</v>
      </c>
      <c r="E46" s="20">
        <f>'[1]Americas Monthly (AMM)'!T213</f>
        <v>383.83660714285713</v>
      </c>
      <c r="F46" s="20">
        <f>'[1]Americas Monthly (AMM)'!X213</f>
        <v>378.91562499999998</v>
      </c>
      <c r="G46" s="20">
        <f>'[1]Europe Monthly'!AF213</f>
        <v>346.04050000000001</v>
      </c>
      <c r="H46" s="20">
        <f>'[1]Asia Monthly'!T213</f>
        <v>384.46249999999998</v>
      </c>
      <c r="I46" s="20">
        <f>'[1]Asia Monthly'!R213</f>
        <v>355.625</v>
      </c>
      <c r="J46" s="20">
        <f>'[1]Asia Monthly'!G213</f>
        <v>337.25</v>
      </c>
      <c r="K46" s="20">
        <f>'[1]Asia Monthly'!$AC213</f>
        <v>317.09821906396803</v>
      </c>
      <c r="L46" s="20">
        <f>'[1]Europe Monthly'!AM213</f>
        <v>380.625</v>
      </c>
      <c r="M46" s="20">
        <f>'[1]Europe Monthly'!AL213</f>
        <v>413.75</v>
      </c>
      <c r="N46" s="20">
        <f>'[1]Americas Monthly (AMM)'!AH213</f>
        <v>397.5</v>
      </c>
      <c r="O46" s="20">
        <f>'[1]Americas Monthly (AMM)'!AI213</f>
        <v>407.5</v>
      </c>
      <c r="P46" s="20">
        <f>'[1]Americas Monthly (AMM)'!AJ213</f>
        <v>255</v>
      </c>
      <c r="Q46" s="35"/>
      <c r="R46" s="26">
        <v>109.8901098901099</v>
      </c>
      <c r="S46" s="15">
        <v>113.36281736281737</v>
      </c>
      <c r="T46" s="15">
        <v>116.18594669211811</v>
      </c>
      <c r="U46" s="15">
        <v>119.25129337414819</v>
      </c>
      <c r="V46" s="16">
        <v>114.55659605418676</v>
      </c>
      <c r="W46" s="16">
        <v>91.071428571428569</v>
      </c>
      <c r="X46" s="26">
        <v>27.472527472527474</v>
      </c>
      <c r="Y46" s="15">
        <v>28.340704340704342</v>
      </c>
      <c r="Z46" s="15">
        <v>29.046486673029527</v>
      </c>
      <c r="AA46" s="15">
        <v>29.812823343537048</v>
      </c>
      <c r="AB46" s="16">
        <v>80.189617237930719</v>
      </c>
      <c r="AC46" s="16">
        <v>27.321428571428569</v>
      </c>
      <c r="AD46" s="29">
        <v>114.67254182979839</v>
      </c>
      <c r="AE46" s="17">
        <v>107.51104580935929</v>
      </c>
      <c r="AG46" s="5">
        <v>100</v>
      </c>
    </row>
    <row r="47" spans="1:33" x14ac:dyDescent="0.25">
      <c r="A47" s="7">
        <v>43251</v>
      </c>
      <c r="B47" s="4">
        <v>43221</v>
      </c>
      <c r="C47" s="20">
        <f>'[1]Americas Monthly (AMM)'!F214</f>
        <v>329.70580357142853</v>
      </c>
      <c r="D47" s="20">
        <f>'[1]Americas Monthly (AMM)'!P214</f>
        <v>364.15267857142857</v>
      </c>
      <c r="E47" s="20">
        <f>'[1]Americas Monthly (AMM)'!T214</f>
        <v>383.83660714285713</v>
      </c>
      <c r="F47" s="20">
        <f>'[1]Americas Monthly (AMM)'!X214</f>
        <v>378.91562499999998</v>
      </c>
      <c r="G47" s="20">
        <f>'[1]Europe Monthly'!AF214</f>
        <v>342.46055555560002</v>
      </c>
      <c r="H47" s="20">
        <f>'[1]Asia Monthly'!T214</f>
        <v>385.47</v>
      </c>
      <c r="I47" s="20">
        <f>'[1]Asia Monthly'!R214</f>
        <v>360.625</v>
      </c>
      <c r="J47" s="20">
        <f>'[1]Asia Monthly'!G214</f>
        <v>342.875</v>
      </c>
      <c r="K47" s="20">
        <f>'[1]Asia Monthly'!$AC214</f>
        <v>335.42507254861761</v>
      </c>
      <c r="L47" s="20">
        <f>'[1]Europe Monthly'!AM214</f>
        <v>379</v>
      </c>
      <c r="M47" s="20">
        <f>'[1]Europe Monthly'!AL214</f>
        <v>402.9</v>
      </c>
      <c r="N47" s="20">
        <f>'[1]Americas Monthly (AMM)'!AH214</f>
        <v>392.5</v>
      </c>
      <c r="O47" s="20">
        <f>'[1]Americas Monthly (AMM)'!AI214</f>
        <v>400</v>
      </c>
      <c r="P47" s="20">
        <f>'[1]Americas Monthly (AMM)'!AJ214</f>
        <v>255</v>
      </c>
      <c r="Q47" s="35"/>
      <c r="R47" s="26">
        <v>108.42490842490842</v>
      </c>
      <c r="S47" s="15">
        <v>111.59049959049958</v>
      </c>
      <c r="T47" s="15">
        <v>117.44126480849388</v>
      </c>
      <c r="U47" s="15">
        <v>125.90686500970153</v>
      </c>
      <c r="V47" s="16">
        <v>113.12119283571234</v>
      </c>
      <c r="W47" s="16">
        <v>91.071428571428569</v>
      </c>
      <c r="X47" s="26">
        <v>27.106227106227106</v>
      </c>
      <c r="Y47" s="15">
        <v>27.897624897624894</v>
      </c>
      <c r="Z47" s="15">
        <v>29.360316202123471</v>
      </c>
      <c r="AA47" s="15">
        <v>31.476716252425383</v>
      </c>
      <c r="AB47" s="16">
        <v>79.184834984998631</v>
      </c>
      <c r="AC47" s="16">
        <v>27.321428571428569</v>
      </c>
      <c r="AD47" s="29">
        <v>115.84088445840086</v>
      </c>
      <c r="AE47" s="17">
        <v>106.5062635564272</v>
      </c>
      <c r="AG47" s="5">
        <v>100</v>
      </c>
    </row>
    <row r="48" spans="1:33" x14ac:dyDescent="0.25">
      <c r="A48" s="7">
        <v>43281</v>
      </c>
      <c r="B48" s="4">
        <v>43252</v>
      </c>
      <c r="C48" s="20">
        <f>'[1]Americas Monthly (AMM)'!F215</f>
        <v>329.70580357142853</v>
      </c>
      <c r="D48" s="20">
        <f>'[1]Americas Monthly (AMM)'!P215</f>
        <v>364.15267857142857</v>
      </c>
      <c r="E48" s="20">
        <f>'[1]Americas Monthly (AMM)'!T215</f>
        <v>393.67857142857144</v>
      </c>
      <c r="F48" s="20">
        <f>'[1]Americas Monthly (AMM)'!X215</f>
        <v>388.75758928571429</v>
      </c>
      <c r="G48" s="20">
        <f>'[1]Europe Monthly'!AF215</f>
        <v>344.577</v>
      </c>
      <c r="H48" s="20">
        <f>'[1]Asia Monthly'!T215</f>
        <v>378.98</v>
      </c>
      <c r="I48" s="20">
        <f>'[1]Asia Monthly'!R215</f>
        <v>351.5</v>
      </c>
      <c r="J48" s="20">
        <f>'[1]Asia Monthly'!G215</f>
        <v>331.7</v>
      </c>
      <c r="K48" s="20">
        <f>'[1]Asia Monthly'!$AC215</f>
        <v>313.85791921252974</v>
      </c>
      <c r="L48" s="20">
        <f>'[1]Europe Monthly'!AM215</f>
        <v>388.75</v>
      </c>
      <c r="M48" s="20">
        <f>'[1]Europe Monthly'!AL215</f>
        <v>410</v>
      </c>
      <c r="N48" s="20">
        <f>'[1]Americas Monthly (AMM)'!AH215</f>
        <v>386.5</v>
      </c>
      <c r="O48" s="20">
        <f>'[1]Americas Monthly (AMM)'!AI215</f>
        <v>395.5</v>
      </c>
      <c r="P48" s="20">
        <f>'[1]Americas Monthly (AMM)'!AJ215</f>
        <v>255</v>
      </c>
      <c r="Q48" s="35"/>
      <c r="R48" s="26">
        <v>109.8901098901099</v>
      </c>
      <c r="S48" s="15">
        <v>112.96314496314497</v>
      </c>
      <c r="T48" s="15">
        <v>114.60277917077826</v>
      </c>
      <c r="U48" s="15">
        <v>115.94236810496166</v>
      </c>
      <c r="V48" s="16">
        <v>114.64678607146104</v>
      </c>
      <c r="W48" s="16">
        <v>91.071428571428569</v>
      </c>
      <c r="X48" s="26">
        <v>27.472527472527474</v>
      </c>
      <c r="Y48" s="15">
        <v>28.240786240786242</v>
      </c>
      <c r="Z48" s="15">
        <v>28.650694792694566</v>
      </c>
      <c r="AA48" s="15">
        <v>28.985592026240415</v>
      </c>
      <c r="AB48" s="16">
        <v>80.252750250022714</v>
      </c>
      <c r="AC48" s="16">
        <v>27.321428571428569</v>
      </c>
      <c r="AD48" s="29">
        <v>113.34960053224869</v>
      </c>
      <c r="AE48" s="17">
        <v>107.57417882145128</v>
      </c>
      <c r="AG48" s="5">
        <v>100</v>
      </c>
    </row>
    <row r="49" spans="1:48" x14ac:dyDescent="0.25">
      <c r="A49" s="7">
        <v>43312</v>
      </c>
      <c r="B49" s="4">
        <v>43282</v>
      </c>
      <c r="C49" s="20">
        <f>'[1]Americas Monthly (AMM)'!F216</f>
        <v>334.62678571428569</v>
      </c>
      <c r="D49" s="20">
        <f>'[1]Americas Monthly (AMM)'!P216</f>
        <v>364.15267857142857</v>
      </c>
      <c r="E49" s="20">
        <f>'[1]Americas Monthly (AMM)'!T216</f>
        <v>403.5205357142857</v>
      </c>
      <c r="F49" s="20">
        <f>'[1]Americas Monthly (AMM)'!X216</f>
        <v>398.59955357142854</v>
      </c>
      <c r="G49" s="20">
        <f>'[1]Europe Monthly'!AF216</f>
        <v>337.90227272729999</v>
      </c>
      <c r="H49" s="20">
        <f>'[1]Asia Monthly'!T216</f>
        <v>367.79500000000002</v>
      </c>
      <c r="I49" s="20">
        <f>'[1]Asia Monthly'!R216</f>
        <v>335</v>
      </c>
      <c r="J49" s="20">
        <f>'[1]Asia Monthly'!G216</f>
        <v>336</v>
      </c>
      <c r="K49" s="20">
        <f>'[1]Asia Monthly'!$AC216</f>
        <v>306.34623315089738</v>
      </c>
      <c r="L49" s="20">
        <f>'[1]Europe Monthly'!AM216</f>
        <v>392.5</v>
      </c>
      <c r="M49" s="20">
        <f>'[1]Europe Monthly'!AL216</f>
        <v>413.375</v>
      </c>
      <c r="N49" s="20">
        <f>'[1]Americas Monthly (AMM)'!AH216</f>
        <v>382.5</v>
      </c>
      <c r="O49" s="20">
        <f>'[1]Americas Monthly (AMM)'!AI216</f>
        <v>402.5</v>
      </c>
      <c r="P49" s="20">
        <f>'[1]Americas Monthly (AMM)'!AJ216</f>
        <v>298.125</v>
      </c>
      <c r="Q49" s="35"/>
      <c r="R49" s="26">
        <v>111.72161172161172</v>
      </c>
      <c r="S49" s="15">
        <v>110.69615069615068</v>
      </c>
      <c r="T49" s="15">
        <v>112.02959272260595</v>
      </c>
      <c r="U49" s="15">
        <v>114.07981459238042</v>
      </c>
      <c r="V49" s="16">
        <v>115.34721338303481</v>
      </c>
      <c r="W49" s="16">
        <v>106.47500000000001</v>
      </c>
      <c r="X49" s="26">
        <v>27.930402930402931</v>
      </c>
      <c r="Y49" s="15">
        <v>27.67403767403767</v>
      </c>
      <c r="Z49" s="15">
        <v>28.007398180651489</v>
      </c>
      <c r="AA49" s="15">
        <v>28.519953648095104</v>
      </c>
      <c r="AB49" s="16">
        <v>80.74304936812436</v>
      </c>
      <c r="AC49" s="16">
        <v>31.942500000000003</v>
      </c>
      <c r="AD49" s="29">
        <v>112.1317924331872</v>
      </c>
      <c r="AE49" s="17">
        <v>112.68554936812436</v>
      </c>
      <c r="AG49" s="5">
        <v>100</v>
      </c>
    </row>
    <row r="50" spans="1:48" x14ac:dyDescent="0.25">
      <c r="A50" s="7">
        <v>43343</v>
      </c>
      <c r="B50" s="4">
        <v>43313</v>
      </c>
      <c r="C50" s="20">
        <f>'[1]Americas Monthly (AMM)'!F217</f>
        <v>314.94285714285712</v>
      </c>
      <c r="D50" s="20">
        <f>'[1]Americas Monthly (AMM)'!P217</f>
        <v>344.46875</v>
      </c>
      <c r="E50" s="20">
        <f>'[1]Americas Monthly (AMM)'!T217</f>
        <v>393.67857142857144</v>
      </c>
      <c r="F50" s="20">
        <f>'[1]Americas Monthly (AMM)'!X217</f>
        <v>388.75758928571429</v>
      </c>
      <c r="G50" s="20">
        <f>'[1]Europe Monthly'!AF217</f>
        <v>309.2133333333</v>
      </c>
      <c r="H50" s="20">
        <f>'[1]Asia Monthly'!T217</f>
        <v>349.46800000000002</v>
      </c>
      <c r="I50" s="20">
        <f>'[1]Asia Monthly'!R217</f>
        <v>321.5</v>
      </c>
      <c r="J50" s="20">
        <f>'[1]Asia Monthly'!G217</f>
        <v>322.5</v>
      </c>
      <c r="K50" s="20">
        <f>'[1]Asia Monthly'!$AC217</f>
        <v>343.25731557703227</v>
      </c>
      <c r="L50" s="20">
        <f>'[1]Europe Monthly'!AM217</f>
        <v>383</v>
      </c>
      <c r="M50" s="20">
        <f>'[1]Europe Monthly'!AL217</f>
        <v>405.5</v>
      </c>
      <c r="N50" s="20">
        <f>'[1]Americas Monthly (AMM)'!AH217</f>
        <v>372.9</v>
      </c>
      <c r="O50" s="20">
        <f>'[1]Americas Monthly (AMM)'!AI217</f>
        <v>387.8</v>
      </c>
      <c r="P50" s="20">
        <f>'[1]Americas Monthly (AMM)'!AJ217</f>
        <v>251</v>
      </c>
      <c r="Q50" s="35"/>
      <c r="R50" s="26">
        <v>107.32600732600733</v>
      </c>
      <c r="S50" s="15">
        <v>101.25143325143324</v>
      </c>
      <c r="T50" s="15">
        <v>107.14096985187463</v>
      </c>
      <c r="U50" s="15">
        <v>130.01478333179338</v>
      </c>
      <c r="V50" s="16">
        <v>112.60114555868714</v>
      </c>
      <c r="W50" s="16">
        <v>89.642857142857153</v>
      </c>
      <c r="X50" s="26">
        <v>26.831501831501832</v>
      </c>
      <c r="Y50" s="15">
        <v>25.31285831285831</v>
      </c>
      <c r="Z50" s="15">
        <v>26.785242462968657</v>
      </c>
      <c r="AA50" s="15">
        <v>32.503695832948345</v>
      </c>
      <c r="AB50" s="16">
        <v>78.82080189108099</v>
      </c>
      <c r="AC50" s="16">
        <v>26.892857142857146</v>
      </c>
      <c r="AD50" s="29">
        <v>111.43329844027716</v>
      </c>
      <c r="AE50" s="17">
        <v>105.71365903393814</v>
      </c>
      <c r="AG50" s="5">
        <v>100</v>
      </c>
    </row>
    <row r="51" spans="1:48" x14ac:dyDescent="0.25">
      <c r="A51" s="7">
        <v>43373</v>
      </c>
      <c r="B51" s="4">
        <v>43344</v>
      </c>
      <c r="C51" s="20">
        <f>'[1]Americas Monthly (AMM)'!F218</f>
        <v>290.3379464285714</v>
      </c>
      <c r="D51" s="20">
        <f>'[1]Americas Monthly (AMM)'!P218</f>
        <v>319.86383928571428</v>
      </c>
      <c r="E51" s="20">
        <f>'[1]Americas Monthly (AMM)'!T218</f>
        <v>373.99464285714288</v>
      </c>
      <c r="F51" s="20">
        <f>'[1]Americas Monthly (AMM)'!X218</f>
        <v>369.07366071428567</v>
      </c>
      <c r="G51" s="20">
        <f>'[1]Europe Monthly'!AF218</f>
        <v>315.29750000000001</v>
      </c>
      <c r="H51" s="20">
        <f>'[1]Asia Monthly'!T218</f>
        <v>357.74</v>
      </c>
      <c r="I51" s="20">
        <f>'[1]Asia Monthly'!R218</f>
        <v>335</v>
      </c>
      <c r="J51" s="20">
        <f>'[1]Asia Monthly'!G218</f>
        <v>329.625</v>
      </c>
      <c r="K51" s="20">
        <f>'[1]Asia Monthly'!$AC218</f>
        <v>349.82354945366563</v>
      </c>
      <c r="L51" s="20">
        <f>'[1]Europe Monthly'!AM218</f>
        <v>370</v>
      </c>
      <c r="M51" s="20">
        <f>'[1]Europe Monthly'!AL218</f>
        <v>392.5</v>
      </c>
      <c r="N51" s="20">
        <f>'[1]Americas Monthly (AMM)'!AH218</f>
        <v>356.25</v>
      </c>
      <c r="O51" s="20">
        <f>'[1]Americas Monthly (AMM)'!AI218</f>
        <v>375.625</v>
      </c>
      <c r="P51" s="20">
        <f>'[1]Americas Monthly (AMM)'!AJ218</f>
        <v>235</v>
      </c>
      <c r="Q51" s="35"/>
      <c r="R51" s="26">
        <v>100.73260073260073</v>
      </c>
      <c r="S51" s="15">
        <v>103.29238329238331</v>
      </c>
      <c r="T51" s="15">
        <v>110.32563857838457</v>
      </c>
      <c r="U51" s="15">
        <v>131.75370997687426</v>
      </c>
      <c r="V51" s="16">
        <v>108.63496681516503</v>
      </c>
      <c r="W51" s="16">
        <v>83.928571428571431</v>
      </c>
      <c r="X51" s="26">
        <v>25.183150183150182</v>
      </c>
      <c r="Y51" s="15">
        <v>25.823095823095827</v>
      </c>
      <c r="Z51" s="15">
        <v>27.581409644596143</v>
      </c>
      <c r="AA51" s="15">
        <v>32.938427494218566</v>
      </c>
      <c r="AB51" s="16">
        <v>76.044476770615518</v>
      </c>
      <c r="AC51" s="16">
        <v>25.178571428571427</v>
      </c>
      <c r="AD51" s="29">
        <v>111.52608314506071</v>
      </c>
      <c r="AE51" s="17">
        <v>101.22304819918695</v>
      </c>
      <c r="AG51" s="5">
        <v>100</v>
      </c>
    </row>
    <row r="52" spans="1:48" x14ac:dyDescent="0.25">
      <c r="A52" s="7">
        <v>43404</v>
      </c>
      <c r="B52" s="4">
        <v>43374</v>
      </c>
      <c r="C52" s="20">
        <f>'[1]Americas Monthly (AMM)'!F219</f>
        <v>300.17991071428565</v>
      </c>
      <c r="D52" s="20">
        <f>'[1]Americas Monthly (AMM)'!P219</f>
        <v>329.70580357142853</v>
      </c>
      <c r="E52" s="20">
        <f>'[1]Americas Monthly (AMM)'!T219</f>
        <v>393.67857142857144</v>
      </c>
      <c r="F52" s="20">
        <f>'[1]Americas Monthly (AMM)'!X219</f>
        <v>388.75758928571429</v>
      </c>
      <c r="G52" s="20">
        <f>'[1]Europe Monthly'!AF219</f>
        <v>323.81869565220001</v>
      </c>
      <c r="H52" s="20">
        <f>'[1]Asia Monthly'!T219</f>
        <v>356.0025</v>
      </c>
      <c r="I52" s="20">
        <f>'[1]Asia Monthly'!R219</f>
        <v>327.5</v>
      </c>
      <c r="J52" s="20">
        <f>'[1]Asia Monthly'!G219</f>
        <v>330.5</v>
      </c>
      <c r="K52" s="20">
        <f>'[1]Asia Monthly'!$AC219</f>
        <v>354.90335363067277</v>
      </c>
      <c r="L52" s="20">
        <f>'[1]Europe Monthly'!AM219</f>
        <v>366.25</v>
      </c>
      <c r="M52" s="20">
        <f>'[1]Europe Monthly'!AL219</f>
        <v>388.75</v>
      </c>
      <c r="N52" s="20">
        <f>'[1]Americas Monthly (AMM)'!AH219</f>
        <v>350</v>
      </c>
      <c r="O52" s="20">
        <f>'[1]Americas Monthly (AMM)'!AI219</f>
        <v>373.375</v>
      </c>
      <c r="P52" s="20">
        <f>'[1]Americas Monthly (AMM)'!AJ219</f>
        <v>235</v>
      </c>
      <c r="Q52" s="35"/>
      <c r="R52" s="26">
        <v>105.12820512820514</v>
      </c>
      <c r="S52" s="15">
        <v>106.08353808353807</v>
      </c>
      <c r="T52" s="15">
        <v>109.3550317873724</v>
      </c>
      <c r="U52" s="15">
        <v>133.37548055871352</v>
      </c>
      <c r="V52" s="16">
        <v>107.43485771433767</v>
      </c>
      <c r="W52" s="16">
        <v>83.928571428571431</v>
      </c>
      <c r="X52" s="26">
        <v>26.282051282051285</v>
      </c>
      <c r="Y52" s="15">
        <v>26.520884520884518</v>
      </c>
      <c r="Z52" s="15">
        <v>27.338757946843099</v>
      </c>
      <c r="AA52" s="15">
        <v>33.34387013967838</v>
      </c>
      <c r="AB52" s="16">
        <v>75.204400400036363</v>
      </c>
      <c r="AC52" s="16">
        <v>25.178571428571427</v>
      </c>
      <c r="AD52" s="29">
        <v>113.4855638894573</v>
      </c>
      <c r="AE52" s="17">
        <v>100.38297182860779</v>
      </c>
      <c r="AG52" s="5">
        <v>100</v>
      </c>
    </row>
    <row r="53" spans="1:48" x14ac:dyDescent="0.25">
      <c r="A53" s="7">
        <v>43434</v>
      </c>
      <c r="B53" s="4">
        <v>43405</v>
      </c>
      <c r="C53" s="20">
        <f>'[1]Americas Monthly (AMM)'!F220</f>
        <v>319.86383928571428</v>
      </c>
      <c r="D53" s="20">
        <f>'[1]Americas Monthly (AMM)'!P220</f>
        <v>349.3897321428571</v>
      </c>
      <c r="E53" s="20">
        <f>'[1]Americas Monthly (AMM)'!T220</f>
        <v>403.5205357142857</v>
      </c>
      <c r="F53" s="20">
        <f>'[1]Americas Monthly (AMM)'!X220</f>
        <v>398.59955357142854</v>
      </c>
      <c r="G53" s="20">
        <f>'[1]Europe Monthly'!AF220</f>
        <v>325.86681818181813</v>
      </c>
      <c r="H53" s="20">
        <f>'[1]Asia Monthly'!T220</f>
        <v>352.14600000000002</v>
      </c>
      <c r="I53" s="20">
        <f>'[1]Asia Monthly'!R220</f>
        <v>326</v>
      </c>
      <c r="J53" s="20">
        <f>'[1]Asia Monthly'!G220</f>
        <v>302.2</v>
      </c>
      <c r="K53" s="20">
        <f>'[1]Asia Monthly'!$AC220</f>
        <v>349.89644553023061</v>
      </c>
      <c r="L53" s="20">
        <f>'[1]Europe Monthly'!AM220</f>
        <v>366.25</v>
      </c>
      <c r="M53" s="20">
        <f>'[1]Europe Monthly'!AL220</f>
        <v>390.625</v>
      </c>
      <c r="N53" s="20">
        <f>'[1]Americas Monthly (AMM)'!AH220</f>
        <v>350.3</v>
      </c>
      <c r="O53" s="20">
        <f>'[1]Americas Monthly (AMM)'!AI220</f>
        <v>373.1</v>
      </c>
      <c r="P53" s="20">
        <f>'[1]Americas Monthly (AMM)'!AJ220</f>
        <v>243</v>
      </c>
      <c r="Q53" s="35"/>
      <c r="R53" s="26">
        <v>109.52380952380953</v>
      </c>
      <c r="S53" s="15">
        <v>106.75511875511876</v>
      </c>
      <c r="T53" s="15">
        <v>105.72604084097684</v>
      </c>
      <c r="U53" s="15">
        <v>132.24700416584648</v>
      </c>
      <c r="V53" s="16">
        <v>107.35521411037368</v>
      </c>
      <c r="W53" s="16">
        <v>86.785714285714292</v>
      </c>
      <c r="X53" s="26">
        <v>27.380952380952383</v>
      </c>
      <c r="Y53" s="15">
        <v>26.68877968877969</v>
      </c>
      <c r="Z53" s="15">
        <v>26.431510210244209</v>
      </c>
      <c r="AA53" s="15">
        <v>33.061751041461619</v>
      </c>
      <c r="AB53" s="16">
        <v>75.148649877261576</v>
      </c>
      <c r="AC53" s="16">
        <v>26.035714285714288</v>
      </c>
      <c r="AD53" s="29">
        <v>113.5629933214379</v>
      </c>
      <c r="AE53" s="17">
        <v>101.18436416297587</v>
      </c>
      <c r="AG53" s="5">
        <v>100</v>
      </c>
    </row>
    <row r="54" spans="1:48" x14ac:dyDescent="0.25">
      <c r="A54" s="7">
        <v>43465</v>
      </c>
      <c r="B54" s="4">
        <v>43435</v>
      </c>
      <c r="C54" s="20">
        <f>'[1]Americas Monthly (AMM)'!F221</f>
        <v>319.86383928571428</v>
      </c>
      <c r="D54" s="20">
        <f>'[1]Americas Monthly (AMM)'!P221</f>
        <v>349.3897321428571</v>
      </c>
      <c r="E54" s="20">
        <f>'[1]Americas Monthly (AMM)'!T221</f>
        <v>403.5205357142857</v>
      </c>
      <c r="F54" s="20">
        <f>'[1]Americas Monthly (AMM)'!X221</f>
        <v>398.59955357142854</v>
      </c>
      <c r="G54" s="20">
        <f>'[1]Europe Monthly'!AF221</f>
        <v>294.63473684209998</v>
      </c>
      <c r="H54" s="20">
        <f>'[1]Asia Monthly'!T221</f>
        <v>334.5</v>
      </c>
      <c r="I54" s="20">
        <f>'[1]Asia Monthly'!R221</f>
        <v>311.875</v>
      </c>
      <c r="J54" s="20">
        <f>'[1]Asia Monthly'!G221</f>
        <v>278.875</v>
      </c>
      <c r="K54" s="20">
        <f>'[1]Asia Monthly'!$AC221</f>
        <v>332.37202701916118</v>
      </c>
      <c r="L54" s="20">
        <f>'[1]Europe Monthly'!AM221</f>
        <v>351.875</v>
      </c>
      <c r="M54" s="20">
        <f>'[1]Europe Monthly'!AL221</f>
        <v>378.125</v>
      </c>
      <c r="N54" s="20">
        <f>'[1]Americas Monthly (AMM)'!AH221</f>
        <v>341.25</v>
      </c>
      <c r="O54" s="20">
        <f>'[1]Americas Monthly (AMM)'!AI221</f>
        <v>356</v>
      </c>
      <c r="P54" s="20">
        <f>'[1]Americas Monthly (AMM)'!AJ221</f>
        <v>236.25</v>
      </c>
      <c r="Q54" s="35"/>
      <c r="R54" s="26">
        <v>109.52380952380953</v>
      </c>
      <c r="S54" s="15">
        <v>96.520884520884522</v>
      </c>
      <c r="T54" s="15">
        <v>99.784848827992292</v>
      </c>
      <c r="U54" s="15">
        <v>125.8331575804078</v>
      </c>
      <c r="V54" s="16">
        <v>103.77870715519593</v>
      </c>
      <c r="W54" s="16">
        <v>84.375</v>
      </c>
      <c r="X54" s="26">
        <v>27.380952380952383</v>
      </c>
      <c r="Y54" s="15">
        <v>24.13022113022113</v>
      </c>
      <c r="Z54" s="15">
        <v>24.946212206998073</v>
      </c>
      <c r="AA54" s="15">
        <v>31.45828939510195</v>
      </c>
      <c r="AB54" s="16">
        <v>72.645095008637142</v>
      </c>
      <c r="AC54" s="16">
        <v>25.3125</v>
      </c>
      <c r="AD54" s="29">
        <v>107.91567511327352</v>
      </c>
      <c r="AE54" s="17">
        <v>97.957595008637142</v>
      </c>
      <c r="AG54" s="5">
        <v>100</v>
      </c>
    </row>
    <row r="55" spans="1:48" x14ac:dyDescent="0.25">
      <c r="A55" s="7">
        <v>43496</v>
      </c>
      <c r="B55" s="4">
        <v>43466</v>
      </c>
      <c r="C55" s="20">
        <f>'[1]Americas Monthly (AMM)'!F222</f>
        <v>290.3379464285714</v>
      </c>
      <c r="D55" s="20">
        <f>'[1]Americas Monthly (AMM)'!P222</f>
        <v>319.86383928571428</v>
      </c>
      <c r="E55" s="20">
        <f>'[1]Americas Monthly (AMM)'!T222</f>
        <v>373.99464285714288</v>
      </c>
      <c r="F55" s="20">
        <f>'[1]Americas Monthly (AMM)'!X222</f>
        <v>369.07366071428567</v>
      </c>
      <c r="G55" s="20">
        <f>'[1]Europe Monthly'!AF222</f>
        <v>279.32761904760002</v>
      </c>
      <c r="H55" s="20">
        <f>'[1]Asia Monthly'!T222</f>
        <v>319.67500000000001</v>
      </c>
      <c r="I55" s="20">
        <f>'[1]Asia Monthly'!R222</f>
        <v>298.125</v>
      </c>
      <c r="J55" s="20">
        <f>'[1]Asia Monthly'!G222</f>
        <v>265.25</v>
      </c>
      <c r="K55" s="20">
        <f>'[1]Asia Monthly'!$AC222</f>
        <v>349.65042692998611</v>
      </c>
      <c r="L55" s="20">
        <f>'[1]Europe Monthly'!AM222</f>
        <v>328</v>
      </c>
      <c r="M55" s="20">
        <f>'[1]Europe Monthly'!AL222</f>
        <v>359</v>
      </c>
      <c r="N55" s="20">
        <f>'[1]Americas Monthly (AMM)'!AH222</f>
        <v>318.625</v>
      </c>
      <c r="O55" s="20">
        <f>'[1]Americas Monthly (AMM)'!AI222</f>
        <v>340.125</v>
      </c>
      <c r="P55" s="20">
        <f>'[1]Americas Monthly (AMM)'!AJ222</f>
        <v>217.5</v>
      </c>
      <c r="Q55" s="35"/>
      <c r="R55" s="26">
        <v>100.73260073260073</v>
      </c>
      <c r="S55" s="15">
        <v>91.777231777231776</v>
      </c>
      <c r="T55" s="15">
        <v>95.233781430135153</v>
      </c>
      <c r="U55" s="15">
        <v>133.70437035593815</v>
      </c>
      <c r="V55" s="16">
        <v>97.391035548686261</v>
      </c>
      <c r="W55" s="16">
        <v>77.678571428571431</v>
      </c>
      <c r="X55" s="26">
        <v>25.183150183150182</v>
      </c>
      <c r="Y55" s="15">
        <v>22.944307944307944</v>
      </c>
      <c r="Z55" s="15">
        <v>23.808445357533788</v>
      </c>
      <c r="AA55" s="15">
        <v>33.426092588984538</v>
      </c>
      <c r="AB55" s="16">
        <v>68.173724884080372</v>
      </c>
      <c r="AC55" s="16">
        <v>23.303571428571427</v>
      </c>
      <c r="AD55" s="29">
        <v>105.36199607397646</v>
      </c>
      <c r="AE55" s="17">
        <v>91.477296312651802</v>
      </c>
      <c r="AG55" s="5">
        <v>100</v>
      </c>
    </row>
    <row r="56" spans="1:48" x14ac:dyDescent="0.25">
      <c r="A56" s="7">
        <v>43524</v>
      </c>
      <c r="B56" s="4">
        <v>43497</v>
      </c>
      <c r="C56" s="20">
        <f>'[1]Americas Monthly (AMM)'!F223</f>
        <v>290.3379464285714</v>
      </c>
      <c r="D56" s="20">
        <f>'[1]Americas Monthly (AMM)'!P223</f>
        <v>319.86383928571428</v>
      </c>
      <c r="E56" s="20">
        <f>'[1]Americas Monthly (AMM)'!T223</f>
        <v>354.31071428571431</v>
      </c>
      <c r="F56" s="20">
        <f>'[1]Americas Monthly (AMM)'!X223</f>
        <v>349.3897321428571</v>
      </c>
      <c r="G56" s="20">
        <f>'[1]Europe Monthly'!AF223</f>
        <v>315.54849999999999</v>
      </c>
      <c r="H56" s="20">
        <f>'[1]Asia Monthly'!T223</f>
        <v>339.005</v>
      </c>
      <c r="I56" s="20">
        <f>'[1]Asia Monthly'!R223</f>
        <v>309.375</v>
      </c>
      <c r="J56" s="20">
        <f>'[1]Asia Monthly'!G223</f>
        <v>290.875</v>
      </c>
      <c r="K56" s="20">
        <f>'[1]Asia Monthly'!$AC223</f>
        <v>356.77261755573977</v>
      </c>
      <c r="L56" s="20">
        <f>'[1]Europe Monthly'!AM223</f>
        <v>335.625</v>
      </c>
      <c r="M56" s="20">
        <f>'[1]Europe Monthly'!AL223</f>
        <v>380</v>
      </c>
      <c r="N56" s="20">
        <f>'[1]Americas Monthly (AMM)'!AH223</f>
        <v>328.375</v>
      </c>
      <c r="O56" s="20">
        <f>'[1]Americas Monthly (AMM)'!AI223</f>
        <v>345.75</v>
      </c>
      <c r="P56" s="20">
        <f>'[1]Americas Monthly (AMM)'!AJ223</f>
        <v>201.5</v>
      </c>
      <c r="Q56" s="35"/>
      <c r="R56" s="26">
        <v>97.802197802197796</v>
      </c>
      <c r="S56" s="15">
        <v>103.37428337428338</v>
      </c>
      <c r="T56" s="15">
        <v>101.29576006600125</v>
      </c>
      <c r="U56" s="15">
        <v>135.9232351393369</v>
      </c>
      <c r="V56" s="16">
        <v>100.66242385671424</v>
      </c>
      <c r="W56" s="16">
        <v>71.964285714285708</v>
      </c>
      <c r="X56" s="26">
        <v>24.450549450549449</v>
      </c>
      <c r="Y56" s="15">
        <v>25.843570843570845</v>
      </c>
      <c r="Z56" s="15">
        <v>25.323940016500313</v>
      </c>
      <c r="AA56" s="15">
        <v>33.980808784834224</v>
      </c>
      <c r="AB56" s="16">
        <v>70.463696699699966</v>
      </c>
      <c r="AC56" s="16">
        <v>21.589285714285712</v>
      </c>
      <c r="AD56" s="29">
        <v>109.59886909545483</v>
      </c>
      <c r="AE56" s="17">
        <v>92.052982413985674</v>
      </c>
      <c r="AG56" s="5">
        <v>100</v>
      </c>
    </row>
    <row r="57" spans="1:48" x14ac:dyDescent="0.25">
      <c r="A57" s="7">
        <v>43555</v>
      </c>
      <c r="B57" s="4">
        <v>43525</v>
      </c>
      <c r="C57" s="20">
        <f>'[1]Americas Monthly (AMM)'!F224</f>
        <v>310.02187499999997</v>
      </c>
      <c r="D57" s="20">
        <f>'[1]Americas Monthly (AMM)'!P224</f>
        <v>339.54776785714284</v>
      </c>
      <c r="E57" s="20">
        <f>'[1]Americas Monthly (AMM)'!T224</f>
        <v>373.99464285714288</v>
      </c>
      <c r="F57" s="20">
        <f>'[1]Americas Monthly (AMM)'!X224</f>
        <v>369.07366071428567</v>
      </c>
      <c r="G57" s="20">
        <f>'[1]Europe Monthly'!AF224</f>
        <v>317.0285714286</v>
      </c>
      <c r="H57" s="20">
        <f>'[1]Asia Monthly'!T224</f>
        <v>332.6875</v>
      </c>
      <c r="I57" s="20">
        <f>'[1]Asia Monthly'!R224</f>
        <v>306</v>
      </c>
      <c r="J57" s="20">
        <f>'[1]Asia Monthly'!G224</f>
        <v>302.2</v>
      </c>
      <c r="K57" s="20">
        <f>'[1]Asia Monthly'!$AC224</f>
        <v>355.00104731351996</v>
      </c>
      <c r="L57" s="20">
        <f>'[1]Europe Monthly'!AM224</f>
        <v>344.375</v>
      </c>
      <c r="M57" s="20">
        <f>'[1]Europe Monthly'!AL224</f>
        <v>390</v>
      </c>
      <c r="N57" s="20">
        <f>'[1]Americas Monthly (AMM)'!AH224</f>
        <v>338.7</v>
      </c>
      <c r="O57" s="20">
        <f>'[1]Americas Monthly (AMM)'!AI224</f>
        <v>359.3</v>
      </c>
      <c r="P57" s="20">
        <f>'[1]Americas Monthly (AMM)'!AJ224</f>
        <v>215.6</v>
      </c>
      <c r="Q57" s="35"/>
      <c r="R57" s="26">
        <v>103.66300366300368</v>
      </c>
      <c r="S57" s="15">
        <v>103.85913185913185</v>
      </c>
      <c r="T57" s="15">
        <v>101.5071366560439</v>
      </c>
      <c r="U57" s="15">
        <v>133.5751532900278</v>
      </c>
      <c r="V57" s="16">
        <v>103.47195199563598</v>
      </c>
      <c r="W57" s="16">
        <v>77</v>
      </c>
      <c r="X57" s="26">
        <v>25.91575091575092</v>
      </c>
      <c r="Y57" s="15">
        <v>25.964782964782962</v>
      </c>
      <c r="Z57" s="15">
        <v>25.376784164010974</v>
      </c>
      <c r="AA57" s="15">
        <v>33.39378832250695</v>
      </c>
      <c r="AB57" s="16">
        <v>72.430366396945175</v>
      </c>
      <c r="AC57" s="16">
        <v>23.099999999999998</v>
      </c>
      <c r="AD57" s="29">
        <v>110.65110636705181</v>
      </c>
      <c r="AE57" s="17">
        <v>95.530366396945169</v>
      </c>
      <c r="AG57" s="5">
        <v>100</v>
      </c>
    </row>
    <row r="58" spans="1:48" x14ac:dyDescent="0.25">
      <c r="A58" s="7">
        <v>43585</v>
      </c>
      <c r="B58" s="4">
        <v>43556</v>
      </c>
      <c r="C58" s="20">
        <f>'[1]Americas Monthly (AMM)'!F225</f>
        <v>285.4169642857143</v>
      </c>
      <c r="D58" s="20">
        <f>'[1]Americas Monthly (AMM)'!P225</f>
        <v>316.91124999999994</v>
      </c>
      <c r="E58" s="20">
        <f>'[1]Americas Monthly (AMM)'!T225</f>
        <v>349.3897321428571</v>
      </c>
      <c r="F58" s="20">
        <f>'[1]Americas Monthly (AMM)'!X225</f>
        <v>344.46875</v>
      </c>
      <c r="G58" s="20">
        <f>'[1]Europe Monthly'!AF225</f>
        <v>306.40949999999998</v>
      </c>
      <c r="H58" s="20">
        <f>'[1]Asia Monthly'!T225</f>
        <v>333.16750000000002</v>
      </c>
      <c r="I58" s="20">
        <f>'[1]Asia Monthly'!R225</f>
        <v>308.125</v>
      </c>
      <c r="J58" s="20">
        <f>'[1]Asia Monthly'!G225</f>
        <v>285.625</v>
      </c>
      <c r="K58" s="20">
        <f>'[1]Asia Monthly'!$AC225</f>
        <v>351.22878225159195</v>
      </c>
      <c r="L58" s="20">
        <f>'[1]Europe Monthly'!AM225</f>
        <v>340</v>
      </c>
      <c r="M58" s="20">
        <f>'[1]Europe Monthly'!AL225</f>
        <v>385.625</v>
      </c>
      <c r="N58" s="20">
        <f>'[1]Americas Monthly (AMM)'!AH225</f>
        <v>339.125</v>
      </c>
      <c r="O58" s="20">
        <f>'[1]Americas Monthly (AMM)'!AI225</f>
        <v>357</v>
      </c>
      <c r="P58" s="20">
        <f>'[1]Americas Monthly (AMM)'!AJ225</f>
        <v>225</v>
      </c>
      <c r="Q58" s="35"/>
      <c r="R58" s="26">
        <v>96.483516483516482</v>
      </c>
      <c r="S58" s="15">
        <v>100.38001638001639</v>
      </c>
      <c r="T58" s="15">
        <v>99.964950310324539</v>
      </c>
      <c r="U58" s="15">
        <v>132.51629145927822</v>
      </c>
      <c r="V58" s="16">
        <v>102.49859078098009</v>
      </c>
      <c r="W58" s="16">
        <v>80.357142857142861</v>
      </c>
      <c r="X58" s="26">
        <v>24.12087912087912</v>
      </c>
      <c r="Y58" s="15">
        <v>25.095004095004096</v>
      </c>
      <c r="Z58" s="15">
        <v>24.991237577581135</v>
      </c>
      <c r="AA58" s="15">
        <v>33.129072864819555</v>
      </c>
      <c r="AB58" s="16">
        <v>71.749013546686058</v>
      </c>
      <c r="AC58" s="16">
        <v>24.107142857142858</v>
      </c>
      <c r="AD58" s="29">
        <v>107.33619365828392</v>
      </c>
      <c r="AE58" s="17">
        <v>95.856156403828919</v>
      </c>
      <c r="AG58" s="5">
        <v>100</v>
      </c>
    </row>
    <row r="59" spans="1:48" x14ac:dyDescent="0.25">
      <c r="A59" s="7">
        <v>43616</v>
      </c>
      <c r="B59" s="4">
        <v>43586</v>
      </c>
      <c r="C59" s="20">
        <f>'[1]Americas Monthly (AMM)'!F226</f>
        <v>255.89107142857142</v>
      </c>
      <c r="D59" s="20">
        <f>'[1]Americas Monthly (AMM)'!P226</f>
        <v>287.38535714285717</v>
      </c>
      <c r="E59" s="20">
        <f>'[1]Americas Monthly (AMM)'!T226</f>
        <v>314.94285714285712</v>
      </c>
      <c r="F59" s="20">
        <f>'[1]Americas Monthly (AMM)'!X226</f>
        <v>310.02187499999997</v>
      </c>
      <c r="G59" s="20">
        <f>'[1]Europe Monthly'!AF226</f>
        <v>292.71199999999999</v>
      </c>
      <c r="H59" s="20">
        <f>'[1]Asia Monthly'!T226</f>
        <v>327.41199999999998</v>
      </c>
      <c r="I59" s="20">
        <f>'[1]Asia Monthly'!R226</f>
        <v>311.5</v>
      </c>
      <c r="J59" s="20">
        <f>'[1]Asia Monthly'!G226</f>
        <v>281.2</v>
      </c>
      <c r="K59" s="20">
        <f>'[1]Asia Monthly'!$AC226</f>
        <v>344.47167665472165</v>
      </c>
      <c r="L59" s="20">
        <f>'[1]Europe Monthly'!AM226</f>
        <v>334</v>
      </c>
      <c r="M59" s="20">
        <f>'[1]Europe Monthly'!AL226</f>
        <v>364</v>
      </c>
      <c r="N59" s="20">
        <f>'[1]Americas Monthly (AMM)'!AH226</f>
        <v>323.625</v>
      </c>
      <c r="O59" s="20">
        <f>'[1]Americas Monthly (AMM)'!AI226</f>
        <v>346.75</v>
      </c>
      <c r="P59" s="20">
        <f>'[1]Americas Monthly (AMM)'!AJ226</f>
        <v>207.5</v>
      </c>
      <c r="Q59" s="35"/>
      <c r="R59" s="26">
        <v>86.959706959706963</v>
      </c>
      <c r="S59" s="15">
        <v>96.055692055692049</v>
      </c>
      <c r="T59" s="15">
        <v>99.33729125213668</v>
      </c>
      <c r="U59" s="15">
        <v>129.3017051716219</v>
      </c>
      <c r="V59" s="16">
        <v>99.019910900990993</v>
      </c>
      <c r="W59" s="16">
        <v>74.107142857142861</v>
      </c>
      <c r="X59" s="26">
        <v>21.739926739926741</v>
      </c>
      <c r="Y59" s="15">
        <v>24.013923013923012</v>
      </c>
      <c r="Z59" s="15">
        <v>24.83432281303417</v>
      </c>
      <c r="AA59" s="15">
        <v>32.325426292905476</v>
      </c>
      <c r="AB59" s="16">
        <v>69.313937630693687</v>
      </c>
      <c r="AC59" s="16">
        <v>22.232142857142858</v>
      </c>
      <c r="AD59" s="29">
        <v>102.91359885978939</v>
      </c>
      <c r="AE59" s="17">
        <v>91.546080487836548</v>
      </c>
      <c r="AG59" s="5">
        <v>100</v>
      </c>
    </row>
    <row r="60" spans="1:48" x14ac:dyDescent="0.25">
      <c r="A60" s="7">
        <v>43646</v>
      </c>
      <c r="B60" s="4">
        <v>43617</v>
      </c>
      <c r="C60" s="20">
        <f>'[1]Americas Monthly (AMM)'!F227</f>
        <v>226.36517857142854</v>
      </c>
      <c r="D60" s="20">
        <f>'[1]Americas Monthly (AMM)'!P227</f>
        <v>257.8594642857143</v>
      </c>
      <c r="E60" s="20">
        <f>'[1]Americas Monthly (AMM)'!T227</f>
        <v>285.4169642857143</v>
      </c>
      <c r="F60" s="20">
        <f>'[1]Americas Monthly (AMM)'!X227</f>
        <v>280.49598214285709</v>
      </c>
      <c r="G60" s="20">
        <f>'[1]Europe Monthly'!AF227</f>
        <v>286.1155</v>
      </c>
      <c r="H60" s="20">
        <f>'[1]Asia Monthly'!T227</f>
        <v>316.03250000000003</v>
      </c>
      <c r="I60" s="20">
        <f>'[1]Asia Monthly'!R227</f>
        <v>299.375</v>
      </c>
      <c r="J60" s="20">
        <f>'[1]Asia Monthly'!G227</f>
        <v>276.375</v>
      </c>
      <c r="K60" s="20">
        <f>'[1]Asia Monthly'!$AC227</f>
        <v>342.24375699915748</v>
      </c>
      <c r="L60" s="20">
        <f>'[1]Europe Monthly'!AM227</f>
        <v>325</v>
      </c>
      <c r="M60" s="20">
        <f>'[1]Europe Monthly'!AL227</f>
        <v>355.625</v>
      </c>
      <c r="N60" s="20">
        <f>'[1]Americas Monthly (AMM)'!AH227</f>
        <v>317.25</v>
      </c>
      <c r="O60" s="20">
        <f>'[1]Americas Monthly (AMM)'!AI227</f>
        <v>335.875</v>
      </c>
      <c r="P60" s="20">
        <f>'[1]Americas Monthly (AMM)'!AJ227</f>
        <v>205</v>
      </c>
      <c r="Q60" s="35"/>
      <c r="R60" s="26">
        <v>78.168498168498175</v>
      </c>
      <c r="S60" s="15">
        <v>93.73300573300574</v>
      </c>
      <c r="T60" s="15">
        <v>96.175270017416977</v>
      </c>
      <c r="U60" s="15">
        <v>129.8339285499078</v>
      </c>
      <c r="V60" s="16">
        <v>96.556959723611243</v>
      </c>
      <c r="W60" s="16">
        <v>73.214285714285708</v>
      </c>
      <c r="X60" s="26">
        <v>19.542124542124544</v>
      </c>
      <c r="Y60" s="15">
        <v>23.433251433251435</v>
      </c>
      <c r="Z60" s="15">
        <v>24.043817504354244</v>
      </c>
      <c r="AA60" s="15">
        <v>32.458482137476949</v>
      </c>
      <c r="AB60" s="16">
        <v>67.589871806527867</v>
      </c>
      <c r="AC60" s="16">
        <v>21.964285714285712</v>
      </c>
      <c r="AD60" s="29">
        <v>99.477675617207183</v>
      </c>
      <c r="AE60" s="17">
        <v>89.554157520813575</v>
      </c>
      <c r="AG60" s="5">
        <v>100</v>
      </c>
    </row>
    <row r="61" spans="1:48" s="14" customFormat="1" x14ac:dyDescent="0.25">
      <c r="A61" s="7">
        <v>43677</v>
      </c>
      <c r="B61" s="4">
        <v>43647</v>
      </c>
      <c r="C61" s="20">
        <f>'[1]Americas Monthly (AMM)'!F228</f>
        <v>216.52321428571426</v>
      </c>
      <c r="D61" s="20">
        <f>'[1]Americas Monthly (AMM)'!P228</f>
        <v>257.8594642857143</v>
      </c>
      <c r="E61" s="20">
        <f>'[1]Americas Monthly (AMM)'!T228</f>
        <v>280.49598214285709</v>
      </c>
      <c r="F61" s="20">
        <f>'[1]Americas Monthly (AMM)'!X228</f>
        <v>275.57499999999999</v>
      </c>
      <c r="G61" s="20">
        <f>'[1]Europe Monthly'!AF228</f>
        <v>288.10869565220003</v>
      </c>
      <c r="H61" s="20">
        <f>'[1]Asia Monthly'!T228</f>
        <v>315.27249999999998</v>
      </c>
      <c r="I61" s="20">
        <f>'[1]Asia Monthly'!R228</f>
        <v>285.625</v>
      </c>
      <c r="J61" s="20">
        <f>'[1]Asia Monthly'!G228</f>
        <v>279.29545454549998</v>
      </c>
      <c r="K61" s="20">
        <f>'[1]Asia Monthly'!$AC228</f>
        <v>357.57176782676368</v>
      </c>
      <c r="L61" s="20">
        <f>'[1]Europe Monthly'!AM228</f>
        <v>336.875</v>
      </c>
      <c r="M61" s="20">
        <f>'[1]Europe Monthly'!AL228</f>
        <v>367.5</v>
      </c>
      <c r="N61" s="20">
        <f>'[1]Americas Monthly (AMM)'!AH228</f>
        <v>317.5</v>
      </c>
      <c r="O61" s="20">
        <f>'[1]Americas Monthly (AMM)'!AI228</f>
        <v>346.25</v>
      </c>
      <c r="P61" s="20">
        <f>'[1]Americas Monthly (AMM)'!AJ228</f>
        <v>205.625</v>
      </c>
      <c r="Q61" s="35"/>
      <c r="R61" s="26">
        <v>76.703296703296715</v>
      </c>
      <c r="S61" s="15">
        <v>94.384930384930385</v>
      </c>
      <c r="T61" s="15">
        <v>94.940442488851488</v>
      </c>
      <c r="U61" s="15">
        <v>135.10362894640639</v>
      </c>
      <c r="V61" s="16">
        <v>99.350668242567508</v>
      </c>
      <c r="W61" s="16">
        <v>73.439285714285717</v>
      </c>
      <c r="X61" s="26">
        <v>19.175824175824179</v>
      </c>
      <c r="Y61" s="15">
        <v>23.596232596232596</v>
      </c>
      <c r="Z61" s="15">
        <v>23.735110622212872</v>
      </c>
      <c r="AA61" s="15">
        <v>33.775907236601597</v>
      </c>
      <c r="AB61" s="16">
        <v>69.545467769797256</v>
      </c>
      <c r="AC61" s="16">
        <v>22.031785714285714</v>
      </c>
      <c r="AD61" s="29">
        <v>100.28307463087124</v>
      </c>
      <c r="AE61" s="17">
        <v>91.577253484082974</v>
      </c>
      <c r="AF61" s="30"/>
      <c r="AG61" s="5">
        <v>100</v>
      </c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</row>
    <row r="62" spans="1:48" s="13" customFormat="1" x14ac:dyDescent="0.25">
      <c r="A62" s="7">
        <v>43708</v>
      </c>
      <c r="B62" s="4">
        <v>43678</v>
      </c>
      <c r="C62" s="20">
        <f>'[1]Americas Monthly (AMM)'!F229</f>
        <v>236.20714285714283</v>
      </c>
      <c r="D62" s="20">
        <f>'[1]Americas Monthly (AMM)'!P229</f>
        <v>277.54339285714286</v>
      </c>
      <c r="E62" s="20">
        <f>'[1]Americas Monthly (AMM)'!T229</f>
        <v>300.17991071428565</v>
      </c>
      <c r="F62" s="20">
        <f>'[1]Americas Monthly (AMM)'!X229</f>
        <v>295.25892857142856</v>
      </c>
      <c r="G62" s="20">
        <f>'[1]Europe Monthly'!AF229</f>
        <v>276.89714285709999</v>
      </c>
      <c r="H62" s="20">
        <f>'[1]Asia Monthly'!T229</f>
        <v>299.7</v>
      </c>
      <c r="I62" s="20">
        <f>'[1]Asia Monthly'!R229</f>
        <v>262</v>
      </c>
      <c r="J62" s="20">
        <f>'[1]Asia Monthly'!G229</f>
        <v>273.45</v>
      </c>
      <c r="K62" s="20">
        <f>'[1]Asia Monthly'!$AC229</f>
        <v>344.64908960487242</v>
      </c>
      <c r="L62" s="20">
        <f>'[1]Europe Monthly'!AM229</f>
        <v>336.6</v>
      </c>
      <c r="M62" s="20">
        <f>'[1]Europe Monthly'!AL229</f>
        <v>369.5</v>
      </c>
      <c r="N62" s="20">
        <f>'[1]Americas Monthly (AMM)'!AH229</f>
        <v>323.2</v>
      </c>
      <c r="O62" s="20">
        <f>'[1]Americas Monthly (AMM)'!AI229</f>
        <v>350</v>
      </c>
      <c r="P62" s="20">
        <f>'[1]Americas Monthly (AMM)'!AJ229</f>
        <v>212</v>
      </c>
      <c r="Q62" s="35"/>
      <c r="R62" s="26">
        <v>82.564102564102555</v>
      </c>
      <c r="S62" s="15">
        <v>90.712530712530707</v>
      </c>
      <c r="T62" s="15">
        <v>90.066917945980336</v>
      </c>
      <c r="U62" s="15">
        <v>128.71240393847242</v>
      </c>
      <c r="V62" s="16">
        <v>99.83453041185561</v>
      </c>
      <c r="W62" s="16">
        <v>75.714285714285708</v>
      </c>
      <c r="X62" s="26">
        <v>20.641025641025639</v>
      </c>
      <c r="Y62" s="15">
        <v>22.678132678132677</v>
      </c>
      <c r="Z62" s="15">
        <v>22.516729486495084</v>
      </c>
      <c r="AA62" s="15">
        <v>32.178100984618105</v>
      </c>
      <c r="AB62" s="16">
        <v>69.884171288298916</v>
      </c>
      <c r="AC62" s="16">
        <v>22.714285714285712</v>
      </c>
      <c r="AD62" s="29">
        <v>98.013988790271497</v>
      </c>
      <c r="AE62" s="17">
        <v>92.598457002584624</v>
      </c>
      <c r="AF62" s="30"/>
      <c r="AG62" s="5">
        <v>100</v>
      </c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</row>
    <row r="63" spans="1:48" s="13" customFormat="1" x14ac:dyDescent="0.25">
      <c r="A63" s="7">
        <v>43738</v>
      </c>
      <c r="B63" s="4">
        <v>43709</v>
      </c>
      <c r="C63" s="20">
        <f>'[1]Americas Monthly (AMM)'!F230</f>
        <v>206.68124999999998</v>
      </c>
      <c r="D63" s="20">
        <f>'[1]Americas Monthly (AMM)'!P230</f>
        <v>248.01749999999998</v>
      </c>
      <c r="E63" s="20">
        <f>'[1]Americas Monthly (AMM)'!T230</f>
        <v>260.81205357142858</v>
      </c>
      <c r="F63" s="20">
        <f>'[1]Americas Monthly (AMM)'!X230</f>
        <v>255.89107142857142</v>
      </c>
      <c r="G63" s="20">
        <f>'[1]Europe Monthly'!AF230</f>
        <v>235.983</v>
      </c>
      <c r="H63" s="20">
        <f>'[1]Asia Monthly'!T230</f>
        <v>262.33499999999998</v>
      </c>
      <c r="I63" s="20">
        <f>'[1]Asia Monthly'!R230</f>
        <v>247.5</v>
      </c>
      <c r="J63" s="20">
        <f>'[1]Asia Monthly'!G230</f>
        <v>242.3333333333</v>
      </c>
      <c r="K63" s="20">
        <f>'[1]Asia Monthly'!$AC230</f>
        <v>341.66878240064949</v>
      </c>
      <c r="L63" s="20">
        <f>'[1]Europe Monthly'!AM230</f>
        <v>305</v>
      </c>
      <c r="M63" s="20">
        <f>'[1]Europe Monthly'!AL230</f>
        <v>338.125</v>
      </c>
      <c r="N63" s="20">
        <f>'[1]Americas Monthly (AMM)'!AH230</f>
        <v>297.5</v>
      </c>
      <c r="O63" s="20">
        <f>'[1]Americas Monthly (AMM)'!AI230</f>
        <v>320.5</v>
      </c>
      <c r="P63" s="20">
        <f>'[1]Americas Monthly (AMM)'!AJ230</f>
        <v>203.75</v>
      </c>
      <c r="Q63" s="35"/>
      <c r="R63" s="26">
        <v>72.307692307692307</v>
      </c>
      <c r="S63" s="15">
        <v>77.094185094185093</v>
      </c>
      <c r="T63" s="15">
        <v>81.089883581107671</v>
      </c>
      <c r="U63" s="15">
        <v>129.13070092275305</v>
      </c>
      <c r="V63" s="16">
        <v>91.017728884444054</v>
      </c>
      <c r="W63" s="16">
        <v>72.767857142857139</v>
      </c>
      <c r="X63" s="26">
        <v>18.076923076923077</v>
      </c>
      <c r="Y63" s="15">
        <v>19.273546273546273</v>
      </c>
      <c r="Z63" s="15">
        <v>20.272470895276918</v>
      </c>
      <c r="AA63" s="15">
        <v>32.282675230688263</v>
      </c>
      <c r="AB63" s="16">
        <v>63.712410219110836</v>
      </c>
      <c r="AC63" s="16">
        <v>21.830357142857142</v>
      </c>
      <c r="AD63" s="29">
        <v>89.905615476434534</v>
      </c>
      <c r="AE63" s="17">
        <v>85.542767361967975</v>
      </c>
      <c r="AF63" s="30"/>
      <c r="AG63" s="5">
        <v>100</v>
      </c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</row>
    <row r="64" spans="1:48" s="13" customFormat="1" x14ac:dyDescent="0.25">
      <c r="A64" s="7">
        <v>43769</v>
      </c>
      <c r="B64" s="4">
        <v>43739</v>
      </c>
      <c r="C64" s="20">
        <f>'[1]Americas Monthly (AMM)'!F231</f>
        <v>172.234375</v>
      </c>
      <c r="D64" s="20">
        <f>'[1]Americas Monthly (AMM)'!P231</f>
        <v>213.57062500000001</v>
      </c>
      <c r="E64" s="20">
        <f>'[1]Americas Monthly (AMM)'!T231</f>
        <v>221.44419642857142</v>
      </c>
      <c r="F64" s="20">
        <f>'[1]Americas Monthly (AMM)'!X231</f>
        <v>216.52321428571426</v>
      </c>
      <c r="G64" s="20">
        <f>'[1]Europe Monthly'!AF231</f>
        <v>233.0304347826</v>
      </c>
      <c r="H64" s="20">
        <f>'[1]Asia Monthly'!T231</f>
        <v>258.57499999999999</v>
      </c>
      <c r="I64" s="20">
        <f>'[1]Asia Monthly'!R231</f>
        <v>241.25</v>
      </c>
      <c r="J64" s="20">
        <f>'[1]Asia Monthly'!G231</f>
        <v>229.95454545449999</v>
      </c>
      <c r="K64" s="20">
        <f>'[1]Asia Monthly'!$AC231</f>
        <v>346.45315112244964</v>
      </c>
      <c r="L64" s="20">
        <f>'[1]Europe Monthly'!AM231</f>
        <v>278.2</v>
      </c>
      <c r="M64" s="20">
        <f>'[1]Europe Monthly'!AL231</f>
        <v>317</v>
      </c>
      <c r="N64" s="20">
        <f>'[1]Americas Monthly (AMM)'!AH231</f>
        <v>275.625</v>
      </c>
      <c r="O64" s="20">
        <f>'[1]Americas Monthly (AMM)'!AI231</f>
        <v>289.25</v>
      </c>
      <c r="P64" s="20">
        <f>'[1]Americas Monthly (AMM)'!AJ231</f>
        <v>195.625</v>
      </c>
      <c r="Q64" s="35"/>
      <c r="R64" s="26">
        <v>61.318681318681321</v>
      </c>
      <c r="S64" s="15">
        <v>76.340704340704349</v>
      </c>
      <c r="T64" s="15">
        <v>78.704347779197718</v>
      </c>
      <c r="U64" s="15">
        <v>131.72805716355532</v>
      </c>
      <c r="V64" s="16">
        <v>83.821074643149373</v>
      </c>
      <c r="W64" s="16">
        <v>69.867857142857133</v>
      </c>
      <c r="X64" s="26">
        <v>15.32967032967033</v>
      </c>
      <c r="Y64" s="15">
        <v>19.085176085176087</v>
      </c>
      <c r="Z64" s="15">
        <v>19.67608694479943</v>
      </c>
      <c r="AA64" s="15">
        <v>32.93201429088883</v>
      </c>
      <c r="AB64" s="16">
        <v>58.674752250204556</v>
      </c>
      <c r="AC64" s="16">
        <v>20.960357142857138</v>
      </c>
      <c r="AD64" s="29">
        <v>87.022947650534675</v>
      </c>
      <c r="AE64" s="17">
        <v>79.635109393061697</v>
      </c>
      <c r="AF64" s="30"/>
      <c r="AG64" s="5">
        <v>100</v>
      </c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</row>
    <row r="65" spans="1:48" s="13" customFormat="1" x14ac:dyDescent="0.25">
      <c r="A65" s="7">
        <v>43799</v>
      </c>
      <c r="B65" s="4">
        <v>43770</v>
      </c>
      <c r="C65" s="20">
        <f>'[1]Americas Monthly (AMM)'!F232</f>
        <v>191.91830357142857</v>
      </c>
      <c r="D65" s="20">
        <f>'[1]Americas Monthly (AMM)'!P232</f>
        <v>233.25455357142857</v>
      </c>
      <c r="E65" s="20">
        <f>'[1]Americas Monthly (AMM)'!T232</f>
        <v>241.12812499999998</v>
      </c>
      <c r="F65" s="20">
        <f>'[1]Americas Monthly (AMM)'!X232</f>
        <v>236.20714285714283</v>
      </c>
      <c r="G65" s="20">
        <f>'[1]Europe Monthly'!AF232</f>
        <v>256.01857142860001</v>
      </c>
      <c r="H65" s="20">
        <f>'[1]Asia Monthly'!T232</f>
        <v>282.97800000000001</v>
      </c>
      <c r="I65" s="20">
        <f>'[1]Asia Monthly'!R232</f>
        <v>256.875</v>
      </c>
      <c r="J65" s="20">
        <f>'[1]Asia Monthly'!G232</f>
        <v>247.88095238099999</v>
      </c>
      <c r="K65" s="20">
        <f>'[1]Asia Monthly'!$AC232</f>
        <v>350.57600903097148</v>
      </c>
      <c r="L65" s="20">
        <f>'[1]Europe Monthly'!AM232</f>
        <v>298.5</v>
      </c>
      <c r="M65" s="20">
        <f>'[1]Europe Monthly'!AL232</f>
        <v>326.25</v>
      </c>
      <c r="N65" s="20">
        <f>'[1]Americas Monthly (AMM)'!AH232</f>
        <v>294.8</v>
      </c>
      <c r="O65" s="20">
        <f>'[1]Americas Monthly (AMM)'!AI232</f>
        <v>308.39999999999998</v>
      </c>
      <c r="P65" s="20">
        <f>'[1]Americas Monthly (AMM)'!AJ232</f>
        <v>185</v>
      </c>
      <c r="Q65" s="35"/>
      <c r="R65" s="26">
        <v>67.179487179487168</v>
      </c>
      <c r="S65" s="15">
        <v>83.872235872235862</v>
      </c>
      <c r="T65" s="15">
        <v>84.912995885705641</v>
      </c>
      <c r="U65" s="15">
        <v>132.51936791213558</v>
      </c>
      <c r="V65" s="16">
        <v>88.840803709428116</v>
      </c>
      <c r="W65" s="16">
        <v>66.071428571428569</v>
      </c>
      <c r="X65" s="26">
        <v>16.794871794871792</v>
      </c>
      <c r="Y65" s="15">
        <v>20.968058968058966</v>
      </c>
      <c r="Z65" s="15">
        <v>21.22824897142641</v>
      </c>
      <c r="AA65" s="15">
        <v>33.129841978033895</v>
      </c>
      <c r="AB65" s="16">
        <v>62.188562596599674</v>
      </c>
      <c r="AC65" s="16">
        <v>19.821428571428569</v>
      </c>
      <c r="AD65" s="29">
        <v>92.12102171239107</v>
      </c>
      <c r="AE65" s="17">
        <v>82.00999116802825</v>
      </c>
      <c r="AF65" s="30"/>
      <c r="AG65" s="5">
        <v>100</v>
      </c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</row>
    <row r="66" spans="1:48" s="13" customFormat="1" x14ac:dyDescent="0.25">
      <c r="A66" s="7">
        <v>43830</v>
      </c>
      <c r="B66" s="4">
        <v>43800</v>
      </c>
      <c r="C66" s="20">
        <f>'[1]Americas Monthly (AMM)'!F233</f>
        <v>221.44419642857142</v>
      </c>
      <c r="D66" s="20">
        <f>'[1]Americas Monthly (AMM)'!P233</f>
        <v>262.78044642857145</v>
      </c>
      <c r="E66" s="20">
        <f>'[1]Americas Monthly (AMM)'!T233</f>
        <v>270.65401785714283</v>
      </c>
      <c r="F66" s="20">
        <f>'[1]Americas Monthly (AMM)'!X233</f>
        <v>265.73303571428573</v>
      </c>
      <c r="G66" s="20">
        <f>'[1]Europe Monthly'!AF233</f>
        <v>290.01</v>
      </c>
      <c r="H66" s="20">
        <f>'[1]Asia Monthly'!T233</f>
        <v>295.2</v>
      </c>
      <c r="I66" s="20">
        <f>'[1]Asia Monthly'!R233</f>
        <v>273.13</v>
      </c>
      <c r="J66" s="20">
        <f>'[1]Asia Monthly'!G233</f>
        <v>264.79000000000002</v>
      </c>
      <c r="K66" s="20">
        <f>'[1]Asia Monthly'!$AC233</f>
        <v>350.23521435574054</v>
      </c>
      <c r="L66" s="20">
        <f>'[1]Europe Monthly'!AM233</f>
        <v>312.75</v>
      </c>
      <c r="M66" s="20">
        <f>'[1]Europe Monthly'!AL233</f>
        <v>338.13</v>
      </c>
      <c r="N66" s="20">
        <f>'[1]Americas Monthly (AMM)'!AH233</f>
        <v>310.13</v>
      </c>
      <c r="O66" s="20">
        <f>'[1]Americas Monthly (AMM)'!AI233</f>
        <v>319.63</v>
      </c>
      <c r="P66" s="20">
        <f>'[1]Americas Monthly (AMM)'!AJ233</f>
        <v>184.38</v>
      </c>
      <c r="Q66" s="35"/>
      <c r="R66" s="26">
        <v>75.970695970695971</v>
      </c>
      <c r="S66" s="15">
        <v>95.007371007371006</v>
      </c>
      <c r="T66" s="15">
        <v>89.847992192007581</v>
      </c>
      <c r="U66" s="15">
        <v>133.41078178918485</v>
      </c>
      <c r="V66" s="16">
        <v>92.818256205109549</v>
      </c>
      <c r="W66" s="16">
        <v>65.849999999999994</v>
      </c>
      <c r="X66" s="26">
        <v>18.992673992673993</v>
      </c>
      <c r="Y66" s="15">
        <v>23.751842751842752</v>
      </c>
      <c r="Z66" s="15">
        <v>22.461998048001895</v>
      </c>
      <c r="AA66" s="15">
        <v>33.352695447296213</v>
      </c>
      <c r="AB66" s="16">
        <v>64.972779343576676</v>
      </c>
      <c r="AC66" s="16">
        <v>19.754999999999999</v>
      </c>
      <c r="AD66" s="29">
        <v>98.55921023981486</v>
      </c>
      <c r="AE66" s="17">
        <v>84.727779343576671</v>
      </c>
      <c r="AF66" s="30"/>
      <c r="AG66" s="5">
        <v>100</v>
      </c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</row>
    <row r="67" spans="1:48" s="13" customFormat="1" x14ac:dyDescent="0.25">
      <c r="A67" s="7">
        <v>43861</v>
      </c>
      <c r="B67" s="4">
        <v>43831</v>
      </c>
      <c r="C67" s="20">
        <f>'[1]Americas Monthly (AMM)'!F234</f>
        <v>250.97008928571427</v>
      </c>
      <c r="D67" s="20">
        <f>'[1]Americas Monthly (AMM)'!P234</f>
        <v>292.30633928571427</v>
      </c>
      <c r="E67" s="20">
        <f>'[1]Americas Monthly (AMM)'!T234</f>
        <v>300.17991071428565</v>
      </c>
      <c r="F67" s="20">
        <f>'[1]Americas Monthly (AMM)'!X234</f>
        <v>295.25892857142856</v>
      </c>
      <c r="G67" s="20">
        <f>'[1]Europe Monthly'!AF234</f>
        <v>284.49</v>
      </c>
      <c r="H67" s="20">
        <f>'[1]Asia Monthly'!T234</f>
        <v>306.33</v>
      </c>
      <c r="I67" s="20">
        <f>'[1]Asia Monthly'!R234</f>
        <v>283</v>
      </c>
      <c r="J67" s="20">
        <f>'[1]Asia Monthly'!G234</f>
        <v>258.69</v>
      </c>
      <c r="K67" s="20">
        <f>'[1]Asia Monthly'!$AC234</f>
        <v>350.81508440333198</v>
      </c>
      <c r="L67" s="20">
        <f>'[1]Europe Monthly'!AM234</f>
        <v>326</v>
      </c>
      <c r="M67" s="20">
        <f>'[1]Europe Monthly'!AL234</f>
        <v>344</v>
      </c>
      <c r="N67" s="20">
        <f>'[1]Americas Monthly (AMM)'!AH234</f>
        <v>320.3</v>
      </c>
      <c r="O67" s="20">
        <f>'[1]Americas Monthly (AMM)'!AI234</f>
        <v>329.7</v>
      </c>
      <c r="P67" s="20">
        <f>'[1]Americas Monthly (AMM)'!AJ234</f>
        <v>182.5</v>
      </c>
      <c r="Q67" s="35"/>
      <c r="R67" s="26">
        <v>84.761904761904759</v>
      </c>
      <c r="S67" s="15">
        <v>93.199017199017192</v>
      </c>
      <c r="T67" s="15">
        <v>91.454885657127747</v>
      </c>
      <c r="U67" s="15">
        <v>132.4739182658509</v>
      </c>
      <c r="V67" s="16">
        <v>95.910537321574679</v>
      </c>
      <c r="W67" s="16">
        <v>65.178571428571431</v>
      </c>
      <c r="X67" s="26">
        <v>21.19047619047619</v>
      </c>
      <c r="Y67" s="15">
        <v>23.299754299754298</v>
      </c>
      <c r="Z67" s="15">
        <v>22.863721414281937</v>
      </c>
      <c r="AA67" s="15">
        <v>33.118479566462725</v>
      </c>
      <c r="AB67" s="16">
        <v>67.137376125102278</v>
      </c>
      <c r="AC67" s="16">
        <v>19.553571428571427</v>
      </c>
      <c r="AD67" s="29">
        <v>100.47243147097515</v>
      </c>
      <c r="AE67" s="17">
        <v>86.690947553673709</v>
      </c>
      <c r="AF67" s="30"/>
      <c r="AG67" s="5">
        <v>100</v>
      </c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</row>
    <row r="68" spans="1:48" s="13" customFormat="1" x14ac:dyDescent="0.25">
      <c r="A68" s="7">
        <v>43890</v>
      </c>
      <c r="B68" s="4">
        <v>43862</v>
      </c>
      <c r="C68" s="20">
        <f>'[1]Americas Monthly (AMM)'!F235</f>
        <v>231.2861607142857</v>
      </c>
      <c r="D68" s="20">
        <f>'[1]Americas Monthly (AMM)'!P235</f>
        <v>272.62241071428571</v>
      </c>
      <c r="E68" s="20">
        <f>'[1]Americas Monthly (AMM)'!T235</f>
        <v>290.3379464285714</v>
      </c>
      <c r="F68" s="20">
        <f>'[1]Americas Monthly (AMM)'!X235</f>
        <v>285.4169642857143</v>
      </c>
      <c r="G68" s="20">
        <f>'[1]Europe Monthly'!AF235</f>
        <v>264.89</v>
      </c>
      <c r="H68" s="20">
        <f>'[1]Asia Monthly'!T235</f>
        <v>295.04000000000002</v>
      </c>
      <c r="I68" s="20">
        <f>'[1]Asia Monthly'!R235</f>
        <v>275</v>
      </c>
      <c r="J68" s="20">
        <f>'[1]Asia Monthly'!G235</f>
        <v>233.68</v>
      </c>
      <c r="K68" s="20">
        <f>'[1]Asia Monthly'!$AC235</f>
        <v>345.94666626061263</v>
      </c>
      <c r="L68" s="20">
        <f>'[1]Europe Monthly'!AM235</f>
        <v>318.38</v>
      </c>
      <c r="M68" s="20">
        <f>'[1]Europe Monthly'!AL235</f>
        <v>341.25</v>
      </c>
      <c r="N68" s="20">
        <f>'[1]Americas Monthly (AMM)'!AH235</f>
        <v>315.63</v>
      </c>
      <c r="O68" s="20">
        <f>'[1]Americas Monthly (AMM)'!AI235</f>
        <v>329.88</v>
      </c>
      <c r="P68" s="20">
        <f>'[1]Americas Monthly (AMM)'!AJ235</f>
        <v>182.5</v>
      </c>
      <c r="Q68" s="35"/>
      <c r="R68" s="26">
        <v>80.366300366300365</v>
      </c>
      <c r="S68" s="15">
        <v>86.778050778050769</v>
      </c>
      <c r="T68" s="15">
        <v>86.677343341367802</v>
      </c>
      <c r="U68" s="15">
        <v>131.00922602428804</v>
      </c>
      <c r="V68" s="16">
        <v>94.35057732521139</v>
      </c>
      <c r="W68" s="16">
        <v>65.178571428571431</v>
      </c>
      <c r="X68" s="26">
        <v>20.091575091575091</v>
      </c>
      <c r="Y68" s="15">
        <v>21.694512694512692</v>
      </c>
      <c r="Z68" s="15">
        <v>21.669335835341951</v>
      </c>
      <c r="AA68" s="15">
        <v>32.75230650607201</v>
      </c>
      <c r="AB68" s="16">
        <v>66.04540412764797</v>
      </c>
      <c r="AC68" s="16">
        <v>19.553571428571427</v>
      </c>
      <c r="AD68" s="29">
        <v>96.207730127501748</v>
      </c>
      <c r="AE68" s="17">
        <v>85.598975556219401</v>
      </c>
      <c r="AF68" s="30"/>
      <c r="AG68" s="5">
        <v>100</v>
      </c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</row>
    <row r="69" spans="1:48" s="13" customFormat="1" x14ac:dyDescent="0.25">
      <c r="A69" s="7">
        <v>43921</v>
      </c>
      <c r="B69" s="4">
        <v>43891</v>
      </c>
      <c r="C69" s="20">
        <f>'[1]Americas Monthly (AMM)'!F236</f>
        <v>231.2861607142857</v>
      </c>
      <c r="D69" s="20">
        <f>'[1]Americas Monthly (AMM)'!P236</f>
        <v>272.62241071428571</v>
      </c>
      <c r="E69" s="20">
        <f>'[1]Americas Monthly (AMM)'!T236</f>
        <v>300.17991071428565</v>
      </c>
      <c r="F69" s="20">
        <f>'[1]Americas Monthly (AMM)'!X236</f>
        <v>295.25892857142856</v>
      </c>
      <c r="G69" s="20">
        <f>'[1]Europe Monthly'!AF236</f>
        <v>250.35</v>
      </c>
      <c r="H69" s="20">
        <f>'[1]Asia Monthly'!T236</f>
        <v>284.51</v>
      </c>
      <c r="I69" s="20">
        <f>'[1]Asia Monthly'!R236</f>
        <v>264.38</v>
      </c>
      <c r="J69" s="20">
        <f>'[1]Asia Monthly'!G236</f>
        <v>224.3</v>
      </c>
      <c r="K69" s="20">
        <f>'[1]Asia Monthly'!$AC236</f>
        <v>335.50505273791214</v>
      </c>
      <c r="L69" s="20">
        <f>'[1]Europe Monthly'!AM236</f>
        <v>318.38</v>
      </c>
      <c r="M69" s="20">
        <f>'[1]Europe Monthly'!AL236</f>
        <v>343.75</v>
      </c>
      <c r="N69" s="20">
        <f>'[1]Americas Monthly (AMM)'!AH236</f>
        <v>315.25</v>
      </c>
      <c r="O69" s="20">
        <f>'[1]Americas Monthly (AMM)'!AI236</f>
        <v>329.38</v>
      </c>
      <c r="P69" s="20">
        <f>'[1]Americas Monthly (AMM)'!AJ236</f>
        <v>178.75</v>
      </c>
      <c r="Q69" s="35"/>
      <c r="R69" s="26">
        <v>81.831501831501825</v>
      </c>
      <c r="S69" s="15">
        <v>82.014742014742012</v>
      </c>
      <c r="T69" s="15">
        <v>83.384829415856473</v>
      </c>
      <c r="U69" s="15">
        <v>125.84970262605</v>
      </c>
      <c r="V69" s="16">
        <v>94.502591144649514</v>
      </c>
      <c r="W69" s="16">
        <v>63.839285714285708</v>
      </c>
      <c r="X69" s="26">
        <v>20.457875457875456</v>
      </c>
      <c r="Y69" s="15">
        <v>20.503685503685503</v>
      </c>
      <c r="Z69" s="15">
        <v>20.846207353964118</v>
      </c>
      <c r="AA69" s="15">
        <v>31.462425656512501</v>
      </c>
      <c r="AB69" s="16">
        <v>66.151813801254661</v>
      </c>
      <c r="AC69" s="16">
        <v>19.151785714285712</v>
      </c>
      <c r="AD69" s="29">
        <v>93.270193972037589</v>
      </c>
      <c r="AE69" s="17">
        <v>85.30359951554037</v>
      </c>
      <c r="AF69" s="30"/>
      <c r="AG69" s="5">
        <v>100</v>
      </c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</row>
    <row r="70" spans="1:48" s="13" customFormat="1" x14ac:dyDescent="0.25">
      <c r="A70" s="7">
        <v>43951</v>
      </c>
      <c r="B70" s="4">
        <v>43922</v>
      </c>
      <c r="C70" s="20">
        <f>'[1]Americas Monthly (AMM)'!F237</f>
        <v>182.07633928571428</v>
      </c>
      <c r="D70" s="20">
        <f>'[1]Americas Monthly (AMM)'!P237</f>
        <v>223.41258928571429</v>
      </c>
      <c r="E70" s="20">
        <f>'[1]Americas Monthly (AMM)'!T237</f>
        <v>270.65401785714283</v>
      </c>
      <c r="F70" s="20">
        <f>'[1]Americas Monthly (AMM)'!X237</f>
        <v>265.73303571428573</v>
      </c>
      <c r="G70" s="20">
        <f>'[1]Europe Monthly'!AF237</f>
        <v>237.99</v>
      </c>
      <c r="H70" s="20">
        <f>'[1]Asia Monthly'!T237</f>
        <v>257.58</v>
      </c>
      <c r="I70" s="20">
        <f>'[1]Asia Monthly'!R237</f>
        <v>233.13</v>
      </c>
      <c r="J70" s="20">
        <f>'[1]Asia Monthly'!G237</f>
        <v>214.26</v>
      </c>
      <c r="K70" s="20">
        <f>'[1]Asia Monthly'!$AC237</f>
        <v>297.30876606614282</v>
      </c>
      <c r="L70" s="20">
        <f>'[1]Europe Monthly'!AM237</f>
        <v>278</v>
      </c>
      <c r="M70" s="20">
        <f>'[1]Europe Monthly'!AL237</f>
        <v>333.5</v>
      </c>
      <c r="N70" s="20">
        <f>'[1]Americas Monthly (AMM)'!AH237</f>
        <v>278.25</v>
      </c>
      <c r="O70" s="20">
        <f>'[1]Americas Monthly (AMM)'!AI237</f>
        <v>275</v>
      </c>
      <c r="P70" s="20">
        <f>'[1]Americas Monthly (AMM)'!AJ237</f>
        <v>177.5</v>
      </c>
      <c r="Q70" s="35"/>
      <c r="R70" s="26">
        <v>70.109890109890102</v>
      </c>
      <c r="S70" s="15">
        <v>77.965601965601977</v>
      </c>
      <c r="T70" s="15">
        <v>76.027629939984138</v>
      </c>
      <c r="U70" s="15">
        <v>112.62652402893998</v>
      </c>
      <c r="V70" s="16">
        <v>84.875897808891722</v>
      </c>
      <c r="W70" s="16">
        <v>63.392857142857139</v>
      </c>
      <c r="X70" s="26">
        <v>17.527472527472526</v>
      </c>
      <c r="Y70" s="15">
        <v>19.491400491400494</v>
      </c>
      <c r="Z70" s="15">
        <v>19.006907484996034</v>
      </c>
      <c r="AA70" s="15">
        <v>28.156631007234996</v>
      </c>
      <c r="AB70" s="16">
        <v>59.413128466224201</v>
      </c>
      <c r="AC70" s="16">
        <v>19.017857142857142</v>
      </c>
      <c r="AD70" s="29">
        <v>84.18241151110405</v>
      </c>
      <c r="AE70" s="17">
        <v>78.430985609081347</v>
      </c>
      <c r="AF70" s="30"/>
      <c r="AG70" s="5">
        <v>100</v>
      </c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</row>
    <row r="71" spans="1:48" s="13" customFormat="1" x14ac:dyDescent="0.25">
      <c r="A71" s="7">
        <v>43982</v>
      </c>
      <c r="B71" s="4">
        <v>43952</v>
      </c>
      <c r="C71" s="20">
        <f>'[1]Americas Monthly (AMM)'!F238</f>
        <v>211.60223214285713</v>
      </c>
      <c r="D71" s="20">
        <f>'[1]Americas Monthly (AMM)'!P238</f>
        <v>260.81205357142858</v>
      </c>
      <c r="E71" s="20">
        <f>'[1]Americas Monthly (AMM)'!T238</f>
        <v>310.02187499999997</v>
      </c>
      <c r="F71" s="20">
        <f>'[1]Americas Monthly (AMM)'!X238</f>
        <v>305.10089285714287</v>
      </c>
      <c r="G71" s="20">
        <f>'[1]Europe Monthly'!AF238</f>
        <v>242.41</v>
      </c>
      <c r="H71" s="20">
        <f>'[1]Asia Monthly'!T238</f>
        <v>264.95</v>
      </c>
      <c r="I71" s="20">
        <f>'[1]Asia Monthly'!R238</f>
        <v>243.5</v>
      </c>
      <c r="J71" s="20">
        <f>'[1]Asia Monthly'!G238</f>
        <v>228.2</v>
      </c>
      <c r="K71" s="20">
        <f>'[1]Asia Monthly'!$AC238</f>
        <v>318.2559865098961</v>
      </c>
      <c r="L71" s="20">
        <f>'[1]Europe Monthly'!AM238</f>
        <v>293</v>
      </c>
      <c r="M71" s="20">
        <f>'[1]Europe Monthly'!AL238</f>
        <v>310</v>
      </c>
      <c r="N71" s="20">
        <f>'[1]Americas Monthly (AMM)'!AH238</f>
        <v>285</v>
      </c>
      <c r="O71" s="20">
        <f>'[1]Americas Monthly (AMM)'!AI238</f>
        <v>292.3</v>
      </c>
      <c r="P71" s="20">
        <f>'[1]Americas Monthly (AMM)'!AJ238</f>
        <v>170</v>
      </c>
      <c r="Q71" s="35"/>
      <c r="R71" s="26">
        <v>80.952380952380949</v>
      </c>
      <c r="S71" s="15">
        <v>79.413595413595417</v>
      </c>
      <c r="T71" s="15">
        <v>79.444165844347012</v>
      </c>
      <c r="U71" s="15">
        <v>119.83955766503702</v>
      </c>
      <c r="V71" s="16">
        <v>86.03145740521866</v>
      </c>
      <c r="W71" s="16">
        <v>60.714285714285708</v>
      </c>
      <c r="X71" s="26">
        <v>20.238095238095237</v>
      </c>
      <c r="Y71" s="15">
        <v>19.853398853398854</v>
      </c>
      <c r="Z71" s="15">
        <v>19.861041461086753</v>
      </c>
      <c r="AA71" s="15">
        <v>29.959889416259255</v>
      </c>
      <c r="AB71" s="16">
        <v>60.222020183653058</v>
      </c>
      <c r="AC71" s="16">
        <v>18.214285714285712</v>
      </c>
      <c r="AD71" s="29">
        <v>89.912424968840099</v>
      </c>
      <c r="AE71" s="17">
        <v>78.436305897938766</v>
      </c>
      <c r="AF71" s="30"/>
      <c r="AG71" s="5">
        <v>100</v>
      </c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</row>
    <row r="72" spans="1:48" s="13" customFormat="1" x14ac:dyDescent="0.25">
      <c r="A72" s="7">
        <v>44012</v>
      </c>
      <c r="B72" s="4">
        <v>43983</v>
      </c>
      <c r="C72" s="20">
        <f>'[1]Americas Monthly (AMM)'!F239</f>
        <v>211.60223214285713</v>
      </c>
      <c r="D72" s="20">
        <f>'[1]Americas Monthly (AMM)'!P239</f>
        <v>250.97008928571427</v>
      </c>
      <c r="E72" s="20">
        <f>'[1]Americas Monthly (AMM)'!T239</f>
        <v>319.86383928571428</v>
      </c>
      <c r="F72" s="20">
        <f>'[1]Americas Monthly (AMM)'!X239</f>
        <v>314.94285714285712</v>
      </c>
      <c r="G72" s="20">
        <f>'[1]Europe Monthly'!AF239</f>
        <v>254.36</v>
      </c>
      <c r="H72" s="20">
        <f>'[1]Asia Monthly'!T239</f>
        <v>280.25</v>
      </c>
      <c r="I72" s="20">
        <f>'[1]Asia Monthly'!R239</f>
        <v>255.63</v>
      </c>
      <c r="J72" s="20">
        <f>'[1]Asia Monthly'!G239</f>
        <v>245.55</v>
      </c>
      <c r="K72" s="20">
        <f>'[1]Asia Monthly'!$AC239</f>
        <v>325.07191344570913</v>
      </c>
      <c r="L72" s="20">
        <f>'[1]Europe Monthly'!AM239</f>
        <v>308.75</v>
      </c>
      <c r="M72" s="20">
        <f>'[1]Europe Monthly'!AL239</f>
        <v>309.38</v>
      </c>
      <c r="N72" s="20">
        <f>'[1]Americas Monthly (AMM)'!AH239</f>
        <v>310</v>
      </c>
      <c r="O72" s="20">
        <f>'[1]Americas Monthly (AMM)'!AI239</f>
        <v>309.75</v>
      </c>
      <c r="P72" s="20">
        <f>'[1]Americas Monthly (AMM)'!AJ239</f>
        <v>165</v>
      </c>
      <c r="Q72" s="35"/>
      <c r="R72" s="26">
        <v>81.684981684981679</v>
      </c>
      <c r="S72" s="15">
        <v>83.328419328419329</v>
      </c>
      <c r="T72" s="15">
        <v>84.273473855627628</v>
      </c>
      <c r="U72" s="15">
        <v>123.30725829453377</v>
      </c>
      <c r="V72" s="16">
        <v>89.958541685607798</v>
      </c>
      <c r="W72" s="16">
        <v>58.928571428571431</v>
      </c>
      <c r="X72" s="26">
        <v>20.42124542124542</v>
      </c>
      <c r="Y72" s="15">
        <v>20.832104832104832</v>
      </c>
      <c r="Z72" s="15">
        <v>21.068368463906907</v>
      </c>
      <c r="AA72" s="15">
        <v>30.826814573633442</v>
      </c>
      <c r="AB72" s="16">
        <v>62.970979179925457</v>
      </c>
      <c r="AC72" s="16">
        <v>17.678571428571427</v>
      </c>
      <c r="AD72" s="29">
        <v>93.148533290890597</v>
      </c>
      <c r="AE72" s="17">
        <v>80.649550608496881</v>
      </c>
      <c r="AF72" s="30"/>
      <c r="AG72" s="5">
        <v>100</v>
      </c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</row>
    <row r="73" spans="1:48" s="13" customFormat="1" x14ac:dyDescent="0.25">
      <c r="A73" s="7">
        <v>44043</v>
      </c>
      <c r="B73" s="4">
        <v>44013</v>
      </c>
      <c r="C73" s="20">
        <f>'[1]Americas Monthly (AMM)'!F240</f>
        <v>201.76026785714285</v>
      </c>
      <c r="D73" s="20">
        <f>'[1]Americas Monthly (AMM)'!P240</f>
        <v>231.2861607142857</v>
      </c>
      <c r="E73" s="20">
        <f>'[1]Americas Monthly (AMM)'!T240</f>
        <v>280.49598214285709</v>
      </c>
      <c r="F73" s="20">
        <f>'[1]Americas Monthly (AMM)'!X240</f>
        <v>275.57499999999999</v>
      </c>
      <c r="G73" s="20">
        <f>'[1]Europe Monthly'!AF240</f>
        <v>257.61</v>
      </c>
      <c r="H73" s="20">
        <f>'[1]Asia Monthly'!T240</f>
        <v>283.58</v>
      </c>
      <c r="I73" s="20">
        <f>'[1]Asia Monthly'!R240</f>
        <v>255.5</v>
      </c>
      <c r="J73" s="20">
        <f>'[1]Asia Monthly'!G240</f>
        <v>237.83</v>
      </c>
      <c r="K73" s="20">
        <f>'[1]Asia Monthly'!$AC240</f>
        <v>334.58699282618812</v>
      </c>
      <c r="L73" s="20">
        <f>'[1]Europe Monthly'!AM240</f>
        <v>316.5</v>
      </c>
      <c r="M73" s="20">
        <f>'[1]Europe Monthly'!AL240</f>
        <v>310.7</v>
      </c>
      <c r="N73" s="20">
        <f>'[1]Americas Monthly (AMM)'!AH240</f>
        <v>318.3</v>
      </c>
      <c r="O73" s="20">
        <f>'[1]Americas Monthly (AMM)'!AI240</f>
        <v>313.60000000000002</v>
      </c>
      <c r="P73" s="20">
        <f>'[1]Americas Monthly (AMM)'!AJ240</f>
        <v>165</v>
      </c>
      <c r="Q73" s="35"/>
      <c r="R73" s="26">
        <v>73.626373626373635</v>
      </c>
      <c r="S73" s="15">
        <v>84.393120393120398</v>
      </c>
      <c r="T73" s="15">
        <v>83.786013556141498</v>
      </c>
      <c r="U73" s="15">
        <v>127.18393932942055</v>
      </c>
      <c r="V73" s="16">
        <v>91.704700427311593</v>
      </c>
      <c r="W73" s="16">
        <v>58.928571428571431</v>
      </c>
      <c r="X73" s="26">
        <v>18.406593406593409</v>
      </c>
      <c r="Y73" s="15">
        <v>21.0982800982801</v>
      </c>
      <c r="Z73" s="15">
        <v>20.946503389035374</v>
      </c>
      <c r="AA73" s="15">
        <v>31.795984832355138</v>
      </c>
      <c r="AB73" s="16">
        <v>64.193290299118118</v>
      </c>
      <c r="AC73" s="16">
        <v>17.678571428571427</v>
      </c>
      <c r="AD73" s="29">
        <v>92.247361726264018</v>
      </c>
      <c r="AE73" s="17">
        <v>81.871861727689549</v>
      </c>
      <c r="AF73" s="30"/>
      <c r="AG73" s="5">
        <v>100</v>
      </c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</row>
    <row r="74" spans="1:48" x14ac:dyDescent="0.25">
      <c r="A74" s="7">
        <v>44074</v>
      </c>
      <c r="B74" s="4">
        <v>44044</v>
      </c>
      <c r="C74" s="20">
        <f>'[1]Americas Monthly (AMM)'!F241</f>
        <v>201.76026785714285</v>
      </c>
      <c r="D74" s="20">
        <f>'[1]Americas Monthly (AMM)'!P241</f>
        <v>231.2861607142857</v>
      </c>
      <c r="E74" s="20">
        <f>'[1]Americas Monthly (AMM)'!T241</f>
        <v>260.81205357142858</v>
      </c>
      <c r="F74" s="20">
        <f>'[1]Americas Monthly (AMM)'!X241</f>
        <v>255.89107142857142</v>
      </c>
      <c r="G74" s="20">
        <f>'[1]Europe Monthly'!AF241</f>
        <v>276.10000000000002</v>
      </c>
      <c r="H74" s="20">
        <f>'[1]Asia Monthly'!T241</f>
        <v>308.43</v>
      </c>
      <c r="I74" s="20">
        <f>'[1]Asia Monthly'!R241</f>
        <v>283.13</v>
      </c>
      <c r="J74" s="20">
        <f>'[1]Asia Monthly'!G241</f>
        <v>261.10000000000002</v>
      </c>
      <c r="K74" s="20">
        <f>'[1]Asia Monthly'!$AC241</f>
        <v>345.30675388357599</v>
      </c>
      <c r="L74" s="20">
        <f>'[1]Europe Monthly'!AM241</f>
        <v>334.63</v>
      </c>
      <c r="M74" s="20">
        <f>'[1]Europe Monthly'!AL241</f>
        <v>322.63</v>
      </c>
      <c r="N74" s="20">
        <f>'[1]Americas Monthly (AMM)'!AH241</f>
        <v>342.63</v>
      </c>
      <c r="O74" s="20">
        <f>'[1]Americas Monthly (AMM)'!AI241</f>
        <v>334.75</v>
      </c>
      <c r="P74" s="20">
        <f>'[1]Americas Monthly (AMM)'!AJ241</f>
        <v>167.5</v>
      </c>
      <c r="Q74" s="35"/>
      <c r="R74" s="26">
        <v>70.695970695970701</v>
      </c>
      <c r="S74" s="15">
        <v>90.450450450450461</v>
      </c>
      <c r="T74" s="15">
        <v>91.955287380494028</v>
      </c>
      <c r="U74" s="15">
        <v>132.16039136661456</v>
      </c>
      <c r="V74" s="16">
        <v>96.921538321665608</v>
      </c>
      <c r="W74" s="16">
        <v>59.821428571428569</v>
      </c>
      <c r="X74" s="26">
        <v>17.673992673992675</v>
      </c>
      <c r="Y74" s="15">
        <v>22.612612612612615</v>
      </c>
      <c r="Z74" s="15">
        <v>22.988821845123507</v>
      </c>
      <c r="AA74" s="15">
        <v>33.04009784165364</v>
      </c>
      <c r="AB74" s="16">
        <v>67.845076825165918</v>
      </c>
      <c r="AC74" s="16">
        <v>17.946428571428569</v>
      </c>
      <c r="AD74" s="29">
        <v>96.315524973382452</v>
      </c>
      <c r="AE74" s="17">
        <v>85.791505396594488</v>
      </c>
      <c r="AG74" s="5">
        <v>100</v>
      </c>
    </row>
    <row r="75" spans="1:48" x14ac:dyDescent="0.25">
      <c r="A75" s="7">
        <f t="shared" ref="A75:A78" si="1">EOMONTH(B75,0)</f>
        <v>44104</v>
      </c>
      <c r="B75" s="4">
        <v>44075</v>
      </c>
      <c r="C75" s="20">
        <f>'[1]Americas Monthly (AMM)'!F242</f>
        <v>241.12812499999998</v>
      </c>
      <c r="D75" s="20">
        <f>'[1]Americas Monthly (AMM)'!P242</f>
        <v>275.57499999999999</v>
      </c>
      <c r="E75" s="20">
        <f>'[1]Americas Monthly (AMM)'!T242</f>
        <v>290.3379464285714</v>
      </c>
      <c r="F75" s="20">
        <f>'[1]Americas Monthly (AMM)'!X242</f>
        <v>285.4169642857143</v>
      </c>
      <c r="G75" s="20">
        <f>'[1]Europe Monthly'!AF242</f>
        <v>294.95</v>
      </c>
      <c r="H75" s="20">
        <f>'[1]Asia Monthly'!T242</f>
        <v>316.29000000000002</v>
      </c>
      <c r="I75" s="20">
        <f>'[1]Asia Monthly'!R242</f>
        <v>288.75</v>
      </c>
      <c r="J75" s="20">
        <f>'[1]Asia Monthly'!G242</f>
        <v>276.35000000000002</v>
      </c>
      <c r="K75" s="20">
        <f>'[1]Asia Monthly'!$AC242</f>
        <v>354.36162417272413</v>
      </c>
      <c r="L75" s="20">
        <f>'[1]Europe Monthly'!AM242</f>
        <v>358.5</v>
      </c>
      <c r="M75" s="20">
        <f>'[1]Europe Monthly'!AL242</f>
        <v>332</v>
      </c>
      <c r="N75" s="20">
        <f>'[1]Americas Monthly (AMM)'!AH242</f>
        <v>363.75</v>
      </c>
      <c r="O75" s="20">
        <f>'[1]Americas Monthly (AMM)'!AI242</f>
        <v>364.38</v>
      </c>
      <c r="P75" s="20">
        <f>'[1]Americas Monthly (AMM)'!AJ242</f>
        <v>170</v>
      </c>
      <c r="Q75" s="35"/>
      <c r="R75" s="26">
        <f t="shared" ref="R75:R78" si="2">AVERAGE(C75:F75)/AVERAGE($C$7:$F$7)*100</f>
        <v>81.893900711038128</v>
      </c>
      <c r="S75" s="15">
        <f t="shared" ref="S75:S78" si="3">G75/$G$7*100</f>
        <v>95.726467987050384</v>
      </c>
      <c r="T75" s="15">
        <f t="shared" ref="T75:T78" si="4">AVERAGE(H75:J75)/AVERAGE($H$7:$J$7)*100</f>
        <v>90.236548571545583</v>
      </c>
      <c r="U75" s="15">
        <f t="shared" ref="U75:U78" si="5">K75/$K$7*100</f>
        <v>139.80850948458351</v>
      </c>
      <c r="V75" s="16">
        <f t="shared" ref="V75:V78" si="6">SUM(L75*$L$6+M75*$M$6+N75*$N$6+O75*$O$6)/SUM($L$7*$L$6+$M$7*$M$6+$N$7*$N$6+$O$7*$O$6)*100</f>
        <v>101.67087924443446</v>
      </c>
      <c r="W75" s="16">
        <f t="shared" ref="W75:W78" si="7">P75/$P$7*100</f>
        <v>60.310421286031044</v>
      </c>
      <c r="X75" s="26">
        <f t="shared" ref="X75:X78" si="8">R75*R$6</f>
        <v>20.473475177759532</v>
      </c>
      <c r="Y75" s="15">
        <f t="shared" ref="Y75:Y78" si="9">S75*S$6</f>
        <v>23.931616996762596</v>
      </c>
      <c r="Z75" s="15">
        <f t="shared" ref="Z75:Z78" si="10">T75*T$6</f>
        <v>22.559137142886396</v>
      </c>
      <c r="AA75" s="15">
        <f t="shared" ref="AA75:AA78" si="11">U75*U$6</f>
        <v>34.952127371145878</v>
      </c>
      <c r="AB75" s="16">
        <f t="shared" ref="AB75:AB78" si="12">V75*$V$6</f>
        <v>71.169615471104123</v>
      </c>
      <c r="AC75" s="16">
        <f t="shared" ref="AC75:AC78" si="13">W75*$W$6</f>
        <v>18.093126385809313</v>
      </c>
      <c r="AD75" s="29">
        <f t="shared" ref="AD75:AD78" si="14">SUM(X75:AA75)</f>
        <v>101.9163566885544</v>
      </c>
      <c r="AE75" s="17">
        <f t="shared" ref="AE75:AE78" si="15">SUM(AB75:AC75)</f>
        <v>89.262741856913436</v>
      </c>
      <c r="AG75" s="5">
        <v>100</v>
      </c>
    </row>
    <row r="76" spans="1:48" x14ac:dyDescent="0.25">
      <c r="A76" s="7">
        <f t="shared" si="1"/>
        <v>44135</v>
      </c>
      <c r="B76" s="4">
        <v>44105</v>
      </c>
      <c r="C76" s="20">
        <f>'[1]Americas Monthly (AMM)'!F243</f>
        <v>241.12812499999998</v>
      </c>
      <c r="D76" s="20">
        <f>'[1]Americas Monthly (AMM)'!P243</f>
        <v>275.57499999999999</v>
      </c>
      <c r="E76" s="20">
        <f>'[1]Americas Monthly (AMM)'!T243</f>
        <v>290.3379464285714</v>
      </c>
      <c r="F76" s="20">
        <f>'[1]Americas Monthly (AMM)'!X243</f>
        <v>285.4169642857143</v>
      </c>
      <c r="G76" s="20">
        <f>'[1]Europe Monthly'!AF243</f>
        <v>281.11</v>
      </c>
      <c r="H76" s="20">
        <f>'[1]Asia Monthly'!T243</f>
        <v>312</v>
      </c>
      <c r="I76" s="20">
        <f>'[1]Asia Monthly'!R243</f>
        <v>283.5</v>
      </c>
      <c r="J76" s="20">
        <f>'[1]Asia Monthly'!G243</f>
        <v>272.73</v>
      </c>
      <c r="K76" s="20">
        <f>'[1]Asia Monthly'!$AC243</f>
        <v>357.57981036624864</v>
      </c>
      <c r="L76" s="20">
        <f>'[1]Europe Monthly'!AM243</f>
        <v>353.4</v>
      </c>
      <c r="M76" s="20">
        <f>'[1]Europe Monthly'!AL243</f>
        <v>360</v>
      </c>
      <c r="N76" s="20">
        <f>'[1]Americas Monthly (AMM)'!AH243</f>
        <v>353.9</v>
      </c>
      <c r="O76" s="20">
        <f>'[1]Americas Monthly (AMM)'!AI243</f>
        <v>362</v>
      </c>
      <c r="P76" s="20">
        <f>'[1]Americas Monthly (AMM)'!AJ243</f>
        <v>177.5</v>
      </c>
      <c r="Q76" s="35"/>
      <c r="R76" s="26">
        <f t="shared" si="2"/>
        <v>81.893900711038128</v>
      </c>
      <c r="S76" s="15">
        <f t="shared" si="3"/>
        <v>91.234675083369183</v>
      </c>
      <c r="T76" s="15">
        <f t="shared" si="4"/>
        <v>88.889230154951875</v>
      </c>
      <c r="U76" s="15">
        <f t="shared" si="5"/>
        <v>141.07820062569084</v>
      </c>
      <c r="V76" s="16">
        <f t="shared" si="6"/>
        <v>102.37733303350574</v>
      </c>
      <c r="W76" s="16">
        <f t="shared" si="7"/>
        <v>62.971175166297122</v>
      </c>
      <c r="X76" s="26">
        <f t="shared" si="8"/>
        <v>20.473475177759532</v>
      </c>
      <c r="Y76" s="15">
        <f t="shared" si="9"/>
        <v>22.808668770842296</v>
      </c>
      <c r="Z76" s="15">
        <f t="shared" si="10"/>
        <v>22.222307538737969</v>
      </c>
      <c r="AA76" s="15">
        <f t="shared" si="11"/>
        <v>35.26955015642271</v>
      </c>
      <c r="AB76" s="16">
        <f t="shared" si="12"/>
        <v>71.664133123454008</v>
      </c>
      <c r="AC76" s="16">
        <f t="shared" si="13"/>
        <v>18.891352549889135</v>
      </c>
      <c r="AD76" s="29">
        <f t="shared" si="14"/>
        <v>100.7740016437625</v>
      </c>
      <c r="AE76" s="17">
        <f t="shared" si="15"/>
        <v>90.555485673343142</v>
      </c>
      <c r="AG76" s="5">
        <v>100</v>
      </c>
    </row>
    <row r="77" spans="1:48" x14ac:dyDescent="0.25">
      <c r="A77" s="7">
        <f t="shared" si="1"/>
        <v>44165</v>
      </c>
      <c r="B77" s="4">
        <v>44136</v>
      </c>
      <c r="C77" s="20">
        <f>'[1]Americas Monthly (AMM)'!F244</f>
        <v>250.97008928571427</v>
      </c>
      <c r="D77" s="20">
        <f>'[1]Americas Monthly (AMM)'!P244</f>
        <v>285.4169642857143</v>
      </c>
      <c r="E77" s="20">
        <f>'[1]Americas Monthly (AMM)'!T244</f>
        <v>300.17991071428565</v>
      </c>
      <c r="F77" s="20">
        <f>'[1]Americas Monthly (AMM)'!X244</f>
        <v>295.25892857142856</v>
      </c>
      <c r="G77" s="20">
        <f>'[1]Europe Monthly'!AF244</f>
        <v>312.25</v>
      </c>
      <c r="H77" s="20">
        <f>'[1]Asia Monthly'!T244</f>
        <v>347.17</v>
      </c>
      <c r="I77" s="20">
        <f>'[1]Asia Monthly'!R244</f>
        <v>323.75</v>
      </c>
      <c r="J77" s="20">
        <f>'[1]Asia Monthly'!G244</f>
        <v>300.17</v>
      </c>
      <c r="K77" s="20">
        <f>'[1]Asia Monthly'!$AC244</f>
        <v>386.66303368712892</v>
      </c>
      <c r="L77" s="20">
        <f>'[1]Europe Monthly'!AM244</f>
        <v>388</v>
      </c>
      <c r="M77" s="20">
        <f>'[1]Europe Monthly'!AL244</f>
        <v>376.25</v>
      </c>
      <c r="N77" s="20">
        <f>'[1]Americas Monthly (AMM)'!AH244</f>
        <v>386.25</v>
      </c>
      <c r="O77" s="20">
        <f>'[1]Americas Monthly (AMM)'!AI244</f>
        <v>382.88</v>
      </c>
      <c r="P77" s="20">
        <f>'[1]Americas Monthly (AMM)'!AJ244</f>
        <v>177.5</v>
      </c>
      <c r="Q77" s="35"/>
      <c r="R77" s="26">
        <f t="shared" si="2"/>
        <v>84.845032268192639</v>
      </c>
      <c r="S77" s="15">
        <f t="shared" si="3"/>
        <v>101.34120911665192</v>
      </c>
      <c r="T77" s="15">
        <f t="shared" si="4"/>
        <v>99.420018325987598</v>
      </c>
      <c r="U77" s="15">
        <f t="shared" si="5"/>
        <v>152.55258675029461</v>
      </c>
      <c r="V77" s="16">
        <f t="shared" si="6"/>
        <v>110.64771756240161</v>
      </c>
      <c r="W77" s="16">
        <f t="shared" si="7"/>
        <v>62.971175166297122</v>
      </c>
      <c r="X77" s="26">
        <f t="shared" si="8"/>
        <v>21.21125806704816</v>
      </c>
      <c r="Y77" s="15">
        <f t="shared" si="9"/>
        <v>25.335302279162981</v>
      </c>
      <c r="Z77" s="15">
        <f t="shared" si="10"/>
        <v>24.8550045814969</v>
      </c>
      <c r="AA77" s="15">
        <f t="shared" si="11"/>
        <v>38.138146687573652</v>
      </c>
      <c r="AB77" s="16">
        <f t="shared" si="12"/>
        <v>77.453402293681123</v>
      </c>
      <c r="AC77" s="16">
        <f t="shared" si="13"/>
        <v>18.891352549889135</v>
      </c>
      <c r="AD77" s="29">
        <f t="shared" si="14"/>
        <v>109.53971161528169</v>
      </c>
      <c r="AE77" s="17">
        <f t="shared" si="15"/>
        <v>96.344754843570257</v>
      </c>
      <c r="AG77" s="5">
        <v>100</v>
      </c>
    </row>
    <row r="78" spans="1:48" x14ac:dyDescent="0.25">
      <c r="A78" s="7">
        <f t="shared" si="1"/>
        <v>44196</v>
      </c>
      <c r="B78" s="4">
        <v>44166</v>
      </c>
      <c r="C78" s="20">
        <f>'[1]Americas Monthly (AMM)'!F245</f>
        <v>329.70580357142853</v>
      </c>
      <c r="D78" s="20">
        <f>'[1]Americas Monthly (AMM)'!P245</f>
        <v>364.15267857142857</v>
      </c>
      <c r="E78" s="20">
        <f>'[1]Americas Monthly (AMM)'!T245</f>
        <v>378.91562499999998</v>
      </c>
      <c r="F78" s="20">
        <f>'[1]Americas Monthly (AMM)'!X245</f>
        <v>373.99464285714288</v>
      </c>
      <c r="G78" s="20">
        <f>'[1]Europe Monthly'!AF245</f>
        <v>413.13</v>
      </c>
      <c r="H78" s="20">
        <f>'[1]Asia Monthly'!T245</f>
        <v>426.19</v>
      </c>
      <c r="I78" s="20">
        <f>'[1]Asia Monthly'!R245</f>
        <v>392</v>
      </c>
      <c r="J78" s="20">
        <f>'[1]Asia Monthly'!G245</f>
        <v>388.25</v>
      </c>
      <c r="K78" s="20">
        <f>'[1]Asia Monthly'!$AC245</f>
        <v>400.30264937290661</v>
      </c>
      <c r="L78" s="20">
        <f>'[1]Europe Monthly'!AM245</f>
        <v>484.8</v>
      </c>
      <c r="M78" s="20">
        <f>'[1]Europe Monthly'!AL245</f>
        <v>456.5</v>
      </c>
      <c r="N78" s="20">
        <f>'[1]Americas Monthly (AMM)'!AH245</f>
        <v>475.5</v>
      </c>
      <c r="O78" s="20">
        <f>'[1]Americas Monthly (AMM)'!AI245</f>
        <v>496.5</v>
      </c>
      <c r="P78" s="20">
        <f>'[1]Americas Monthly (AMM)'!AJ245</f>
        <v>191</v>
      </c>
      <c r="Q78" s="35"/>
      <c r="R78" s="26">
        <f t="shared" si="2"/>
        <v>108.45408472542888</v>
      </c>
      <c r="S78" s="15">
        <f t="shared" si="3"/>
        <v>134.08196548394687</v>
      </c>
      <c r="T78" s="15">
        <f t="shared" si="4"/>
        <v>123.51510870177273</v>
      </c>
      <c r="U78" s="15">
        <f t="shared" si="5"/>
        <v>157.93390969524657</v>
      </c>
      <c r="V78" s="16">
        <f t="shared" si="6"/>
        <v>137.21430177647852</v>
      </c>
      <c r="W78" s="16">
        <f t="shared" si="7"/>
        <v>67.760532150776058</v>
      </c>
      <c r="X78" s="26">
        <f t="shared" si="8"/>
        <v>27.113521181357221</v>
      </c>
      <c r="Y78" s="15">
        <f t="shared" si="9"/>
        <v>33.520491370986718</v>
      </c>
      <c r="Z78" s="15">
        <f t="shared" si="10"/>
        <v>30.878777175443183</v>
      </c>
      <c r="AA78" s="15">
        <f t="shared" si="11"/>
        <v>39.483477423811642</v>
      </c>
      <c r="AB78" s="16">
        <f t="shared" si="12"/>
        <v>96.050011243534954</v>
      </c>
      <c r="AC78" s="16">
        <f t="shared" si="13"/>
        <v>20.328159645232816</v>
      </c>
      <c r="AD78" s="29">
        <f t="shared" si="14"/>
        <v>130.99626715159877</v>
      </c>
      <c r="AE78" s="17">
        <f t="shared" si="15"/>
        <v>116.37817088876777</v>
      </c>
      <c r="AG78" s="5">
        <v>100</v>
      </c>
    </row>
    <row r="79" spans="1:48" x14ac:dyDescent="0.25">
      <c r="A79" s="7">
        <f t="shared" ref="A79" si="16">EOMONTH(B79,0)</f>
        <v>44227</v>
      </c>
      <c r="B79" s="4">
        <v>44197</v>
      </c>
      <c r="C79" s="20">
        <f>'[1]Americas Monthly (AMM)'!F246</f>
        <v>418.28348214285711</v>
      </c>
      <c r="D79" s="20">
        <f>'[1]Americas Monthly (AMM)'!P246</f>
        <v>452.73035714285709</v>
      </c>
      <c r="E79" s="20">
        <f>'[1]Americas Monthly (AMM)'!T246</f>
        <v>477.33526785714287</v>
      </c>
      <c r="F79" s="20">
        <f>'[1]Americas Monthly (AMM)'!X246</f>
        <v>472.41428571428565</v>
      </c>
      <c r="G79" s="20">
        <f>'[1]Europe Monthly'!AF246</f>
        <v>449.96</v>
      </c>
      <c r="H79" s="20">
        <f>'[1]Asia Monthly'!T246</f>
        <v>451.59</v>
      </c>
      <c r="I79" s="20">
        <f>'[1]Asia Monthly'!R246</f>
        <v>389.38</v>
      </c>
      <c r="J79" s="20">
        <f>'[1]Asia Monthly'!G246</f>
        <v>420.38</v>
      </c>
      <c r="K79" s="20">
        <f>'[1]Asia Monthly'!$AC246</f>
        <v>435.14338385010495</v>
      </c>
      <c r="L79" s="20">
        <f>'[1]Europe Monthly'!AM246</f>
        <v>540.63</v>
      </c>
      <c r="M79" s="20">
        <f>'[1]Europe Monthly'!AL246</f>
        <v>530.63</v>
      </c>
      <c r="N79" s="20">
        <f>'[1]Americas Monthly (AMM)'!AH246</f>
        <v>527.5</v>
      </c>
      <c r="O79" s="20">
        <f>'[1]Americas Monthly (AMM)'!AI246</f>
        <v>540.13</v>
      </c>
      <c r="P79" s="20">
        <f>'[1]Americas Monthly (AMM)'!AJ246</f>
        <v>200</v>
      </c>
      <c r="Q79" s="35"/>
      <c r="R79" s="26">
        <f t="shared" ref="R79" si="17">AVERAGE(C79:F79)/AVERAGE($C$7:$F$7)*100</f>
        <v>136.48983451839686</v>
      </c>
      <c r="S79" s="15">
        <f t="shared" ref="S79" si="18">G79/$G$7*100</f>
        <v>146.03519761130087</v>
      </c>
      <c r="T79" s="15">
        <f t="shared" ref="T79" si="19">AVERAGE(H79:J79)/AVERAGE($H$7:$J$7)*100</f>
        <v>129.13678455702814</v>
      </c>
      <c r="U79" s="15">
        <f t="shared" ref="U79" si="20">K79/$K$7*100</f>
        <v>171.6798427318075</v>
      </c>
      <c r="V79" s="16">
        <f t="shared" ref="V79" si="21">SUM(L79*$L$6+M79*$M$6+N79*$N$6+O79*$O$6)/SUM($L$7*$L$6+$M$7*$M$6+$N$7*$N$6+$O$7*$O$6)*100</f>
        <v>154.17476950753314</v>
      </c>
      <c r="W79" s="16">
        <f t="shared" ref="W79" si="22">P79/$P$7*100</f>
        <v>70.953436807095343</v>
      </c>
      <c r="X79" s="26">
        <f t="shared" ref="X79" si="23">R79*R$6</f>
        <v>34.122458629599215</v>
      </c>
      <c r="Y79" s="15">
        <f t="shared" ref="Y79" si="24">S79*S$6</f>
        <v>36.508799402825218</v>
      </c>
      <c r="Z79" s="15">
        <f t="shared" ref="Z79" si="25">T79*T$6</f>
        <v>32.284196139257034</v>
      </c>
      <c r="AA79" s="15">
        <f t="shared" ref="AA79" si="26">U79*U$6</f>
        <v>42.919960682951874</v>
      </c>
      <c r="AB79" s="16">
        <f t="shared" ref="AB79" si="27">V79*$V$6</f>
        <v>107.92233865527319</v>
      </c>
      <c r="AC79" s="16">
        <f t="shared" ref="AC79" si="28">W79*$W$6</f>
        <v>21.286031042128602</v>
      </c>
      <c r="AD79" s="29">
        <f t="shared" ref="AD79" si="29">SUM(X79:AA79)</f>
        <v>145.83541485463334</v>
      </c>
      <c r="AE79" s="17">
        <f t="shared" ref="AE79" si="30">SUM(AB79:AC79)</f>
        <v>129.20836969740179</v>
      </c>
      <c r="AG79" s="5">
        <v>100</v>
      </c>
    </row>
    <row r="80" spans="1:48" x14ac:dyDescent="0.25">
      <c r="A80" s="7">
        <f t="shared" ref="A80" si="31">EOMONTH(B80,0)</f>
        <v>44255</v>
      </c>
      <c r="B80" s="4">
        <v>44228</v>
      </c>
      <c r="C80" s="20">
        <f>'[1]Americas Monthly (AMM)'!F247</f>
        <v>369.07366071428567</v>
      </c>
      <c r="D80" s="20">
        <f>'[1]Americas Monthly (AMM)'!P247</f>
        <v>393.67857142857144</v>
      </c>
      <c r="E80" s="20">
        <f>'[1]Americas Monthly (AMM)'!T247</f>
        <v>477.33526785714287</v>
      </c>
      <c r="F80" s="20">
        <f>'[1]Americas Monthly (AMM)'!X247</f>
        <v>472.41428571428565</v>
      </c>
      <c r="G80" s="20">
        <f>'[1]Europe Monthly'!AF247</f>
        <v>409.81</v>
      </c>
      <c r="H80" s="20">
        <f>'[1]Asia Monthly'!T247</f>
        <v>428.61</v>
      </c>
      <c r="I80" s="20">
        <f>'[1]Asia Monthly'!R247</f>
        <v>363.75</v>
      </c>
      <c r="J80" s="20">
        <f>'[1]Asia Monthly'!G247</f>
        <v>384.35</v>
      </c>
      <c r="K80" s="20">
        <f>'[1]Asia Monthly'!$AC247</f>
        <v>439.73126803018067</v>
      </c>
      <c r="L80" s="20">
        <f>'[1]Europe Monthly'!AM247</f>
        <v>506.88</v>
      </c>
      <c r="M80" s="20">
        <f>'[1]Europe Monthly'!AL247</f>
        <v>510</v>
      </c>
      <c r="N80" s="20">
        <f>'[1]Americas Monthly (AMM)'!AH247</f>
        <v>486.88</v>
      </c>
      <c r="O80" s="20">
        <f>'[1]Americas Monthly (AMM)'!AI247</f>
        <v>497.5</v>
      </c>
      <c r="P80" s="20">
        <f>'[1]Americas Monthly (AMM)'!AJ247</f>
        <v>200</v>
      </c>
      <c r="Q80" s="35"/>
      <c r="R80" s="26">
        <f t="shared" ref="R80" si="32">AVERAGE(C80:F80)/AVERAGE($C$7:$F$7)*100</f>
        <v>128.37422273622192</v>
      </c>
      <c r="S80" s="15">
        <f t="shared" ref="S80" si="33">G80/$G$7*100</f>
        <v>133.00445446947998</v>
      </c>
      <c r="T80" s="15">
        <f t="shared" ref="T80" si="34">AVERAGE(H80:J80)/AVERAGE($H$7:$J$7)*100</f>
        <v>120.47135668617004</v>
      </c>
      <c r="U80" s="15">
        <f t="shared" ref="U80" si="35">K80/$K$7*100</f>
        <v>173.48992939229655</v>
      </c>
      <c r="V80" s="16">
        <f t="shared" ref="V80" si="36">SUM(L80*$L$6+M80*$M$6+N80*$N$6+O80*$O$6)/SUM($L$7*$L$6+$M$7*$M$6+$N$7*$N$6+$O$7*$O$6)*100</f>
        <v>144.87393748594559</v>
      </c>
      <c r="W80" s="16">
        <f t="shared" ref="W80" si="37">P80/$P$7*100</f>
        <v>70.953436807095343</v>
      </c>
      <c r="X80" s="26">
        <f t="shared" ref="X80" si="38">R80*R$6</f>
        <v>32.093555684055481</v>
      </c>
      <c r="Y80" s="15">
        <f t="shared" ref="Y80" si="39">S80*S$6</f>
        <v>33.251113617369995</v>
      </c>
      <c r="Z80" s="15">
        <f t="shared" ref="Z80" si="40">T80*T$6</f>
        <v>30.11783917154251</v>
      </c>
      <c r="AA80" s="15">
        <f t="shared" ref="AA80" si="41">U80*U$6</f>
        <v>43.372482348074136</v>
      </c>
      <c r="AB80" s="16">
        <f t="shared" ref="AB80" si="42">V80*$V$6</f>
        <v>101.41175624016191</v>
      </c>
      <c r="AC80" s="16">
        <f t="shared" ref="AC80" si="43">W80*$W$6</f>
        <v>21.286031042128602</v>
      </c>
      <c r="AD80" s="29">
        <f t="shared" ref="AD80" si="44">SUM(X80:AA80)</f>
        <v>138.83499082104214</v>
      </c>
      <c r="AE80" s="17">
        <f t="shared" ref="AE80" si="45">SUM(AB80:AC80)</f>
        <v>122.69778728229051</v>
      </c>
      <c r="AG80" s="5">
        <v>100</v>
      </c>
    </row>
    <row r="81" spans="1:33" x14ac:dyDescent="0.25">
      <c r="A81" s="7">
        <f t="shared" ref="A81" si="46">EOMONTH(B81,0)</f>
        <v>44286</v>
      </c>
      <c r="B81" s="4">
        <v>44256</v>
      </c>
      <c r="C81" s="20">
        <f>'[1]Americas Monthly (AMM)'!F248</f>
        <v>418.28348214285711</v>
      </c>
      <c r="D81" s="20">
        <f>'[1]Americas Monthly (AMM)'!P248</f>
        <v>442.88839285714283</v>
      </c>
      <c r="E81" s="20">
        <f>'[1]Americas Monthly (AMM)'!T248</f>
        <v>546.22901785714282</v>
      </c>
      <c r="F81" s="20">
        <f>'[1]Americas Monthly (AMM)'!X248</f>
        <v>541.30803571428567</v>
      </c>
      <c r="G81" s="20">
        <f>'[1]Europe Monthly'!AF248</f>
        <v>434.09</v>
      </c>
      <c r="H81" s="20">
        <f>'[1]Asia Monthly'!T248</f>
        <v>440.62</v>
      </c>
      <c r="I81" s="20">
        <f>'[1]Asia Monthly'!R248</f>
        <v>400</v>
      </c>
      <c r="J81" s="20">
        <f>'[1]Asia Monthly'!G248</f>
        <v>412.02</v>
      </c>
      <c r="K81" s="20">
        <f>'[1]Asia Monthly'!$AC248</f>
        <v>456.68821936040001</v>
      </c>
      <c r="L81" s="20">
        <f>'[1]Europe Monthly'!AM248</f>
        <v>537.5</v>
      </c>
      <c r="M81" s="20">
        <f>'[1]Europe Monthly'!AL248</f>
        <v>553.13</v>
      </c>
      <c r="N81" s="20">
        <f>'[1]Americas Monthly (AMM)'!AH248</f>
        <v>518.13</v>
      </c>
      <c r="O81" s="20">
        <f>'[1]Americas Monthly (AMM)'!AI248</f>
        <v>552.5</v>
      </c>
      <c r="P81" s="20">
        <f>'[1]Americas Monthly (AMM)'!AJ248</f>
        <v>283.75</v>
      </c>
      <c r="Q81" s="35"/>
      <c r="R81" s="26">
        <f t="shared" ref="R81" si="47">AVERAGE(C81:F81)/AVERAGE($C$7:$F$7)*100</f>
        <v>146.0810120791491</v>
      </c>
      <c r="S81" s="15">
        <f t="shared" ref="S81" si="48">G81/$G$7*100</f>
        <v>140.88456514154501</v>
      </c>
      <c r="T81" s="15">
        <f t="shared" ref="T81" si="49">AVERAGE(H81:J81)/AVERAGE($H$7:$J$7)*100</f>
        <v>128.24505633449533</v>
      </c>
      <c r="U81" s="15">
        <f t="shared" ref="U81" si="50">K81/$K$7*100</f>
        <v>180.18006153178874</v>
      </c>
      <c r="V81" s="16">
        <f t="shared" ref="V81" si="51">SUM(L81*$L$6+M81*$M$6+N81*$N$6+O81*$O$6)/SUM($L$7*$L$6+$M$7*$M$6+$N$7*$N$6+$O$7*$O$6)*100</f>
        <v>155.06022037328535</v>
      </c>
      <c r="W81" s="16">
        <f t="shared" ref="W81" si="52">P81/$P$7*100</f>
        <v>100.66518847006651</v>
      </c>
      <c r="X81" s="26">
        <f t="shared" ref="X81" si="53">R81*R$6</f>
        <v>36.520253019787276</v>
      </c>
      <c r="Y81" s="15">
        <f t="shared" ref="Y81" si="54">S81*S$6</f>
        <v>35.221141285386253</v>
      </c>
      <c r="Z81" s="15">
        <f t="shared" ref="Z81" si="55">T81*T$6</f>
        <v>32.061264083623833</v>
      </c>
      <c r="AA81" s="15">
        <f t="shared" ref="AA81" si="56">U81*U$6</f>
        <v>45.045015382947184</v>
      </c>
      <c r="AB81" s="16">
        <f t="shared" ref="AB81" si="57">V81*$V$6</f>
        <v>108.54215426129974</v>
      </c>
      <c r="AC81" s="16">
        <f t="shared" ref="AC81" si="58">W81*$W$6</f>
        <v>30.199556541019952</v>
      </c>
      <c r="AD81" s="29">
        <f t="shared" ref="AD81" si="59">SUM(X81:AA81)</f>
        <v>148.84767377174455</v>
      </c>
      <c r="AE81" s="17">
        <f t="shared" ref="AE81" si="60">SUM(AB81:AC81)</f>
        <v>138.74171080231969</v>
      </c>
      <c r="AG81" s="5">
        <v>100</v>
      </c>
    </row>
    <row r="82" spans="1:33" x14ac:dyDescent="0.25">
      <c r="A82" s="7">
        <f t="shared" ref="A82:A87" si="61">EOMONTH(B82,0)</f>
        <v>44316</v>
      </c>
      <c r="B82" s="4">
        <v>44287</v>
      </c>
      <c r="C82" s="20">
        <f>'[1]Americas Monthly (AMM)'!F249</f>
        <v>398.59955357142854</v>
      </c>
      <c r="D82" s="20">
        <f>'[1]Americas Monthly (AMM)'!P249</f>
        <v>423.20446428571427</v>
      </c>
      <c r="E82" s="20">
        <f>'[1]Americas Monthly (AMM)'!T249</f>
        <v>546.22901785714282</v>
      </c>
      <c r="F82" s="20">
        <f>'[1]Americas Monthly (AMM)'!X249</f>
        <v>541.30803571428567</v>
      </c>
      <c r="G82" s="20">
        <f>'[1]Europe Monthly'!AF249</f>
        <v>424.94</v>
      </c>
      <c r="H82" s="20">
        <f>'[1]Asia Monthly'!T249</f>
        <v>456.45</v>
      </c>
      <c r="I82" s="20">
        <f>'[1]Asia Monthly'!R249</f>
        <v>413.5</v>
      </c>
      <c r="J82" s="20">
        <f>'[1]Asia Monthly'!G249</f>
        <v>422.05</v>
      </c>
      <c r="K82" s="20">
        <f>'[1]Asia Monthly'!$AC249</f>
        <v>459.95000283735396</v>
      </c>
      <c r="L82" s="20">
        <f>'[1]Europe Monthly'!AM249</f>
        <v>546.70000000000005</v>
      </c>
      <c r="M82" s="20">
        <f>'[1]Europe Monthly'!AL249</f>
        <v>540</v>
      </c>
      <c r="N82" s="20">
        <f>'[1]Americas Monthly (AMM)'!AH249</f>
        <v>533</v>
      </c>
      <c r="O82" s="20">
        <f>'[1]Americas Monthly (AMM)'!AI249</f>
        <v>559</v>
      </c>
      <c r="P82" s="20">
        <f>'[1]Americas Monthly (AMM)'!AJ249</f>
        <v>367.5</v>
      </c>
      <c r="Q82" s="35"/>
      <c r="R82" s="26">
        <f t="shared" ref="R82:R87" si="62">AVERAGE(C82:F82)/AVERAGE($C$7:$F$7)*100</f>
        <v>143.12988052199455</v>
      </c>
      <c r="S82" s="15">
        <f t="shared" ref="S82:S87" si="63">G82/$G$7*100</f>
        <v>137.91491882155347</v>
      </c>
      <c r="T82" s="15">
        <f t="shared" ref="T82:T87" si="64">AVERAGE(H82:J82)/AVERAGE($H$7:$J$7)*100</f>
        <v>132.2747260060097</v>
      </c>
      <c r="U82" s="15">
        <f t="shared" ref="U82:U87" si="65">K82/$K$7*100</f>
        <v>181.4669533819968</v>
      </c>
      <c r="V82" s="16">
        <f t="shared" ref="V82:V87" si="66">SUM(L82*$L$6+M82*$M$6+N82*$N$6+O82*$O$6)/SUM($L$7*$L$6+$M$7*$M$6+$N$7*$N$6+$O$7*$O$6)*100</f>
        <v>156.35889363615922</v>
      </c>
      <c r="W82" s="16">
        <f t="shared" ref="W82:W87" si="67">P82/$P$7*100</f>
        <v>130.37694013303769</v>
      </c>
      <c r="X82" s="26">
        <f t="shared" ref="X82:X87" si="68">R82*R$6</f>
        <v>35.782470130498638</v>
      </c>
      <c r="Y82" s="15">
        <f t="shared" ref="Y82:Y87" si="69">S82*S$6</f>
        <v>34.478729705388368</v>
      </c>
      <c r="Z82" s="15">
        <f t="shared" ref="Z82:Z87" si="70">T82*T$6</f>
        <v>33.068681501502425</v>
      </c>
      <c r="AA82" s="15">
        <f t="shared" ref="AA82:AA87" si="71">U82*U$6</f>
        <v>45.366738345499201</v>
      </c>
      <c r="AB82" s="16">
        <f t="shared" ref="AB82:AB87" si="72">V82*$V$6</f>
        <v>109.45122554531144</v>
      </c>
      <c r="AC82" s="16">
        <f t="shared" ref="AC82:AC87" si="73">W82*$W$6</f>
        <v>39.113082039911305</v>
      </c>
      <c r="AD82" s="29">
        <f t="shared" ref="AD82:AD86" si="74">SUM(X82:AA82)</f>
        <v>148.69661968288864</v>
      </c>
      <c r="AE82" s="17">
        <f t="shared" ref="AE82:AE87" si="75">SUM(AB82:AC82)</f>
        <v>148.56430758522276</v>
      </c>
      <c r="AG82" s="5">
        <v>100</v>
      </c>
    </row>
    <row r="83" spans="1:33" x14ac:dyDescent="0.25">
      <c r="A83" s="7">
        <f t="shared" si="61"/>
        <v>44347</v>
      </c>
      <c r="B83" s="4">
        <v>44317</v>
      </c>
      <c r="C83" s="20">
        <f>'[1]Americas Monthly (AMM)'!F250</f>
        <v>418.28348214285711</v>
      </c>
      <c r="D83" s="20">
        <f>'[1]Americas Monthly (AMM)'!P250</f>
        <v>442.88839285714283</v>
      </c>
      <c r="E83" s="20">
        <f>'[1]Americas Monthly (AMM)'!T250</f>
        <v>546.22901785714282</v>
      </c>
      <c r="F83" s="20">
        <f>'[1]Americas Monthly (AMM)'!X250</f>
        <v>541.30803571428567</v>
      </c>
      <c r="G83" s="20">
        <f>'[1]Europe Monthly'!AF250</f>
        <v>496.52</v>
      </c>
      <c r="H83" s="20">
        <f>'[1]Asia Monthly'!T250</f>
        <v>502.75</v>
      </c>
      <c r="I83" s="20">
        <f>'[1]Asia Monthly'!R250</f>
        <v>466.88</v>
      </c>
      <c r="J83" s="20">
        <f>'[1]Asia Monthly'!G250</f>
        <v>455.85</v>
      </c>
      <c r="K83" s="20">
        <f>'[1]Asia Monthly'!$AC250</f>
        <v>516.29298199269135</v>
      </c>
      <c r="L83" s="20">
        <f>'[1]Europe Monthly'!AM250</f>
        <v>612.5</v>
      </c>
      <c r="M83" s="20">
        <f>'[1]Europe Monthly'!AL250</f>
        <v>628.13</v>
      </c>
      <c r="N83" s="20">
        <f>'[1]Americas Monthly (AMM)'!AH250</f>
        <v>604.38</v>
      </c>
      <c r="O83" s="20">
        <f>'[1]Americas Monthly (AMM)'!AI250</f>
        <v>632.5</v>
      </c>
      <c r="P83" s="20">
        <f>'[1]Americas Monthly (AMM)'!AJ250</f>
        <v>425.63</v>
      </c>
      <c r="Q83" s="35"/>
      <c r="R83" s="26">
        <f t="shared" si="62"/>
        <v>146.0810120791491</v>
      </c>
      <c r="S83" s="15">
        <f t="shared" si="63"/>
        <v>161.14631593466777</v>
      </c>
      <c r="T83" s="15">
        <f t="shared" si="64"/>
        <v>145.94038423146031</v>
      </c>
      <c r="U83" s="15">
        <f t="shared" si="65"/>
        <v>203.69630159095843</v>
      </c>
      <c r="V83" s="16">
        <f t="shared" si="66"/>
        <v>177.34490667865975</v>
      </c>
      <c r="W83" s="16">
        <f t="shared" si="67"/>
        <v>150.99955654101996</v>
      </c>
      <c r="X83" s="26">
        <f t="shared" si="68"/>
        <v>36.520253019787276</v>
      </c>
      <c r="Y83" s="15">
        <f t="shared" si="69"/>
        <v>40.286578983666942</v>
      </c>
      <c r="Z83" s="15">
        <f t="shared" si="70"/>
        <v>36.485096057865078</v>
      </c>
      <c r="AA83" s="15">
        <f t="shared" si="71"/>
        <v>50.924075397739607</v>
      </c>
      <c r="AB83" s="16">
        <f t="shared" si="72"/>
        <v>124.14143467506182</v>
      </c>
      <c r="AC83" s="16">
        <f t="shared" si="73"/>
        <v>45.299866962305984</v>
      </c>
      <c r="AD83" s="29">
        <f t="shared" si="74"/>
        <v>164.2160034590589</v>
      </c>
      <c r="AE83" s="17">
        <f t="shared" si="75"/>
        <v>169.44130163736781</v>
      </c>
      <c r="AG83" s="5">
        <v>100</v>
      </c>
    </row>
    <row r="84" spans="1:33" x14ac:dyDescent="0.25">
      <c r="A84" s="7">
        <f t="shared" si="61"/>
        <v>44377</v>
      </c>
      <c r="B84" s="4">
        <v>44348</v>
      </c>
      <c r="C84" s="20">
        <f>'[1]Americas Monthly (AMM)'!F251</f>
        <v>467.49330357142856</v>
      </c>
      <c r="D84" s="20">
        <f>'[1]Americas Monthly (AMM)'!P251</f>
        <v>492.09821428571428</v>
      </c>
      <c r="E84" s="20">
        <f>'[1]Americas Monthly (AMM)'!T251</f>
        <v>605.28080357142858</v>
      </c>
      <c r="F84" s="20">
        <f>'[1]Americas Monthly (AMM)'!X251</f>
        <v>600.35982142857131</v>
      </c>
      <c r="G84" s="20">
        <f>'[1]Europe Monthly'!AF251</f>
        <v>500.09</v>
      </c>
      <c r="H84" s="20">
        <f>'[1]Asia Monthly'!T251</f>
        <v>522.20000000000005</v>
      </c>
      <c r="I84" s="20">
        <f>'[1]Asia Monthly'!R251</f>
        <v>471.88</v>
      </c>
      <c r="J84" s="20">
        <f>'[1]Asia Monthly'!G251</f>
        <v>447.89</v>
      </c>
      <c r="K84" s="20">
        <f>'[1]Asia Monthly'!$AC251</f>
        <v>510.31300575049073</v>
      </c>
      <c r="L84" s="20">
        <f>'[1]Europe Monthly'!AM251</f>
        <v>628.75</v>
      </c>
      <c r="M84" s="20">
        <f>'[1]Europe Monthly'!AL251</f>
        <v>643.75</v>
      </c>
      <c r="N84" s="20">
        <f>'[1]Americas Monthly (AMM)'!AH251</f>
        <v>620</v>
      </c>
      <c r="O84" s="20">
        <f>'[1]Americas Monthly (AMM)'!AI251</f>
        <v>644.88</v>
      </c>
      <c r="P84" s="20">
        <f>'[1]Americas Monthly (AMM)'!AJ251</f>
        <v>445</v>
      </c>
      <c r="Q84" s="35"/>
      <c r="R84" s="26">
        <f t="shared" si="62"/>
        <v>162.31223564349898</v>
      </c>
      <c r="S84" s="15">
        <f t="shared" si="63"/>
        <v>162.30496482673004</v>
      </c>
      <c r="T84" s="15">
        <f t="shared" si="64"/>
        <v>147.62862744495806</v>
      </c>
      <c r="U84" s="15">
        <f t="shared" si="65"/>
        <v>201.3369841362902</v>
      </c>
      <c r="V84" s="16">
        <f t="shared" si="66"/>
        <v>181.87326287384752</v>
      </c>
      <c r="W84" s="16">
        <f t="shared" si="67"/>
        <v>157.87139689578714</v>
      </c>
      <c r="X84" s="26">
        <f t="shared" si="68"/>
        <v>40.578058910874745</v>
      </c>
      <c r="Y84" s="15">
        <f t="shared" si="69"/>
        <v>40.576241206682511</v>
      </c>
      <c r="Z84" s="15">
        <f t="shared" si="70"/>
        <v>36.907156861239514</v>
      </c>
      <c r="AA84" s="15">
        <f t="shared" si="71"/>
        <v>50.334246034072549</v>
      </c>
      <c r="AB84" s="16">
        <f t="shared" si="72"/>
        <v>127.31128401169326</v>
      </c>
      <c r="AC84" s="16">
        <f t="shared" si="73"/>
        <v>47.36141906873614</v>
      </c>
      <c r="AD84" s="29">
        <f t="shared" si="74"/>
        <v>168.39570301286932</v>
      </c>
      <c r="AE84" s="17">
        <f t="shared" si="75"/>
        <v>174.67270308042941</v>
      </c>
      <c r="AF84" s="30">
        <f t="shared" ref="AF84:AF87" ca="1" si="76">IF(AND(MONTH(B84)&gt;=MONTH(TODAY()),YEAR(B84)&gt;=YEAR(TODAY())),250,0)</f>
        <v>0</v>
      </c>
      <c r="AG84" s="5">
        <v>100</v>
      </c>
    </row>
    <row r="85" spans="1:33" x14ac:dyDescent="0.25">
      <c r="A85" s="7">
        <f t="shared" si="61"/>
        <v>44408</v>
      </c>
      <c r="B85" s="4">
        <v>44378</v>
      </c>
      <c r="C85" s="20">
        <f>'[1]Americas Monthly (AMM)'!F252</f>
        <v>467.49330357142856</v>
      </c>
      <c r="D85" s="20">
        <f>'[1]Americas Monthly (AMM)'!P252</f>
        <v>492.09821428571428</v>
      </c>
      <c r="E85" s="20">
        <f>'[1]Americas Monthly (AMM)'!T252</f>
        <v>624.96473214285709</v>
      </c>
      <c r="F85" s="20">
        <f>'[1]Americas Monthly (AMM)'!X252</f>
        <v>620.04374999999993</v>
      </c>
      <c r="G85" s="20">
        <f>'[1]Europe Monthly'!AF252</f>
        <v>480.7</v>
      </c>
      <c r="H85" s="20">
        <f>'[1]Asia Monthly'!T252</f>
        <v>534.14</v>
      </c>
      <c r="I85" s="20">
        <f>'[1]Asia Monthly'!R252</f>
        <v>457</v>
      </c>
      <c r="J85" s="20">
        <f>'[1]Asia Monthly'!G252</f>
        <v>456.36</v>
      </c>
      <c r="K85" s="20">
        <f>'[1]Asia Monthly'!$AC252</f>
        <v>516.51911482834828</v>
      </c>
      <c r="L85" s="20">
        <f>'[1]Europe Monthly'!AM252</f>
        <v>606.5</v>
      </c>
      <c r="M85" s="20">
        <f>'[1]Europe Monthly'!AL252</f>
        <v>656</v>
      </c>
      <c r="N85" s="20">
        <f>'[1]Americas Monthly (AMM)'!AH252</f>
        <v>611</v>
      </c>
      <c r="O85" s="20">
        <f>'[1]Americas Monthly (AMM)'!AI252</f>
        <v>625</v>
      </c>
      <c r="P85" s="20">
        <f>'[1]Americas Monthly (AMM)'!AJ252</f>
        <v>445</v>
      </c>
      <c r="Q85" s="35"/>
      <c r="R85" s="26">
        <f t="shared" si="62"/>
        <v>165.26336720065351</v>
      </c>
      <c r="S85" s="15">
        <f t="shared" si="63"/>
        <v>156.01191104043099</v>
      </c>
      <c r="T85" s="15">
        <f t="shared" si="64"/>
        <v>148.1947878434203</v>
      </c>
      <c r="U85" s="15">
        <f t="shared" si="65"/>
        <v>203.78551919394386</v>
      </c>
      <c r="V85" s="16">
        <f t="shared" si="66"/>
        <v>178.70924218574319</v>
      </c>
      <c r="W85" s="16">
        <f t="shared" si="67"/>
        <v>157.87139689578714</v>
      </c>
      <c r="X85" s="26">
        <f t="shared" si="68"/>
        <v>41.315841800163376</v>
      </c>
      <c r="Y85" s="15">
        <f t="shared" si="69"/>
        <v>39.002977760107747</v>
      </c>
      <c r="Z85" s="15">
        <f t="shared" si="70"/>
        <v>37.048696960855075</v>
      </c>
      <c r="AA85" s="15">
        <f t="shared" si="71"/>
        <v>50.946379798485964</v>
      </c>
      <c r="AB85" s="16">
        <f t="shared" si="72"/>
        <v>125.09646953002023</v>
      </c>
      <c r="AC85" s="16">
        <f t="shared" si="73"/>
        <v>47.36141906873614</v>
      </c>
      <c r="AD85" s="29">
        <f t="shared" si="74"/>
        <v>168.31389631961216</v>
      </c>
      <c r="AE85" s="17">
        <f t="shared" si="75"/>
        <v>172.45788859875637</v>
      </c>
      <c r="AF85" s="30">
        <f t="shared" ca="1" si="76"/>
        <v>0</v>
      </c>
      <c r="AG85" s="5">
        <v>100</v>
      </c>
    </row>
    <row r="86" spans="1:33" x14ac:dyDescent="0.25">
      <c r="A86" s="7">
        <f t="shared" si="61"/>
        <v>44439</v>
      </c>
      <c r="B86" s="4">
        <v>44409</v>
      </c>
      <c r="C86" s="20">
        <f>'[1]Americas Monthly (AMM)'!F253</f>
        <v>447.80937499999999</v>
      </c>
      <c r="D86" s="20">
        <f>'[1]Americas Monthly (AMM)'!P253</f>
        <v>472.41428571428565</v>
      </c>
      <c r="E86" s="20">
        <f>'[1]Americas Monthly (AMM)'!T253</f>
        <v>624.96473214285709</v>
      </c>
      <c r="F86" s="20">
        <f>'[1]Americas Monthly (AMM)'!X253</f>
        <v>620.04374999999993</v>
      </c>
      <c r="G86" s="20">
        <f>'[1]Europe Monthly'!AF253</f>
        <v>450.06</v>
      </c>
      <c r="H86" s="20">
        <f>'[1]Asia Monthly'!T253</f>
        <v>520.03</v>
      </c>
      <c r="I86" s="20">
        <f>'[1]Asia Monthly'!R253</f>
        <v>452.5</v>
      </c>
      <c r="J86" s="20">
        <f>'[1]Asia Monthly'!G253</f>
        <v>438.41</v>
      </c>
      <c r="K86" s="20">
        <f>'[1]Asia Monthly'!$AC253</f>
        <v>509.30591748574631</v>
      </c>
      <c r="L86" s="20">
        <f>'[1]Europe Monthly'!AM253</f>
        <v>540.63</v>
      </c>
      <c r="M86" s="20">
        <f>'[1]Europe Monthly'!AL253</f>
        <v>647.5</v>
      </c>
      <c r="N86" s="20">
        <f>'[1]Americas Monthly (AMM)'!AH253</f>
        <v>524</v>
      </c>
      <c r="O86" s="20">
        <f>'[1]Americas Monthly (AMM)'!AI253</f>
        <v>556.25</v>
      </c>
      <c r="P86" s="20">
        <f>'[1]Americas Monthly (AMM)'!AJ253</f>
        <v>445</v>
      </c>
      <c r="Q86" s="35"/>
      <c r="R86" s="26">
        <f t="shared" si="62"/>
        <v>162.31223564349898</v>
      </c>
      <c r="S86" s="15">
        <f t="shared" si="63"/>
        <v>146.06765276233904</v>
      </c>
      <c r="T86" s="15">
        <f t="shared" si="64"/>
        <v>144.45178166479823</v>
      </c>
      <c r="U86" s="15">
        <f t="shared" si="65"/>
        <v>200.93965129997633</v>
      </c>
      <c r="V86" s="16">
        <f t="shared" si="66"/>
        <v>162.68567573645157</v>
      </c>
      <c r="W86" s="16">
        <f t="shared" si="67"/>
        <v>157.87139689578714</v>
      </c>
      <c r="X86" s="26">
        <f t="shared" si="68"/>
        <v>40.578058910874745</v>
      </c>
      <c r="Y86" s="15">
        <f t="shared" si="69"/>
        <v>36.516913190584759</v>
      </c>
      <c r="Z86" s="15">
        <f t="shared" si="70"/>
        <v>36.112945416199558</v>
      </c>
      <c r="AA86" s="15">
        <f t="shared" si="71"/>
        <v>50.234912824994083</v>
      </c>
      <c r="AB86" s="16">
        <f t="shared" si="72"/>
        <v>113.87997301551609</v>
      </c>
      <c r="AC86" s="16">
        <f t="shared" si="73"/>
        <v>47.36141906873614</v>
      </c>
      <c r="AD86" s="29">
        <f t="shared" si="74"/>
        <v>163.44283034265317</v>
      </c>
      <c r="AE86" s="17">
        <f t="shared" si="75"/>
        <v>161.24139208425223</v>
      </c>
      <c r="AF86" s="30">
        <v>0</v>
      </c>
      <c r="AG86" s="5">
        <v>100</v>
      </c>
    </row>
    <row r="87" spans="1:33" x14ac:dyDescent="0.25">
      <c r="A87" s="7">
        <f t="shared" si="61"/>
        <v>44469</v>
      </c>
      <c r="B87" s="4">
        <v>44440</v>
      </c>
      <c r="C87" s="20">
        <f>'[1]Americas Monthly (AMM)'!F254</f>
        <v>423.20446428571427</v>
      </c>
      <c r="D87" s="20">
        <f>'[1]Americas Monthly (AMM)'!P254</f>
        <v>462.5723214285714</v>
      </c>
      <c r="E87" s="20">
        <f>'[1]Americas Monthly (AMM)'!T254</f>
        <v>575.75491071428576</v>
      </c>
      <c r="F87" s="20">
        <f>'[1]Americas Monthly (AMM)'!X254</f>
        <v>570.8339285714286</v>
      </c>
      <c r="G87" s="20">
        <f>'[1]Europe Monthly'!AF254</f>
        <v>435.19</v>
      </c>
      <c r="H87" s="20">
        <f>'[1]Asia Monthly'!T254</f>
        <v>517.78</v>
      </c>
      <c r="I87" s="20">
        <f>'[1]Asia Monthly'!R254</f>
        <v>455</v>
      </c>
      <c r="J87" s="20">
        <f>'[1]Asia Monthly'!G254</f>
        <v>456.62</v>
      </c>
      <c r="K87" s="20">
        <f>'[1]Asia Monthly'!$AC254</f>
        <v>509.89504797331119</v>
      </c>
      <c r="L87" s="20">
        <f>'[1]Europe Monthly'!AM254</f>
        <v>498.3</v>
      </c>
      <c r="M87" s="20">
        <f>'[1]Europe Monthly'!AL254</f>
        <v>578</v>
      </c>
      <c r="N87" s="20">
        <f>'[1]Americas Monthly (AMM)'!AH254</f>
        <v>484.38</v>
      </c>
      <c r="O87" s="20">
        <f>'[1]Americas Monthly (AMM)'!AI254</f>
        <v>516.25</v>
      </c>
      <c r="P87" s="20">
        <f>'[1]Americas Monthly (AMM)'!AJ254</f>
        <v>428.75</v>
      </c>
      <c r="Q87" s="35"/>
      <c r="R87" s="26">
        <f t="shared" si="62"/>
        <v>152.35216663810246</v>
      </c>
      <c r="S87" s="15">
        <f t="shared" si="63"/>
        <v>141.24157180296478</v>
      </c>
      <c r="T87" s="15">
        <f t="shared" si="64"/>
        <v>146.34171312150949</v>
      </c>
      <c r="U87" s="15">
        <f t="shared" si="65"/>
        <v>201.17208463852046</v>
      </c>
      <c r="V87" s="16">
        <f t="shared" si="66"/>
        <v>148.73469754890937</v>
      </c>
      <c r="W87" s="16">
        <f t="shared" si="67"/>
        <v>152.10643015521063</v>
      </c>
      <c r="X87" s="26">
        <f t="shared" si="68"/>
        <v>38.088041659525615</v>
      </c>
      <c r="Y87" s="15">
        <f t="shared" si="69"/>
        <v>35.310392950741196</v>
      </c>
      <c r="Z87" s="15">
        <f t="shared" si="70"/>
        <v>36.585428280377371</v>
      </c>
      <c r="AA87" s="15">
        <f t="shared" si="71"/>
        <v>50.293021159630115</v>
      </c>
      <c r="AB87" s="16">
        <f t="shared" si="72"/>
        <v>104.11428828423655</v>
      </c>
      <c r="AC87" s="16">
        <f t="shared" si="73"/>
        <v>45.631929046563187</v>
      </c>
      <c r="AD87" s="29">
        <f t="shared" ref="AD87:AD92" si="77">SUM(X87:AA87)</f>
        <v>160.2768840502743</v>
      </c>
      <c r="AE87" s="17">
        <f t="shared" si="75"/>
        <v>149.74621733079974</v>
      </c>
      <c r="AF87" s="30">
        <f t="shared" ca="1" si="76"/>
        <v>0</v>
      </c>
      <c r="AG87" s="5">
        <v>100</v>
      </c>
    </row>
    <row r="88" spans="1:33" x14ac:dyDescent="0.25">
      <c r="A88" s="7">
        <f t="shared" ref="A88" si="78">EOMONTH(B88,0)</f>
        <v>44500</v>
      </c>
      <c r="B88" s="4">
        <v>44470</v>
      </c>
      <c r="C88" s="20">
        <f>'[1]Americas Monthly (AMM)'!F255</f>
        <v>423.20446428571427</v>
      </c>
      <c r="D88" s="20">
        <f>'[1]Americas Monthly (AMM)'!P255</f>
        <v>472.41428571428565</v>
      </c>
      <c r="E88" s="20">
        <f>'[1]Americas Monthly (AMM)'!T255</f>
        <v>556.07098214285713</v>
      </c>
      <c r="F88" s="20">
        <f>'[1]Americas Monthly (AMM)'!X255</f>
        <v>551.15</v>
      </c>
      <c r="G88" s="20">
        <f>'[1]Europe Monthly'!AF255</f>
        <v>473.64</v>
      </c>
      <c r="H88" s="20">
        <f>'[1]Asia Monthly'!T255</f>
        <v>536.32000000000005</v>
      </c>
      <c r="I88" s="20">
        <f>'[1]Asia Monthly'!R255</f>
        <v>482.5</v>
      </c>
      <c r="J88" s="20">
        <f>'[1]Asia Monthly'!G255</f>
        <v>474.76</v>
      </c>
      <c r="K88" s="20">
        <f>'[1]Asia Monthly'!$AC255</f>
        <v>516.2770518832408</v>
      </c>
      <c r="L88" s="20">
        <f>'[1]Europe Monthly'!AM255</f>
        <v>522.5</v>
      </c>
      <c r="M88" s="20">
        <f>'[1]Europe Monthly'!AL255</f>
        <v>585</v>
      </c>
      <c r="N88" s="20">
        <f>'[1]Americas Monthly (AMM)'!AH255</f>
        <v>493.5</v>
      </c>
      <c r="O88" s="20">
        <f>'[1]Americas Monthly (AMM)'!AI255</f>
        <v>525.1</v>
      </c>
      <c r="P88" s="20">
        <f>'[1]Americas Monthly (AMM)'!AJ255</f>
        <v>380</v>
      </c>
      <c r="Q88" s="35"/>
      <c r="R88" s="26">
        <f t="shared" ref="R88" si="79">AVERAGE(C88:F88)/AVERAGE($C$7:$F$7)*100</f>
        <v>150.13881797023657</v>
      </c>
      <c r="S88" s="15">
        <f t="shared" ref="S88" si="80">G88/$G$7*100</f>
        <v>153.72057737713695</v>
      </c>
      <c r="T88" s="15">
        <f t="shared" ref="T88" si="81">AVERAGE(H88:J88)/AVERAGE($H$7:$J$7)*100</f>
        <v>152.91244989787614</v>
      </c>
      <c r="U88" s="15">
        <f t="shared" ref="U88" si="82">K88/$K$7*100</f>
        <v>203.69001658517257</v>
      </c>
      <c r="V88" s="16">
        <f t="shared" ref="V88" si="83">SUM(L88*$L$6+M88*$M$6+N88*$N$6+O88*$O$6)/SUM($L$7*$L$6+$M$7*$M$6+$N$7*$N$6+$O$7*$O$6)*100</f>
        <v>153.37261074881943</v>
      </c>
      <c r="W88" s="16">
        <f t="shared" ref="W88" si="84">P88/$P$7*100</f>
        <v>134.81152993348115</v>
      </c>
      <c r="X88" s="26">
        <f t="shared" ref="X88" si="85">R88*R$6</f>
        <v>37.534704492559143</v>
      </c>
      <c r="Y88" s="15">
        <f t="shared" ref="Y88" si="86">S88*S$6</f>
        <v>38.430144344284237</v>
      </c>
      <c r="Z88" s="15">
        <f t="shared" ref="Z88" si="87">T88*T$6</f>
        <v>38.228112474469036</v>
      </c>
      <c r="AA88" s="15">
        <f t="shared" ref="AA88" si="88">U88*U$6</f>
        <v>50.922504146293143</v>
      </c>
      <c r="AB88" s="16">
        <f t="shared" ref="AB88" si="89">V88*$V$6</f>
        <v>107.36082752417359</v>
      </c>
      <c r="AC88" s="16">
        <f t="shared" ref="AC88" si="90">W88*$W$6</f>
        <v>40.443458980044348</v>
      </c>
      <c r="AD88" s="29">
        <f t="shared" si="77"/>
        <v>165.11546545760555</v>
      </c>
      <c r="AE88" s="17">
        <f t="shared" ref="AE88" si="91">SUM(AB88:AC88)</f>
        <v>147.80428650421794</v>
      </c>
      <c r="AF88" s="30">
        <f t="shared" ref="AF88" ca="1" si="92">IF(AND(MONTH(B88)&gt;=MONTH(TODAY()),YEAR(B88)&gt;=YEAR(TODAY())),250,0)</f>
        <v>0</v>
      </c>
      <c r="AG88" s="5">
        <f t="shared" ref="AG88:AG114" si="93">AG87</f>
        <v>100</v>
      </c>
    </row>
    <row r="89" spans="1:33" x14ac:dyDescent="0.25">
      <c r="A89" s="6">
        <f>EOMONTH(B89,0)</f>
        <v>44530</v>
      </c>
      <c r="B89" s="4">
        <v>44501</v>
      </c>
      <c r="C89" s="20">
        <f>'[1]Americas Monthly (AMM)'!F256</f>
        <v>472.41428571428565</v>
      </c>
      <c r="D89" s="20">
        <f>'[1]Americas Monthly (AMM)'!P256</f>
        <v>531.46607142857147</v>
      </c>
      <c r="E89" s="20">
        <f>'[1]Americas Monthly (AMM)'!T256</f>
        <v>575.75491071428576</v>
      </c>
      <c r="F89" s="20">
        <f>'[1]Americas Monthly (AMM)'!X256</f>
        <v>570.8339285714286</v>
      </c>
      <c r="G89" s="20">
        <f>'[1]Europe Monthly'!AF256</f>
        <v>491.15</v>
      </c>
      <c r="H89" s="20">
        <f>'[1]Asia Monthly'!T256</f>
        <v>546.65</v>
      </c>
      <c r="I89" s="20">
        <f>'[1]Asia Monthly'!R256</f>
        <v>477.5</v>
      </c>
      <c r="J89" s="20">
        <f>'[1]Asia Monthly'!G256</f>
        <v>458.62</v>
      </c>
      <c r="K89" s="20">
        <f>'[1]Asia Monthly'!$AC256</f>
        <v>467.9416979971981</v>
      </c>
      <c r="L89" s="20">
        <f>'[1]Europe Monthly'!AM256</f>
        <v>531.88</v>
      </c>
      <c r="M89" s="20">
        <f>'[1]Europe Monthly'!AL256</f>
        <v>581.25</v>
      </c>
      <c r="N89" s="20">
        <f>'[1]Americas Monthly (AMM)'!AH256</f>
        <v>505</v>
      </c>
      <c r="O89" s="20">
        <f>'[1]Americas Monthly (AMM)'!AI256</f>
        <v>546.5</v>
      </c>
      <c r="P89" s="20">
        <f>'[1]Americas Monthly (AMM)'!AJ256</f>
        <v>380</v>
      </c>
      <c r="R89" s="26">
        <f t="shared" ref="R89" si="94">AVERAGE(C89:F89)/AVERAGE($C$7:$F$7)*100</f>
        <v>161.20556130956604</v>
      </c>
      <c r="S89" s="15">
        <f t="shared" ref="S89" si="95">G89/$G$7*100</f>
        <v>159.4034743239186</v>
      </c>
      <c r="T89" s="15">
        <f t="shared" ref="T89" si="96">AVERAGE(H89:J89)/AVERAGE($H$7:$J$7)*100</f>
        <v>151.80572405567418</v>
      </c>
      <c r="U89" s="15">
        <f t="shared" ref="U89" si="97">K89/$K$7*100</f>
        <v>184.61996689230958</v>
      </c>
      <c r="V89" s="16">
        <f t="shared" ref="V89" si="98">SUM(L89*$L$6+M89*$M$6+N89*$N$6+O89*$O$6)/SUM($L$7*$L$6+$M$7*$M$6+$N$7*$N$6+$O$7*$O$6)*100</f>
        <v>155.45833145941086</v>
      </c>
      <c r="W89" s="16">
        <f t="shared" ref="W89" si="99">P89/$P$7*100</f>
        <v>134.81152993348115</v>
      </c>
      <c r="X89" s="26">
        <f t="shared" ref="X89" si="100">R89*R$6</f>
        <v>40.301390327391509</v>
      </c>
      <c r="Y89" s="15">
        <f t="shared" ref="Y89" si="101">S89*S$6</f>
        <v>39.85086858097965</v>
      </c>
      <c r="Z89" s="15">
        <f t="shared" ref="Z89" si="102">T89*T$6</f>
        <v>37.951431013918544</v>
      </c>
      <c r="AA89" s="15">
        <f t="shared" ref="AA89" si="103">U89*U$6</f>
        <v>46.154991723077394</v>
      </c>
      <c r="AB89" s="16">
        <f t="shared" ref="AB89" si="104">V89*$V$6</f>
        <v>108.82083202158759</v>
      </c>
      <c r="AC89" s="16">
        <f t="shared" ref="AC89" si="105">W89*$W$6</f>
        <v>40.443458980044348</v>
      </c>
      <c r="AD89" s="29">
        <f t="shared" si="77"/>
        <v>164.25868164536709</v>
      </c>
      <c r="AE89" s="17">
        <f t="shared" ref="AE89" si="106">SUM(AB89:AC89)</f>
        <v>149.26429100163193</v>
      </c>
      <c r="AF89" s="30">
        <f t="shared" ref="AF89:AF101" ca="1" si="107">IF(AND(MONTH(B89)&gt;=MONTH(TODAY()),YEAR(B89)&gt;=YEAR(TODAY())),250,0)</f>
        <v>0</v>
      </c>
      <c r="AG89" s="5">
        <f t="shared" si="93"/>
        <v>100</v>
      </c>
    </row>
    <row r="90" spans="1:33" x14ac:dyDescent="0.25">
      <c r="A90" s="6">
        <f>EOMONTH(B90,0)</f>
        <v>44561</v>
      </c>
      <c r="B90" s="4">
        <v>44531</v>
      </c>
      <c r="C90" s="20">
        <f>'[1]Americas Monthly (AMM)'!F257</f>
        <v>472.41428571428565</v>
      </c>
      <c r="D90" s="20">
        <f>'[1]Americas Monthly (AMM)'!P257</f>
        <v>531.46607142857147</v>
      </c>
      <c r="E90" s="20">
        <f>'[1]Americas Monthly (AMM)'!T257</f>
        <v>575.75491071428576</v>
      </c>
      <c r="F90" s="20">
        <f>'[1]Americas Monthly (AMM)'!X257</f>
        <v>570.8339285714286</v>
      </c>
      <c r="G90" s="20">
        <f>'[1]Europe Monthly'!AF257</f>
        <v>464.6</v>
      </c>
      <c r="H90" s="20">
        <f>'[1]Asia Monthly'!T257</f>
        <v>529.46</v>
      </c>
      <c r="I90" s="20">
        <f>'[1]Asia Monthly'!R257</f>
        <v>451</v>
      </c>
      <c r="J90" s="20">
        <f>'[1]Asia Monthly'!G257</f>
        <v>448.13</v>
      </c>
      <c r="K90" s="20">
        <f>'[1]Asia Monthly'!$AC257</f>
        <v>475.63790461163012</v>
      </c>
      <c r="L90" s="20">
        <f>'[1]Europe Monthly'!AM257</f>
        <v>507.5</v>
      </c>
      <c r="M90" s="20">
        <f>'[1]Europe Monthly'!AL257</f>
        <v>552</v>
      </c>
      <c r="N90" s="20">
        <f>'[1]Americas Monthly (AMM)'!AH257</f>
        <v>496.5</v>
      </c>
      <c r="O90" s="20">
        <f>'[1]Americas Monthly (AMM)'!AI257</f>
        <v>536.5</v>
      </c>
      <c r="P90" s="20">
        <f>'[1]Americas Monthly (AMM)'!AJ257</f>
        <v>380</v>
      </c>
      <c r="R90" s="26">
        <f t="shared" ref="R90" si="108">AVERAGE(C90:F90)/AVERAGE($C$7:$F$7)*100</f>
        <v>161.20556130956604</v>
      </c>
      <c r="S90" s="15">
        <f t="shared" ref="S90" si="109">G90/$G$7*100</f>
        <v>150.7866317232874</v>
      </c>
      <c r="T90" s="15">
        <f t="shared" ref="T90" si="110">AVERAGE(H90:J90)/AVERAGE($H$7:$J$7)*100</f>
        <v>146.25878546820854</v>
      </c>
      <c r="U90" s="15">
        <f t="shared" ref="U90" si="111">K90/$K$7*100</f>
        <v>187.65639945737948</v>
      </c>
      <c r="V90" s="16">
        <f t="shared" ref="V90" si="112">SUM(L90*$L$6+M90*$M$6+N90*$N$6+O90*$O$6)/SUM($L$7*$L$6+$M$7*$M$6+$N$7*$N$6+$O$7*$O$6)*100</f>
        <v>149.20620643130201</v>
      </c>
      <c r="W90" s="16">
        <f t="shared" ref="W90" si="113">P90/$P$7*100</f>
        <v>134.81152993348115</v>
      </c>
      <c r="X90" s="26">
        <f t="shared" ref="X90" si="114">R90*R$6</f>
        <v>40.301390327391509</v>
      </c>
      <c r="Y90" s="15">
        <f t="shared" ref="Y90" si="115">S90*S$6</f>
        <v>37.69665793082185</v>
      </c>
      <c r="Z90" s="15">
        <f t="shared" ref="Z90" si="116">T90*T$6</f>
        <v>36.564696367052136</v>
      </c>
      <c r="AA90" s="15">
        <f t="shared" ref="AA90" si="117">U90*U$6</f>
        <v>46.91409986434487</v>
      </c>
      <c r="AB90" s="16">
        <f t="shared" ref="AB90" si="118">V90*$V$6</f>
        <v>104.4443445019114</v>
      </c>
      <c r="AC90" s="16">
        <f t="shared" ref="AC90" si="119">W90*$W$6</f>
        <v>40.443458980044348</v>
      </c>
      <c r="AD90" s="29">
        <f t="shared" si="77"/>
        <v>161.47684448961036</v>
      </c>
      <c r="AE90" s="17">
        <f t="shared" ref="AE90" si="120">SUM(AB90:AC90)</f>
        <v>144.88780348195576</v>
      </c>
      <c r="AF90" s="30">
        <f t="shared" ca="1" si="107"/>
        <v>0</v>
      </c>
      <c r="AG90" s="5">
        <f t="shared" si="93"/>
        <v>100</v>
      </c>
    </row>
    <row r="91" spans="1:33" x14ac:dyDescent="0.25">
      <c r="A91" s="6">
        <f>EOMONTH(B91,0)</f>
        <v>44592</v>
      </c>
      <c r="B91" s="4">
        <v>44562</v>
      </c>
      <c r="C91" s="20">
        <f>'[1]Americas Monthly (AMM)'!F258</f>
        <v>403.5205357142857</v>
      </c>
      <c r="D91" s="20">
        <f>'[1]Americas Monthly (AMM)'!P258</f>
        <v>472.41428571428565</v>
      </c>
      <c r="E91" s="20">
        <f>'[1]Americas Monthly (AMM)'!T258</f>
        <v>516.703125</v>
      </c>
      <c r="F91" s="20">
        <f>'[1]Americas Monthly (AMM)'!X258</f>
        <v>511.78214285714284</v>
      </c>
      <c r="G91" s="20">
        <f>'[1]Europe Monthly'!AF258</f>
        <v>458.77</v>
      </c>
      <c r="H91" s="20">
        <f>'[1]Asia Monthly'!T258</f>
        <v>534.33000000000004</v>
      </c>
      <c r="I91" s="20">
        <f>'[1]Asia Monthly'!R258</f>
        <v>471.25</v>
      </c>
      <c r="J91" s="20">
        <f>'[1]Asia Monthly'!G258</f>
        <v>445.65</v>
      </c>
      <c r="K91" s="20">
        <f>'[1]Asia Monthly'!$AC258</f>
        <v>507.63664946088693</v>
      </c>
      <c r="L91" s="20">
        <f>'[1]Europe Monthly'!AM258</f>
        <v>503.75</v>
      </c>
      <c r="M91" s="20">
        <f>'[1]Europe Monthly'!AL258</f>
        <v>553.75</v>
      </c>
      <c r="N91" s="20">
        <f>'[1]Americas Monthly (AMM)'!AH258</f>
        <v>497.5</v>
      </c>
      <c r="O91" s="20">
        <f>'[1]Americas Monthly (AMM)'!AI258</f>
        <v>520</v>
      </c>
      <c r="P91" s="20">
        <f>'[1]Americas Monthly (AMM)'!AJ258</f>
        <v>361.25</v>
      </c>
      <c r="R91" s="26">
        <f t="shared" ref="R91" si="121">AVERAGE(C91:F91)/AVERAGE($C$7:$F$7)*100</f>
        <v>142.76098907735025</v>
      </c>
      <c r="S91" s="15">
        <f t="shared" ref="S91" si="122">G91/$G$7*100</f>
        <v>148.8944964177627</v>
      </c>
      <c r="T91" s="15">
        <f t="shared" ref="T91" si="123">AVERAGE(H91:J91)/AVERAGE($H$7:$J$7)*100</f>
        <v>148.57666456788039</v>
      </c>
      <c r="U91" s="15">
        <f t="shared" ref="U91" si="124">K91/$K$7*100</f>
        <v>200.28106453841406</v>
      </c>
      <c r="V91" s="16">
        <f t="shared" ref="V91" si="125">SUM(L91*$L$6+M91*$M$6+N91*$N$6+O91*$O$6)/SUM($L$7*$L$6+$M$7*$M$6+$N$7*$N$6+$O$7*$O$6)*100</f>
        <v>148.54958398920621</v>
      </c>
      <c r="W91" s="16">
        <f t="shared" ref="W91" si="126">P91/$P$7*100</f>
        <v>128.15964523281596</v>
      </c>
      <c r="X91" s="26">
        <f t="shared" ref="X91" si="127">R91*R$6</f>
        <v>35.690247269337561</v>
      </c>
      <c r="Y91" s="15">
        <f t="shared" ref="Y91" si="128">S91*S$6</f>
        <v>37.223624104440674</v>
      </c>
      <c r="Z91" s="15">
        <f t="shared" ref="Z91" si="129">T91*T$6</f>
        <v>37.144166141970096</v>
      </c>
      <c r="AA91" s="15">
        <f t="shared" ref="AA91" si="130">U91*U$6</f>
        <v>50.070266134603514</v>
      </c>
      <c r="AB91" s="16">
        <f t="shared" ref="AB91" si="131">V91*$V$6</f>
        <v>103.98470879244434</v>
      </c>
      <c r="AC91" s="16">
        <f t="shared" ref="AC91" si="132">W91*$W$6</f>
        <v>38.447893569844787</v>
      </c>
      <c r="AD91" s="29">
        <f t="shared" si="77"/>
        <v>160.12830365035185</v>
      </c>
      <c r="AE91" s="17">
        <f t="shared" ref="AE91" si="133">SUM(AB91:AC91)</f>
        <v>142.43260236228912</v>
      </c>
      <c r="AF91" s="30">
        <f t="shared" ca="1" si="107"/>
        <v>0</v>
      </c>
      <c r="AG91" s="5">
        <f t="shared" si="93"/>
        <v>100</v>
      </c>
    </row>
    <row r="92" spans="1:33" x14ac:dyDescent="0.25">
      <c r="A92" s="6">
        <f>EOMONTH(B92,0)</f>
        <v>44620</v>
      </c>
      <c r="B92" s="4">
        <v>44593</v>
      </c>
      <c r="C92" s="20">
        <f>'[1]Americas Monthly (AMM)'!F259</f>
        <v>403.5205357142857</v>
      </c>
      <c r="D92" s="20">
        <f>'[1]Americas Monthly (AMM)'!P259</f>
        <v>472.41428571428565</v>
      </c>
      <c r="E92" s="20">
        <f>'[1]Americas Monthly (AMM)'!T259</f>
        <v>492.09821428571428</v>
      </c>
      <c r="F92" s="20">
        <f>'[1]Americas Monthly (AMM)'!X259</f>
        <v>487.17723214285712</v>
      </c>
      <c r="G92" s="20">
        <f>'[1]Europe Monthly'!AF259</f>
        <v>494.5</v>
      </c>
      <c r="H92" s="20">
        <f>'[1]Asia Monthly'!T259</f>
        <v>547.08000000000004</v>
      </c>
      <c r="I92" s="20">
        <f>'[1]Asia Monthly'!R259</f>
        <v>493.13</v>
      </c>
      <c r="J92" s="20">
        <f>'[1]Asia Monthly'!G259</f>
        <v>481.61</v>
      </c>
      <c r="K92" s="20">
        <f>'[1]Asia Monthly'!$AC259</f>
        <v>507.63664946088693</v>
      </c>
      <c r="L92" s="20">
        <f>'[1]Europe Monthly'!AM259</f>
        <v>561.25</v>
      </c>
      <c r="M92" s="20">
        <f>'[1]Europe Monthly'!AL259</f>
        <v>615</v>
      </c>
      <c r="N92" s="20">
        <f>'[1]Americas Monthly (AMM)'!AH259</f>
        <v>551.88</v>
      </c>
      <c r="O92" s="20">
        <f>'[1]Americas Monthly (AMM)'!AI259</f>
        <v>565</v>
      </c>
      <c r="P92" s="20">
        <f>'[1]Americas Monthly (AMM)'!AJ259</f>
        <v>355</v>
      </c>
      <c r="R92" s="26">
        <f t="shared" ref="R92" si="134">AVERAGE(C92:F92)/AVERAGE($C$7:$F$7)*100</f>
        <v>139.07207463090708</v>
      </c>
      <c r="S92" s="15">
        <f t="shared" ref="S92" si="135">G92/$G$7*100</f>
        <v>160.49072188369695</v>
      </c>
      <c r="T92" s="15">
        <f t="shared" ref="T92" si="136">AVERAGE(H92:J92)/AVERAGE($H$7:$J$7)*100</f>
        <v>155.80365598333259</v>
      </c>
      <c r="U92" s="15">
        <f t="shared" ref="U92" si="137">K92/$K$7*100</f>
        <v>200.28106453841406</v>
      </c>
      <c r="V92" s="16">
        <f t="shared" ref="V92" si="138">SUM(L92*$L$6+M92*$M$6+N92*$N$6+O92*$O$6)/SUM($L$7*$L$6+$M$7*$M$6+$N$7*$N$6+$O$7*$O$6)*100</f>
        <v>164.97665842140768</v>
      </c>
      <c r="W92" s="16">
        <f t="shared" ref="W92" si="139">P92/$P$7*100</f>
        <v>125.94235033259424</v>
      </c>
      <c r="X92" s="26">
        <f t="shared" ref="X92" si="140">R92*R$6</f>
        <v>34.76801865772677</v>
      </c>
      <c r="Y92" s="15">
        <f t="shared" ref="Y92" si="141">S92*S$6</f>
        <v>40.122680470924237</v>
      </c>
      <c r="Z92" s="15">
        <f t="shared" ref="Z92" si="142">T92*T$6</f>
        <v>38.950913995833147</v>
      </c>
      <c r="AA92" s="15">
        <f t="shared" ref="AA92" si="143">U92*U$6</f>
        <v>50.070266134603514</v>
      </c>
      <c r="AB92" s="16">
        <f t="shared" ref="AB92" si="144">V92*$V$6</f>
        <v>115.48366089498536</v>
      </c>
      <c r="AC92" s="16">
        <f t="shared" ref="AC92" si="145">W92*$W$6</f>
        <v>37.782705099778269</v>
      </c>
      <c r="AD92" s="29">
        <f t="shared" si="77"/>
        <v>163.91187925908767</v>
      </c>
      <c r="AE92" s="17">
        <f t="shared" ref="AE92" si="146">SUM(AB92:AC92)</f>
        <v>153.26636599476365</v>
      </c>
      <c r="AF92" s="30">
        <f t="shared" ca="1" si="107"/>
        <v>0</v>
      </c>
      <c r="AG92" s="5">
        <f t="shared" si="93"/>
        <v>100</v>
      </c>
    </row>
    <row r="93" spans="1:33" x14ac:dyDescent="0.25">
      <c r="A93" s="6">
        <f>EOMONTH(B93,0)</f>
        <v>44651</v>
      </c>
      <c r="B93" s="4">
        <v>44621</v>
      </c>
      <c r="C93" s="20">
        <f>'[1]Americas Monthly (AMM)'!F260</f>
        <v>526.54508928571431</v>
      </c>
      <c r="D93" s="20">
        <f>'[1]Americas Monthly (AMM)'!P260</f>
        <v>605.28080357142858</v>
      </c>
      <c r="E93" s="20">
        <f>'[1]Americas Monthly (AMM)'!T260</f>
        <v>679.09553571428569</v>
      </c>
      <c r="F93" s="20">
        <f>'[1]Americas Monthly (AMM)'!X260</f>
        <v>674.17455357142865</v>
      </c>
      <c r="G93" s="20">
        <f>'[1]Europe Monthly'!AF260</f>
        <v>630.69000000000005</v>
      </c>
      <c r="H93" s="20">
        <f>'[1]Asia Monthly'!T260</f>
        <v>618.77</v>
      </c>
      <c r="I93" s="20">
        <f>'[1]Asia Monthly'!R260</f>
        <v>569.38</v>
      </c>
      <c r="J93" s="20">
        <f>'[1]Asia Monthly'!G260</f>
        <v>546.52</v>
      </c>
      <c r="K93" s="20">
        <f>'[1]Asia Monthly'!$AC260</f>
        <v>524.59532202724029</v>
      </c>
      <c r="L93" s="20">
        <f>'[1]Europe Monthly'!AM260</f>
        <v>732</v>
      </c>
      <c r="M93" s="20">
        <f>'[1]Europe Monthly'!AL260</f>
        <v>780</v>
      </c>
      <c r="N93" s="20">
        <f>'[1]Americas Monthly (AMM)'!AH260</f>
        <v>825</v>
      </c>
      <c r="O93" s="20">
        <f>'[1]Americas Monthly (AMM)'!AI260</f>
        <v>865</v>
      </c>
      <c r="P93" s="20">
        <f>'[1]Americas Monthly (AMM)'!AJ260</f>
        <v>501.25</v>
      </c>
      <c r="R93" s="26">
        <f t="shared" ref="R93" si="147">AVERAGE(C93:F93)/AVERAGE($C$7:$F$7)*100</f>
        <v>186.29017954537954</v>
      </c>
      <c r="S93" s="15">
        <f t="shared" ref="S93" si="148">G93/$G$7*100</f>
        <v>204.69139208256593</v>
      </c>
      <c r="T93" s="15">
        <f t="shared" ref="T93" si="149">AVERAGE(H93:J93)/AVERAGE($H$7:$J$7)*100</f>
        <v>177.59520043409046</v>
      </c>
      <c r="U93" s="15">
        <f t="shared" ref="U93" si="150">K93/$K$7*100</f>
        <v>206.97187576797117</v>
      </c>
      <c r="V93" s="16">
        <f t="shared" ref="V93" si="151">SUM(L93*$L$6+M93*$M$6+N93*$N$6+O93*$O$6)/SUM($L$7*$L$6+$M$7*$M$6+$N$7*$N$6+$O$7*$O$6)*100</f>
        <v>221.56060265347426</v>
      </c>
      <c r="W93" s="16">
        <f t="shared" ref="W93" si="152">P93/$P$7*100</f>
        <v>177.82705099778272</v>
      </c>
      <c r="X93" s="26">
        <f t="shared" ref="X93" si="153">R93*R$6</f>
        <v>46.572544886344886</v>
      </c>
      <c r="Y93" s="15">
        <f t="shared" ref="Y93" si="154">S93*S$6</f>
        <v>51.172848020641482</v>
      </c>
      <c r="Z93" s="15">
        <f t="shared" ref="Z93" si="155">T93*T$6</f>
        <v>44.398800108522614</v>
      </c>
      <c r="AA93" s="15">
        <f t="shared" ref="AA93" si="156">U93*U$6</f>
        <v>51.742968941992793</v>
      </c>
      <c r="AB93" s="16">
        <f t="shared" ref="AB93" si="157">V93*$V$6</f>
        <v>155.09242185743199</v>
      </c>
      <c r="AC93" s="16">
        <f t="shared" ref="AC93" si="158">W93*$W$6</f>
        <v>53.348115299334815</v>
      </c>
      <c r="AD93" s="29">
        <f t="shared" ref="AD93" si="159">SUM(X93:AA93)</f>
        <v>193.88716195750177</v>
      </c>
      <c r="AE93" s="17">
        <f>SUM(AB93:AC93)</f>
        <v>208.44053715676679</v>
      </c>
      <c r="AF93" s="30">
        <f t="shared" ca="1" si="107"/>
        <v>0</v>
      </c>
      <c r="AG93" s="5">
        <f t="shared" si="93"/>
        <v>100</v>
      </c>
    </row>
    <row r="94" spans="1:33" x14ac:dyDescent="0.25">
      <c r="A94" s="6">
        <f t="shared" ref="A94" si="160">EOMONTH(B94,0)</f>
        <v>44681</v>
      </c>
      <c r="B94" s="4">
        <v>44652</v>
      </c>
      <c r="C94" s="20">
        <f>'[1]Americas Monthly (AMM)'!F261</f>
        <v>506.86116071428569</v>
      </c>
      <c r="D94" s="20">
        <f>'[1]Americas Monthly (AMM)'!P261</f>
        <v>605.28080357142858</v>
      </c>
      <c r="E94" s="20">
        <f>'[1]Americas Monthly (AMM)'!T261</f>
        <v>752.9102678571428</v>
      </c>
      <c r="F94" s="20">
        <f>'[1]Americas Monthly (AMM)'!X261</f>
        <v>747.98928571428576</v>
      </c>
      <c r="G94" s="20">
        <f>'[1]Europe Monthly'!AF261</f>
        <v>616.65</v>
      </c>
      <c r="H94" s="20">
        <f>'[1]Asia Monthly'!T261</f>
        <v>628.71</v>
      </c>
      <c r="I94" s="20">
        <f>'[1]Asia Monthly'!R261</f>
        <v>556</v>
      </c>
      <c r="J94" s="20">
        <f>'[1]Asia Monthly'!G261</f>
        <v>547.08000000000004</v>
      </c>
      <c r="K94" s="20">
        <f>'[1]Asia Monthly'!$AC261</f>
        <v>555.4976280779232</v>
      </c>
      <c r="L94" s="20">
        <f>'[1]Europe Monthly'!AM261</f>
        <v>665</v>
      </c>
      <c r="M94" s="20">
        <f>'[1]Europe Monthly'!AL261</f>
        <v>715</v>
      </c>
      <c r="N94" s="20">
        <f>'[1]Americas Monthly (AMM)'!AH261</f>
        <v>924</v>
      </c>
      <c r="O94" s="20">
        <f>'[1]Americas Monthly (AMM)'!AI261</f>
        <v>967</v>
      </c>
      <c r="P94" s="20">
        <f>'[1]Americas Monthly (AMM)'!AJ261</f>
        <v>550</v>
      </c>
      <c r="R94" s="26">
        <f t="shared" ref="R94" si="161">AVERAGE(C94:F94)/AVERAGE($C$7:$F$7)*100</f>
        <v>195.88135710613176</v>
      </c>
      <c r="S94" s="15">
        <f t="shared" ref="S94" si="162">G94/$G$7*100</f>
        <v>200.13468887680835</v>
      </c>
      <c r="T94" s="15">
        <f t="shared" ref="T94" si="163">AVERAGE(H94:J94)/AVERAGE($H$7:$J$7)*100</f>
        <v>177.30034655568696</v>
      </c>
      <c r="U94" s="15">
        <f t="shared" ref="U94" si="164">K94/$K$7*100</f>
        <v>219.16395598734769</v>
      </c>
      <c r="V94" s="16">
        <f t="shared" ref="V94" si="165">SUM(L94*$L$6+M94*$M$6+N94*$N$6+O94*$O$6)/SUM($L$7*$L$6+$M$7*$M$6+$N$7*$N$6+$O$7*$O$6)*100</f>
        <v>214.41870924218574</v>
      </c>
      <c r="W94" s="16">
        <f t="shared" ref="W94" si="166">P94/$P$7*100</f>
        <v>195.1219512195122</v>
      </c>
      <c r="X94" s="26">
        <f t="shared" ref="X94" si="167">R94*R$6</f>
        <v>48.97033927653294</v>
      </c>
      <c r="Y94" s="15">
        <f t="shared" ref="Y94" si="168">S94*S$6</f>
        <v>50.033672219202089</v>
      </c>
      <c r="Z94" s="15">
        <f t="shared" ref="Z94" si="169">T94*T$6</f>
        <v>44.325086638921739</v>
      </c>
      <c r="AA94" s="15">
        <f t="shared" ref="AA94" si="170">U94*U$6</f>
        <v>54.790988996836923</v>
      </c>
      <c r="AB94" s="16">
        <f t="shared" ref="AB94" si="171">V94*$V$6</f>
        <v>150.09309646953</v>
      </c>
      <c r="AC94" s="16">
        <f t="shared" ref="AC94" si="172">W94*$W$6</f>
        <v>58.536585365853654</v>
      </c>
      <c r="AD94" s="29">
        <f t="shared" ref="AD94" si="173">SUM(X94:AA94)</f>
        <v>198.12008713149368</v>
      </c>
      <c r="AE94" s="17">
        <f t="shared" ref="AE94" si="174">SUM(AB94:AC94)</f>
        <v>208.62968183538365</v>
      </c>
      <c r="AF94" s="30">
        <f t="shared" ca="1" si="107"/>
        <v>0</v>
      </c>
      <c r="AG94" s="5">
        <f t="shared" si="93"/>
        <v>100</v>
      </c>
    </row>
    <row r="95" spans="1:33" x14ac:dyDescent="0.25">
      <c r="A95" s="6">
        <f t="shared" ref="A95" si="175">EOMONTH(B95,0)</f>
        <v>44712</v>
      </c>
      <c r="B95" s="4">
        <v>44682</v>
      </c>
      <c r="C95" s="20">
        <f>'[1]Americas Monthly (AMM)'!F262</f>
        <v>433.04642857142852</v>
      </c>
      <c r="D95" s="20">
        <f>'[1]Americas Monthly (AMM)'!P262</f>
        <v>531.46607142857147</v>
      </c>
      <c r="E95" s="20">
        <f>'[1]Americas Monthly (AMM)'!T262</f>
        <v>679.09553571428569</v>
      </c>
      <c r="F95" s="20">
        <f>'[1]Americas Monthly (AMM)'!X262</f>
        <v>674.17455357142865</v>
      </c>
      <c r="G95" s="20">
        <f>'[1]Europe Monthly'!AF262</f>
        <v>478.73</v>
      </c>
      <c r="H95" s="20">
        <f>'[1]Asia Monthly'!T262</f>
        <v>549.49</v>
      </c>
      <c r="I95" s="20">
        <f>'[1]Asia Monthly'!R262</f>
        <v>511.25</v>
      </c>
      <c r="J95" s="20">
        <f>'[1]Asia Monthly'!G262</f>
        <v>454.21</v>
      </c>
      <c r="K95" s="20">
        <f>'[1]Asia Monthly'!$AC262</f>
        <v>531.16011400371247</v>
      </c>
      <c r="L95" s="20">
        <f>'[1]Europe Monthly'!AM262</f>
        <v>528.75</v>
      </c>
      <c r="M95" s="20">
        <f>'[1]Europe Monthly'!AL262</f>
        <v>578.75</v>
      </c>
      <c r="N95" s="20">
        <f>'[1]Americas Monthly (AMM)'!AH262</f>
        <v>851.25</v>
      </c>
      <c r="O95" s="20">
        <f>'[1]Americas Monthly (AMM)'!AI262</f>
        <v>853.75</v>
      </c>
      <c r="P95" s="20">
        <f>'[1]Americas Monthly (AMM)'!AJ262</f>
        <v>433.75</v>
      </c>
      <c r="R95" s="26">
        <f t="shared" ref="R95" si="176">AVERAGE(C95:F95)/AVERAGE($C$7:$F$7)*100</f>
        <v>173.7478704274728</v>
      </c>
      <c r="S95" s="15">
        <f t="shared" ref="S95" si="177">G95/$G$7*100</f>
        <v>155.37254456497925</v>
      </c>
      <c r="T95" s="15">
        <f t="shared" ref="T95" si="178">AVERAGE(H95:J95)/AVERAGE($H$7:$J$7)*100</f>
        <v>155.10030662755759</v>
      </c>
      <c r="U95" s="15">
        <f t="shared" ref="U95" si="179">K95/$K$7*100</f>
        <v>209.56192423456125</v>
      </c>
      <c r="V95" s="16">
        <f t="shared" ref="V95" si="180">SUM(L95*$L$6+M95*$M$6+N95*$N$6+O95*$O$6)/SUM($L$7*$L$6+$M$7*$M$6+$N$7*$N$6+$O$7*$O$6)*100</f>
        <v>179.04205082077803</v>
      </c>
      <c r="W95" s="16">
        <f t="shared" ref="W95" si="181">P95/$P$7*100</f>
        <v>153.88026607538802</v>
      </c>
      <c r="X95" s="26">
        <f t="shared" ref="X95" si="182">R95*R$6</f>
        <v>43.436967606868201</v>
      </c>
      <c r="Y95" s="15">
        <f t="shared" ref="Y95" si="183">S95*S$6</f>
        <v>38.843136141244813</v>
      </c>
      <c r="Z95" s="15">
        <f t="shared" ref="Z95" si="184">T95*T$6</f>
        <v>38.775076656889397</v>
      </c>
      <c r="AA95" s="15">
        <f t="shared" ref="AA95" si="185">U95*U$6</f>
        <v>52.390481058640312</v>
      </c>
      <c r="AB95" s="16">
        <f t="shared" ref="AB95" si="186">V95*$V$6</f>
        <v>125.32943557454462</v>
      </c>
      <c r="AC95" s="16">
        <f t="shared" ref="AC95" si="187">W95*$W$6</f>
        <v>46.164079822616408</v>
      </c>
      <c r="AD95" s="29">
        <f t="shared" ref="AD95" si="188">SUM(X95:AA95)</f>
        <v>173.44566146364272</v>
      </c>
      <c r="AE95" s="17">
        <f t="shared" ref="AE95" si="189">SUM(AB95:AC95)</f>
        <v>171.49351539716102</v>
      </c>
      <c r="AF95" s="30">
        <f t="shared" ca="1" si="107"/>
        <v>0</v>
      </c>
      <c r="AG95" s="5">
        <f t="shared" si="93"/>
        <v>100</v>
      </c>
    </row>
    <row r="96" spans="1:33" x14ac:dyDescent="0.25">
      <c r="A96" s="6">
        <f t="shared" ref="A96" si="190">EOMONTH(B96,0)</f>
        <v>44742</v>
      </c>
      <c r="B96" s="4">
        <v>44713</v>
      </c>
      <c r="C96" s="20">
        <f>'[1]Americas Monthly (AMM)'!F263</f>
        <v>383.83660714285713</v>
      </c>
      <c r="D96" s="20">
        <f>'[1]Americas Monthly (AMM)'!P263</f>
        <v>482.25624999999997</v>
      </c>
      <c r="E96" s="20">
        <f>'[1]Americas Monthly (AMM)'!T263</f>
        <v>605.28080357142858</v>
      </c>
      <c r="F96" s="20">
        <f>'[1]Americas Monthly (AMM)'!X263</f>
        <v>600.35982142857131</v>
      </c>
      <c r="G96" s="20">
        <f>'[1]Europe Monthly'!AF263</f>
        <v>365.83</v>
      </c>
      <c r="H96" s="20">
        <f>'[1]Asia Monthly'!T263</f>
        <v>470.83</v>
      </c>
      <c r="I96" s="20">
        <f>'[1]Asia Monthly'!R263</f>
        <v>448.75</v>
      </c>
      <c r="J96" s="20">
        <f>'[1]Asia Monthly'!G263</f>
        <v>412.39</v>
      </c>
      <c r="K96" s="20">
        <f>'[1]Asia Monthly'!$AC263</f>
        <v>480.20884634856702</v>
      </c>
      <c r="L96" s="20">
        <f>'[1]Europe Monthly'!AM263</f>
        <v>407</v>
      </c>
      <c r="M96" s="20">
        <f>'[1]Europe Monthly'!AL263</f>
        <v>457</v>
      </c>
      <c r="N96" s="20">
        <f>'[1]Americas Monthly (AMM)'!AH263</f>
        <v>648.13</v>
      </c>
      <c r="O96" s="20">
        <f>'[1]Americas Monthly (AMM)'!AI263</f>
        <v>703.13</v>
      </c>
      <c r="P96" s="20">
        <f>'[1]Americas Monthly (AMM)'!AJ263</f>
        <v>390</v>
      </c>
      <c r="R96" s="26">
        <f t="shared" ref="R96" si="191">AVERAGE(C96:F96)/AVERAGE($C$7:$F$7)*100</f>
        <v>155.30329819525699</v>
      </c>
      <c r="S96" s="15">
        <f t="shared" ref="S96" si="192">G96/$G$7*100</f>
        <v>118.73067904289758</v>
      </c>
      <c r="T96" s="15">
        <f t="shared" ref="T96" si="193">AVERAGE(H96:J96)/AVERAGE($H$7:$J$7)*100</f>
        <v>136.366847367047</v>
      </c>
      <c r="U96" s="15">
        <f t="shared" ref="U96" si="194">K96/$K$7*100</f>
        <v>189.45980170973661</v>
      </c>
      <c r="V96" s="16">
        <f t="shared" ref="V96" si="195">SUM(L96*$L$6+M96*$M$6+N96*$N$6+O96*$O$6)/SUM($L$7*$L$6+$M$7*$M$6+$N$7*$N$6+$O$7*$O$6)*100</f>
        <v>139.08738475376657</v>
      </c>
      <c r="W96" s="16">
        <f t="shared" ref="W96" si="196">P96/$P$7*100</f>
        <v>138.35920177383591</v>
      </c>
      <c r="X96" s="26">
        <f t="shared" ref="X96" si="197">R96*R$6</f>
        <v>38.825824548814246</v>
      </c>
      <c r="Y96" s="15">
        <f t="shared" ref="Y96" si="198">S96*S$6</f>
        <v>29.682669760724394</v>
      </c>
      <c r="Z96" s="15">
        <f t="shared" ref="Z96" si="199">T96*T$6</f>
        <v>34.09171184176175</v>
      </c>
      <c r="AA96" s="15">
        <f t="shared" ref="AA96" si="200">U96*U$6</f>
        <v>47.364950427434152</v>
      </c>
      <c r="AB96" s="16">
        <f t="shared" ref="AB96" si="201">V96*$V$6</f>
        <v>97.361169327636588</v>
      </c>
      <c r="AC96" s="16">
        <f t="shared" ref="AC96" si="202">W96*$W$6</f>
        <v>41.507760532150769</v>
      </c>
      <c r="AD96" s="29">
        <f t="shared" ref="AD96:AD114" si="203">SUM(X96:AA96)</f>
        <v>149.96515657873454</v>
      </c>
      <c r="AE96" s="17">
        <f t="shared" ref="AE96:AE114" si="204">SUM(AB96:AC96)</f>
        <v>138.86892985978736</v>
      </c>
      <c r="AF96" s="30">
        <f t="shared" ca="1" si="107"/>
        <v>0</v>
      </c>
      <c r="AG96" s="5">
        <f t="shared" si="93"/>
        <v>100</v>
      </c>
    </row>
    <row r="97" spans="1:33" x14ac:dyDescent="0.25">
      <c r="A97" s="6">
        <f t="shared" ref="A97:A102" si="205">EOMONTH(B97,0)</f>
        <v>44773</v>
      </c>
      <c r="B97" s="4">
        <v>44743</v>
      </c>
      <c r="C97" s="20">
        <f>'[1]Americas Monthly (AMM)'!F264</f>
        <v>354.31071428571431</v>
      </c>
      <c r="D97" s="20">
        <f>'[1]Americas Monthly (AMM)'!P264</f>
        <v>452.73035714285709</v>
      </c>
      <c r="E97" s="20">
        <f>'[1]Americas Monthly (AMM)'!T264</f>
        <v>472.41428571428565</v>
      </c>
      <c r="F97" s="20">
        <f>'[1]Americas Monthly (AMM)'!X264</f>
        <v>467.49330357142856</v>
      </c>
      <c r="G97" s="20">
        <f>'[1]Europe Monthly'!AF264</f>
        <v>379.28</v>
      </c>
      <c r="H97" s="20">
        <f>'[1]Asia Monthly'!T264</f>
        <v>466.86</v>
      </c>
      <c r="I97" s="20">
        <f>'[1]Asia Monthly'!R264</f>
        <v>447</v>
      </c>
      <c r="J97" s="20">
        <f>'[1]Asia Monthly'!G264</f>
        <v>352.1</v>
      </c>
      <c r="K97" s="20">
        <f>'[1]Asia Monthly'!$AC264</f>
        <v>384.65987692420214</v>
      </c>
      <c r="L97" s="20">
        <f>'[1]Europe Monthly'!AM264</f>
        <v>410</v>
      </c>
      <c r="M97" s="20">
        <f>'[1]Europe Monthly'!AL264</f>
        <v>460</v>
      </c>
      <c r="N97" s="20">
        <f>'[1]Americas Monthly (AMM)'!AH264</f>
        <v>496.5</v>
      </c>
      <c r="O97" s="20">
        <f>'[1]Americas Monthly (AMM)'!AI264</f>
        <v>542.5</v>
      </c>
      <c r="P97" s="20">
        <f>'[1]Americas Monthly (AMM)'!AJ264</f>
        <v>345</v>
      </c>
      <c r="R97" s="26">
        <f t="shared" ref="R97:R102" si="206">AVERAGE(C97:F97)/AVERAGE($C$7:$F$7)*100</f>
        <v>130.95646284873214</v>
      </c>
      <c r="S97" s="15">
        <f t="shared" ref="S97:S102" si="207">G97/$G$7*100</f>
        <v>123.09589685752999</v>
      </c>
      <c r="T97" s="15">
        <f t="shared" ref="T97:T102" si="208">AVERAGE(H97:J97)/AVERAGE($H$7:$J$7)*100</f>
        <v>129.60875552211149</v>
      </c>
      <c r="U97" s="15">
        <f t="shared" ref="U97:U102" si="209">K97/$K$7*100</f>
        <v>151.76226877513977</v>
      </c>
      <c r="V97" s="16">
        <f t="shared" ref="V97:V102" si="210">SUM(L97*$L$6+M97*$M$6+N97*$N$6+O97*$O$6)/SUM($L$7*$L$6+$M$7*$M$6+$N$7*$N$6+$O$7*$O$6)*100</f>
        <v>128.66201933888016</v>
      </c>
      <c r="W97" s="16">
        <f t="shared" ref="W97:W102" si="211">P97/$P$7*100</f>
        <v>122.39467849223946</v>
      </c>
      <c r="X97" s="26">
        <f t="shared" ref="X97:X102" si="212">R97*R$6</f>
        <v>32.739115712183036</v>
      </c>
      <c r="Y97" s="15">
        <f t="shared" ref="Y97:Y102" si="213">S97*S$6</f>
        <v>30.773974214382498</v>
      </c>
      <c r="Z97" s="15">
        <f t="shared" ref="Z97:Z102" si="214">T97*T$6</f>
        <v>32.402188880527873</v>
      </c>
      <c r="AA97" s="15">
        <f t="shared" ref="AA97:AA102" si="215">U97*U$6</f>
        <v>37.940567193784943</v>
      </c>
      <c r="AB97" s="16">
        <f t="shared" ref="AB97:AB102" si="216">V97*$V$6</f>
        <v>90.063413537216107</v>
      </c>
      <c r="AC97" s="16">
        <f t="shared" ref="AC97:AC102" si="217">W97*$W$6</f>
        <v>36.718403547671841</v>
      </c>
      <c r="AD97" s="29">
        <f t="shared" si="203"/>
        <v>133.85584600087836</v>
      </c>
      <c r="AE97" s="17">
        <f t="shared" si="204"/>
        <v>126.78181708488795</v>
      </c>
      <c r="AF97" s="30">
        <f t="shared" ca="1" si="107"/>
        <v>0</v>
      </c>
      <c r="AG97" s="5">
        <f t="shared" si="93"/>
        <v>100</v>
      </c>
    </row>
    <row r="98" spans="1:33" x14ac:dyDescent="0.25">
      <c r="A98" s="6">
        <f t="shared" si="205"/>
        <v>44804</v>
      </c>
      <c r="B98" s="4">
        <v>44774</v>
      </c>
      <c r="C98" s="20">
        <f>'[1]Americas Monthly (AMM)'!F265</f>
        <v>324.78482142857143</v>
      </c>
      <c r="D98" s="20">
        <f>'[1]Americas Monthly (AMM)'!P265</f>
        <v>428.12544642857142</v>
      </c>
      <c r="E98" s="20">
        <f>'[1]Americas Monthly (AMM)'!T265</f>
        <v>403.5205357142857</v>
      </c>
      <c r="F98" s="20">
        <f>'[1]Americas Monthly (AMM)'!X265</f>
        <v>398.59955357142854</v>
      </c>
      <c r="G98" s="20">
        <f>'[1]Europe Monthly'!AF265</f>
        <v>382.5</v>
      </c>
      <c r="H98" s="20">
        <f>'[1]Asia Monthly'!T265</f>
        <v>480.55</v>
      </c>
      <c r="I98" s="20">
        <f>'[1]Asia Monthly'!R265</f>
        <v>473.38</v>
      </c>
      <c r="J98" s="20">
        <f>'[1]Asia Monthly'!G265</f>
        <v>349.55</v>
      </c>
      <c r="K98" s="20">
        <f>'[1]Asia Monthly'!$AC265</f>
        <v>402.71909731933096</v>
      </c>
      <c r="L98" s="20">
        <f>'[1]Europe Monthly'!AM265</f>
        <v>375</v>
      </c>
      <c r="M98" s="20">
        <f>'[1]Europe Monthly'!AL265</f>
        <v>425</v>
      </c>
      <c r="N98" s="20">
        <f>'[1]Americas Monthly (AMM)'!AH265</f>
        <v>441.25</v>
      </c>
      <c r="O98" s="20">
        <f>'[1]Americas Monthly (AMM)'!AI265</f>
        <v>483.13</v>
      </c>
      <c r="P98" s="20">
        <f>'[1]Americas Monthly (AMM)'!AJ265</f>
        <v>265</v>
      </c>
      <c r="R98" s="26">
        <f t="shared" si="206"/>
        <v>116.56969650760381</v>
      </c>
      <c r="S98" s="15">
        <f t="shared" si="207"/>
        <v>124.14095272095874</v>
      </c>
      <c r="T98" s="15">
        <f t="shared" si="208"/>
        <v>133.45004632686806</v>
      </c>
      <c r="U98" s="15">
        <f t="shared" si="209"/>
        <v>158.88728602775822</v>
      </c>
      <c r="V98" s="16">
        <f t="shared" si="210"/>
        <v>117.05653249381606</v>
      </c>
      <c r="W98" s="16">
        <f t="shared" si="211"/>
        <v>94.013303769401332</v>
      </c>
      <c r="X98" s="26">
        <f t="shared" si="212"/>
        <v>29.142424126900952</v>
      </c>
      <c r="Y98" s="15">
        <f t="shared" si="213"/>
        <v>31.035238180239684</v>
      </c>
      <c r="Z98" s="15">
        <f t="shared" si="214"/>
        <v>33.362511581717015</v>
      </c>
      <c r="AA98" s="15">
        <f t="shared" si="215"/>
        <v>39.721821506939555</v>
      </c>
      <c r="AB98" s="16">
        <f t="shared" si="216"/>
        <v>81.939572745671242</v>
      </c>
      <c r="AC98" s="16">
        <f t="shared" si="217"/>
        <v>28.203991130820398</v>
      </c>
      <c r="AD98" s="29">
        <f t="shared" si="203"/>
        <v>133.26199539579721</v>
      </c>
      <c r="AE98" s="17">
        <f t="shared" si="204"/>
        <v>110.14356387649164</v>
      </c>
      <c r="AF98" s="30">
        <v>0</v>
      </c>
      <c r="AG98" s="5">
        <f t="shared" si="93"/>
        <v>100</v>
      </c>
    </row>
    <row r="99" spans="1:33" x14ac:dyDescent="0.25">
      <c r="A99" s="6">
        <f t="shared" si="205"/>
        <v>44834</v>
      </c>
      <c r="B99" s="4">
        <v>44805</v>
      </c>
      <c r="C99" s="20">
        <f>'[1]Americas Monthly (AMM)'!F266</f>
        <v>300.17991071428565</v>
      </c>
      <c r="D99" s="20">
        <f>'[1]Americas Monthly (AMM)'!P266</f>
        <v>418.28348214285711</v>
      </c>
      <c r="E99" s="20">
        <f>'[1]Americas Monthly (AMM)'!T266</f>
        <v>383.83660714285713</v>
      </c>
      <c r="F99" s="20">
        <f>'[1]Americas Monthly (AMM)'!X266</f>
        <v>378.91562499999998</v>
      </c>
      <c r="G99" s="20">
        <f>'[1]Europe Monthly'!AF266</f>
        <v>358.86</v>
      </c>
      <c r="H99" s="20">
        <f>'[1]Asia Monthly'!T266</f>
        <v>455.46</v>
      </c>
      <c r="I99" s="20">
        <f>'[1]Asia Monthly'!R266</f>
        <v>444</v>
      </c>
      <c r="J99" s="20">
        <f>'[1]Asia Monthly'!G266</f>
        <v>362.82</v>
      </c>
      <c r="K99" s="20">
        <f>'[1]Asia Monthly'!$AC266</f>
        <v>404.46219145500044</v>
      </c>
      <c r="L99" s="20">
        <f>'[1]Europe Monthly'!AM266</f>
        <v>368</v>
      </c>
      <c r="M99" s="20">
        <f>'[1]Europe Monthly'!AL266</f>
        <v>418</v>
      </c>
      <c r="N99" s="20">
        <f>'[1]Americas Monthly (AMM)'!AH266</f>
        <v>460.5</v>
      </c>
      <c r="O99" s="20">
        <f>'[1]Americas Monthly (AMM)'!AI266</f>
        <v>481</v>
      </c>
      <c r="P99" s="20">
        <f>'[1]Americas Monthly (AMM)'!AJ266</f>
        <v>258</v>
      </c>
      <c r="R99" s="26">
        <f t="shared" si="206"/>
        <v>111.03632483793906</v>
      </c>
      <c r="S99" s="15">
        <f t="shared" si="207"/>
        <v>116.4685550155379</v>
      </c>
      <c r="T99" s="15">
        <f t="shared" si="208"/>
        <v>129.23199778859592</v>
      </c>
      <c r="U99" s="15">
        <f t="shared" si="209"/>
        <v>159.57499986688569</v>
      </c>
      <c r="V99" s="16">
        <f t="shared" si="210"/>
        <v>116.54598605801665</v>
      </c>
      <c r="W99" s="16">
        <f t="shared" si="211"/>
        <v>91.529933481152995</v>
      </c>
      <c r="X99" s="26">
        <f t="shared" si="212"/>
        <v>27.759081209484766</v>
      </c>
      <c r="Y99" s="15">
        <f t="shared" si="213"/>
        <v>29.117138753884475</v>
      </c>
      <c r="Z99" s="15">
        <f t="shared" si="214"/>
        <v>32.30799944714898</v>
      </c>
      <c r="AA99" s="15">
        <f t="shared" si="215"/>
        <v>39.893749966721423</v>
      </c>
      <c r="AB99" s="16">
        <f t="shared" si="216"/>
        <v>81.582190240611652</v>
      </c>
      <c r="AC99" s="16">
        <f t="shared" si="217"/>
        <v>27.458980044345896</v>
      </c>
      <c r="AD99" s="29">
        <f t="shared" si="203"/>
        <v>129.07796937723964</v>
      </c>
      <c r="AE99" s="17">
        <f t="shared" si="204"/>
        <v>109.04117028495754</v>
      </c>
      <c r="AF99" s="30">
        <f t="shared" ca="1" si="107"/>
        <v>0</v>
      </c>
      <c r="AG99" s="5">
        <f t="shared" si="93"/>
        <v>100</v>
      </c>
    </row>
    <row r="100" spans="1:33" x14ac:dyDescent="0.25">
      <c r="A100" s="6">
        <f t="shared" si="205"/>
        <v>44865</v>
      </c>
      <c r="B100" s="4">
        <v>44835</v>
      </c>
      <c r="C100" s="20">
        <f>'[1]Americas Monthly (AMM)'!F267</f>
        <v>290.3379464285714</v>
      </c>
      <c r="D100" s="20">
        <f>'[1]Americas Monthly (AMM)'!P267</f>
        <v>378.91562499999998</v>
      </c>
      <c r="E100" s="20">
        <f>'[1]Americas Monthly (AMM)'!T267</f>
        <v>354.31071428571431</v>
      </c>
      <c r="F100" s="20">
        <f>'[1]Americas Monthly (AMM)'!X267</f>
        <v>349.3897321428571</v>
      </c>
      <c r="G100" s="20">
        <f>'[1]Europe Monthly'!AF267</f>
        <v>360.32</v>
      </c>
      <c r="H100" s="20">
        <f>'[1]Asia Monthly'!T267</f>
        <v>451.55</v>
      </c>
      <c r="I100" s="20">
        <f>'[1]Asia Monthly'!R267</f>
        <v>438.13</v>
      </c>
      <c r="J100" s="20">
        <f>'[1]Asia Monthly'!G267</f>
        <v>358.88</v>
      </c>
      <c r="K100" s="20">
        <f>'[1]Asia Monthly'!$AC267</f>
        <v>346.89913040531081</v>
      </c>
      <c r="L100" s="20">
        <f>'[1]Europe Monthly'!AM267</f>
        <v>370</v>
      </c>
      <c r="M100" s="20">
        <f>'[1]Europe Monthly'!AL267</f>
        <v>420</v>
      </c>
      <c r="N100" s="20">
        <f>'[1]Americas Monthly (AMM)'!AH267</f>
        <v>508.5</v>
      </c>
      <c r="O100" s="20">
        <f>'[1]Americas Monthly (AMM)'!AI267</f>
        <v>523.13</v>
      </c>
      <c r="P100" s="1">
        <v>230</v>
      </c>
      <c r="R100" s="26">
        <f t="shared" si="206"/>
        <v>102.92071305576414</v>
      </c>
      <c r="S100" s="15">
        <f t="shared" si="207"/>
        <v>116.94240022069502</v>
      </c>
      <c r="T100" s="15">
        <f t="shared" si="208"/>
        <v>127.82734667342375</v>
      </c>
      <c r="U100" s="15">
        <f t="shared" si="209"/>
        <v>136.86428511182379</v>
      </c>
      <c r="V100" s="16">
        <f t="shared" si="210"/>
        <v>120.32615246233416</v>
      </c>
      <c r="W100" s="16">
        <f t="shared" si="211"/>
        <v>81.596452328159643</v>
      </c>
      <c r="X100" s="26">
        <f t="shared" si="212"/>
        <v>25.730178263941035</v>
      </c>
      <c r="Y100" s="15">
        <f t="shared" si="213"/>
        <v>29.235600055173755</v>
      </c>
      <c r="Z100" s="15">
        <f t="shared" si="214"/>
        <v>31.956836668355937</v>
      </c>
      <c r="AA100" s="15">
        <f t="shared" si="215"/>
        <v>34.216071277955947</v>
      </c>
      <c r="AB100" s="16">
        <f t="shared" si="216"/>
        <v>84.228306723633906</v>
      </c>
      <c r="AC100" s="16">
        <f t="shared" si="217"/>
        <v>24.478935698447891</v>
      </c>
      <c r="AD100" s="29">
        <f t="shared" si="203"/>
        <v>121.13868626542667</v>
      </c>
      <c r="AE100" s="17">
        <f t="shared" si="204"/>
        <v>108.7072424220818</v>
      </c>
      <c r="AF100" s="30">
        <f t="shared" ca="1" si="107"/>
        <v>0</v>
      </c>
      <c r="AG100" s="5">
        <f t="shared" si="93"/>
        <v>100</v>
      </c>
    </row>
    <row r="101" spans="1:33" x14ac:dyDescent="0.25">
      <c r="A101" s="6">
        <f t="shared" si="205"/>
        <v>44895</v>
      </c>
      <c r="B101" s="4">
        <v>44866</v>
      </c>
      <c r="C101" s="20">
        <f>'[1]Americas Monthly (AMM)'!F268</f>
        <v>270.65401785714283</v>
      </c>
      <c r="D101" s="20">
        <f>'[1]Americas Monthly (AMM)'!P268</f>
        <v>359.23169642857141</v>
      </c>
      <c r="E101" s="20">
        <f>'[1]Americas Monthly (AMM)'!T268</f>
        <v>324.78482142857143</v>
      </c>
      <c r="F101" s="20">
        <f>'[1]Americas Monthly (AMM)'!X268</f>
        <v>319.86383928571428</v>
      </c>
      <c r="G101" s="20">
        <f>'[1]Europe Monthly'!AF268</f>
        <v>342.12</v>
      </c>
      <c r="H101" s="20">
        <f>'[1]Asia Monthly'!T268</f>
        <v>422.28</v>
      </c>
      <c r="I101" s="20">
        <f>'[1]Asia Monthly'!R268</f>
        <v>398.13</v>
      </c>
      <c r="J101" s="20">
        <f>'[1]Asia Monthly'!G268</f>
        <v>330.84</v>
      </c>
      <c r="K101" s="20">
        <f>'[1]Asia Monthly'!$AC268</f>
        <v>348.241233050277</v>
      </c>
      <c r="L101" s="20">
        <f>'[1]Europe Monthly'!AM268</f>
        <v>352.5</v>
      </c>
      <c r="M101" s="20">
        <f>'[1]Europe Monthly'!AL268</f>
        <v>402.5</v>
      </c>
      <c r="N101" s="20">
        <f>'[1]Americas Monthly (AMM)'!AH268</f>
        <v>458.75</v>
      </c>
      <c r="O101" s="20">
        <f>'[1]Americas Monthly (AMM)'!AI268</f>
        <v>488.75</v>
      </c>
      <c r="R101" s="26">
        <f t="shared" si="206"/>
        <v>95.542884162877812</v>
      </c>
      <c r="S101" s="15">
        <f t="shared" si="207"/>
        <v>111.03556273175006</v>
      </c>
      <c r="T101" s="15">
        <f t="shared" si="208"/>
        <v>117.86476649722808</v>
      </c>
      <c r="U101" s="15">
        <f t="shared" si="209"/>
        <v>137.39379326837457</v>
      </c>
      <c r="V101" s="16">
        <f t="shared" si="210"/>
        <v>113.24488419158985</v>
      </c>
      <c r="W101" s="16">
        <f t="shared" si="211"/>
        <v>0</v>
      </c>
      <c r="X101" s="26">
        <f t="shared" si="212"/>
        <v>23.885721040719453</v>
      </c>
      <c r="Y101" s="15">
        <f t="shared" si="213"/>
        <v>27.758890682937515</v>
      </c>
      <c r="Z101" s="15">
        <f t="shared" si="214"/>
        <v>29.466191624307019</v>
      </c>
      <c r="AA101" s="15">
        <f t="shared" si="215"/>
        <v>34.348448317093641</v>
      </c>
      <c r="AB101" s="16">
        <f>V101*$V$5</f>
        <v>113.24488419158985</v>
      </c>
      <c r="AC101" s="16">
        <f t="shared" si="217"/>
        <v>0</v>
      </c>
      <c r="AD101" s="29">
        <f t="shared" si="203"/>
        <v>115.45925166505762</v>
      </c>
      <c r="AE101" s="17">
        <f t="shared" si="204"/>
        <v>113.24488419158985</v>
      </c>
      <c r="AF101" s="30">
        <f t="shared" ca="1" si="107"/>
        <v>0</v>
      </c>
      <c r="AG101" s="5">
        <f t="shared" si="93"/>
        <v>100</v>
      </c>
    </row>
    <row r="102" spans="1:33" x14ac:dyDescent="0.25">
      <c r="A102" s="6">
        <f t="shared" si="205"/>
        <v>44926</v>
      </c>
      <c r="B102" s="4">
        <v>44896</v>
      </c>
      <c r="C102" s="20">
        <f>'[1]Americas Monthly (AMM)'!F269</f>
        <v>290.3379464285714</v>
      </c>
      <c r="D102" s="20">
        <f>'[1]Americas Monthly (AMM)'!P269</f>
        <v>378.91562499999998</v>
      </c>
      <c r="E102" s="20">
        <f>'[1]Americas Monthly (AMM)'!T269</f>
        <v>354.31071428571431</v>
      </c>
      <c r="F102" s="20">
        <f>'[1]Americas Monthly (AMM)'!X269</f>
        <v>349.3897321428571</v>
      </c>
      <c r="G102" s="20">
        <f>'[1]Europe Monthly'!AF269</f>
        <v>379.88</v>
      </c>
      <c r="H102" s="20">
        <f>'[1]Asia Monthly'!T269</f>
        <v>437.45</v>
      </c>
      <c r="I102" s="20">
        <f>'[1]Asia Monthly'!R269</f>
        <v>415.5</v>
      </c>
      <c r="J102" s="20">
        <f>'[1]Asia Monthly'!G269</f>
        <v>366.03</v>
      </c>
      <c r="K102" s="20">
        <f>'[1]Asia Monthly'!$AC269</f>
        <v>376.10670344854015</v>
      </c>
      <c r="L102" s="20">
        <f>'[1]Europe Monthly'!AM269</f>
        <v>386.5</v>
      </c>
      <c r="M102" s="20">
        <f>'[1]Europe Monthly'!AL269</f>
        <v>436.5</v>
      </c>
      <c r="N102" s="20">
        <f>'[1]Americas Monthly (AMM)'!AH269</f>
        <v>434</v>
      </c>
      <c r="O102" s="20">
        <f>'[1]Americas Monthly (AMM)'!AI269</f>
        <v>458.5</v>
      </c>
      <c r="R102" s="26">
        <f t="shared" si="206"/>
        <v>102.92071305576414</v>
      </c>
      <c r="S102" s="15">
        <f t="shared" si="207"/>
        <v>123.29062776375895</v>
      </c>
      <c r="T102" s="15">
        <f t="shared" si="208"/>
        <v>124.79895163065457</v>
      </c>
      <c r="U102" s="15">
        <f t="shared" si="209"/>
        <v>148.38773171067336</v>
      </c>
      <c r="V102" s="16">
        <f t="shared" si="210"/>
        <v>118.70474477175622</v>
      </c>
      <c r="W102" s="16">
        <f t="shared" si="211"/>
        <v>0</v>
      </c>
      <c r="X102" s="26">
        <f t="shared" si="212"/>
        <v>25.730178263941035</v>
      </c>
      <c r="Y102" s="15">
        <f t="shared" si="213"/>
        <v>30.822656940939737</v>
      </c>
      <c r="Z102" s="15">
        <f t="shared" si="214"/>
        <v>31.199737907663643</v>
      </c>
      <c r="AA102" s="15">
        <f t="shared" si="215"/>
        <v>37.096932927668341</v>
      </c>
      <c r="AB102" s="16">
        <f t="shared" ref="AB102:AB114" si="218">V102*$V$5</f>
        <v>118.70474477175622</v>
      </c>
      <c r="AC102" s="16">
        <f t="shared" si="217"/>
        <v>0</v>
      </c>
      <c r="AD102" s="29">
        <f t="shared" si="203"/>
        <v>124.84950604021276</v>
      </c>
      <c r="AE102" s="17">
        <f t="shared" si="204"/>
        <v>118.70474477175622</v>
      </c>
      <c r="AF102" s="30">
        <v>0</v>
      </c>
      <c r="AG102" s="5">
        <f t="shared" si="93"/>
        <v>100</v>
      </c>
    </row>
    <row r="103" spans="1:33" x14ac:dyDescent="0.25">
      <c r="A103" s="6">
        <f t="shared" ref="A103:A113" si="219">EOMONTH(B103,0)</f>
        <v>44957</v>
      </c>
      <c r="B103" s="4">
        <v>44927</v>
      </c>
      <c r="C103" s="20">
        <f>'[1]Americas Monthly (AMM)'!F270</f>
        <v>329.70580357142853</v>
      </c>
      <c r="D103" s="20">
        <f>'[1]Americas Monthly (AMM)'!P270</f>
        <v>408.44151785714286</v>
      </c>
      <c r="E103" s="20">
        <f>'[1]Americas Monthly (AMM)'!T270</f>
        <v>413.36249999999995</v>
      </c>
      <c r="F103" s="20">
        <f>'[1]Americas Monthly (AMM)'!X270</f>
        <v>408.44151785714286</v>
      </c>
      <c r="G103" s="20">
        <f>'[1]Europe Monthly'!AF270</f>
        <v>406.59</v>
      </c>
      <c r="H103" s="20">
        <f>'[1]Asia Monthly'!T270</f>
        <v>454.12</v>
      </c>
      <c r="I103" s="20">
        <f>'[1]Asia Monthly'!R270</f>
        <v>436.25</v>
      </c>
      <c r="J103" s="20">
        <f>'[1]Asia Monthly'!G270</f>
        <v>399.27</v>
      </c>
      <c r="K103" s="20">
        <f>'[1]Asia Monthly'!$AC270</f>
        <v>416.66310296800214</v>
      </c>
      <c r="L103" s="20">
        <f>'[1]Europe Monthly'!AM270</f>
        <v>389.38</v>
      </c>
      <c r="M103" s="20">
        <f>'[1]Europe Monthly'!AL270</f>
        <v>439.38</v>
      </c>
      <c r="N103" s="20">
        <f>'[1]Americas Monthly (AMM)'!AH270</f>
        <v>471.25</v>
      </c>
      <c r="O103" s="20">
        <f>'[1]Americas Monthly (AMM)'!AI270</f>
        <v>475</v>
      </c>
      <c r="R103" s="26">
        <f t="shared" ref="R103:R113" si="220">AVERAGE(C103:F103)/AVERAGE($C$7:$F$7)*100</f>
        <v>116.93858795224811</v>
      </c>
      <c r="S103" s="15">
        <f t="shared" ref="S103:S113" si="221">G103/$G$7*100</f>
        <v>131.95939860605125</v>
      </c>
      <c r="T103" s="15">
        <f t="shared" ref="T103:T113" si="222">AVERAGE(H103:J103)/AVERAGE($H$7:$J$7)*100</f>
        <v>132.03310963342904</v>
      </c>
      <c r="U103" s="15">
        <f t="shared" ref="U103:U114" si="223">K103/$K$7*100</f>
        <v>164.38870184990466</v>
      </c>
      <c r="V103" s="16">
        <f t="shared" ref="V103:V113" si="224">SUM(L103*$L$6+M103*$M$6+N103*$N$6+O103*$O$6)/SUM($L$7*$L$6+$M$7*$M$6+$N$7*$N$6+$O$7*$O$6)*100</f>
        <v>121.63364065662243</v>
      </c>
      <c r="W103" s="16">
        <f t="shared" ref="W103:W113" si="225">P103/$P$7*100</f>
        <v>0</v>
      </c>
      <c r="X103" s="26">
        <f t="shared" ref="X103:X113" si="226">R103*R$6</f>
        <v>29.234646988062028</v>
      </c>
      <c r="Y103" s="15">
        <f t="shared" ref="Y103:Y113" si="227">S103*S$6</f>
        <v>32.989849651512813</v>
      </c>
      <c r="Z103" s="15">
        <f t="shared" ref="Z103:Z113" si="228">T103*T$6</f>
        <v>33.008277408357259</v>
      </c>
      <c r="AA103" s="15">
        <f t="shared" ref="AA103:AA113" si="229">U103*U$6</f>
        <v>41.097175462476166</v>
      </c>
      <c r="AB103" s="16">
        <f t="shared" si="218"/>
        <v>121.63364065662243</v>
      </c>
      <c r="AC103" s="16">
        <f t="shared" ref="AC103:AC113" si="230">W103*$W$6</f>
        <v>0</v>
      </c>
      <c r="AD103" s="29">
        <f t="shared" si="203"/>
        <v>136.32994951040826</v>
      </c>
      <c r="AE103" s="17">
        <f t="shared" si="204"/>
        <v>121.63364065662243</v>
      </c>
      <c r="AF103" s="30">
        <v>0</v>
      </c>
      <c r="AG103" s="5">
        <f t="shared" si="93"/>
        <v>100</v>
      </c>
    </row>
    <row r="104" spans="1:33" x14ac:dyDescent="0.25">
      <c r="A104" s="6">
        <f t="shared" si="219"/>
        <v>44985</v>
      </c>
      <c r="B104" s="4">
        <v>44958</v>
      </c>
      <c r="C104" s="20">
        <f>'[1]Americas Monthly (AMM)'!F271</f>
        <v>349.393317298</v>
      </c>
      <c r="D104" s="20">
        <f>'[1]Americas Monthly (AMM)'!P271</f>
        <v>437.96741071428568</v>
      </c>
      <c r="E104" s="20">
        <f>'[1]Americas Monthly (AMM)'!T271</f>
        <v>442.88839285714283</v>
      </c>
      <c r="F104" s="20">
        <f>'[1]Americas Monthly (AMM)'!X271</f>
        <v>437.96741071428568</v>
      </c>
      <c r="G104" s="20">
        <f>'[1]Europe Monthly'!AF271</f>
        <v>423.14</v>
      </c>
      <c r="H104" s="20">
        <f>'[1]Asia Monthly'!T271</f>
        <v>452.72</v>
      </c>
      <c r="I104" s="20">
        <f>'[1]Asia Monthly'!R271</f>
        <v>434.13</v>
      </c>
      <c r="J104" s="20">
        <f>'[1]Asia Monthly'!G271</f>
        <v>412.95</v>
      </c>
      <c r="K104" s="20">
        <f>'[1]Asia Monthly'!$AC271</f>
        <v>413.89620441935682</v>
      </c>
      <c r="L104" s="20">
        <f>'[1]Europe Monthly'!AM271</f>
        <v>422.5</v>
      </c>
      <c r="M104" s="20">
        <f>'[1]Europe Monthly'!AL271</f>
        <v>472.5</v>
      </c>
      <c r="N104" s="20">
        <f>'[1]Americas Monthly (AMM)'!AH271</f>
        <v>491.25</v>
      </c>
      <c r="O104" s="20">
        <f>'[1]Americas Monthly (AMM)'!AI271</f>
        <v>501.25</v>
      </c>
      <c r="R104" s="26">
        <f t="shared" si="220"/>
        <v>125.05446848830626</v>
      </c>
      <c r="S104" s="15">
        <f t="shared" si="221"/>
        <v>137.33072610286658</v>
      </c>
      <c r="T104" s="15">
        <f t="shared" si="222"/>
        <v>133.07328859335249</v>
      </c>
      <c r="U104" s="15">
        <f t="shared" si="223"/>
        <v>163.29706004787755</v>
      </c>
      <c r="V104" s="16">
        <f t="shared" si="224"/>
        <v>130.33505734202834</v>
      </c>
      <c r="W104" s="16">
        <f t="shared" si="225"/>
        <v>0</v>
      </c>
      <c r="X104" s="26">
        <f t="shared" si="226"/>
        <v>31.263617122076564</v>
      </c>
      <c r="Y104" s="15">
        <f t="shared" si="227"/>
        <v>34.332681525716644</v>
      </c>
      <c r="Z104" s="15">
        <f t="shared" si="228"/>
        <v>33.268322148338122</v>
      </c>
      <c r="AA104" s="15">
        <f t="shared" si="229"/>
        <v>40.824265011969388</v>
      </c>
      <c r="AB104" s="16">
        <f t="shared" si="218"/>
        <v>130.33505734202834</v>
      </c>
      <c r="AC104" s="16">
        <f t="shared" si="230"/>
        <v>0</v>
      </c>
      <c r="AD104" s="29">
        <f t="shared" si="203"/>
        <v>139.68888580810074</v>
      </c>
      <c r="AE104" s="17">
        <f t="shared" si="204"/>
        <v>130.33505734202834</v>
      </c>
      <c r="AF104" s="30">
        <v>250</v>
      </c>
      <c r="AG104" s="5">
        <f t="shared" si="93"/>
        <v>100</v>
      </c>
    </row>
    <row r="105" spans="1:33" x14ac:dyDescent="0.25">
      <c r="A105" s="6">
        <f t="shared" si="219"/>
        <v>45016</v>
      </c>
      <c r="B105" s="4">
        <v>44986</v>
      </c>
      <c r="C105" s="20">
        <f>'[1]Americas Monthly (AMM)'!F272</f>
        <v>383.83660714285713</v>
      </c>
      <c r="D105" s="20">
        <f>'[1]Americas Monthly (AMM)'!P272</f>
        <v>501.94017857142853</v>
      </c>
      <c r="E105" s="20">
        <f>'[1]Americas Monthly (AMM)'!T272</f>
        <v>541.30803571428567</v>
      </c>
      <c r="F105" s="20">
        <f>'[1]Americas Monthly (AMM)'!X272</f>
        <v>536.38705357142851</v>
      </c>
      <c r="G105" s="20">
        <f>'[1]Europe Monthly'!AF272</f>
        <v>450.71</v>
      </c>
      <c r="H105" s="20">
        <f>'[1]Asia Monthly'!T272</f>
        <v>465.98</v>
      </c>
      <c r="I105" s="20">
        <f>'[1]Asia Monthly'!R272</f>
        <v>447</v>
      </c>
      <c r="J105" s="20">
        <f>'[1]Asia Monthly'!G272</f>
        <v>419.28</v>
      </c>
      <c r="K105" s="20">
        <f>'[1]Asia Monthly'!$AC272</f>
        <v>414.71106257180742</v>
      </c>
      <c r="L105" s="20">
        <f>'[1]Europe Monthly'!AM272</f>
        <v>445.5</v>
      </c>
      <c r="M105" s="20">
        <f>'[1]Europe Monthly'!AL272</f>
        <v>502.5</v>
      </c>
      <c r="N105" s="20">
        <f>'[1]Americas Monthly (AMM)'!AH272</f>
        <v>533</v>
      </c>
      <c r="O105" s="20">
        <f>'[1]Americas Monthly (AMM)'!AI272</f>
        <v>543.5</v>
      </c>
      <c r="R105" s="26">
        <f t="shared" si="220"/>
        <v>147.18768641308202</v>
      </c>
      <c r="S105" s="15">
        <f t="shared" si="221"/>
        <v>146.27861124408707</v>
      </c>
      <c r="T105" s="15">
        <f t="shared" si="222"/>
        <v>136.39653751452514</v>
      </c>
      <c r="U105" s="15">
        <f t="shared" si="223"/>
        <v>163.61855113484683</v>
      </c>
      <c r="V105" s="16">
        <f t="shared" si="224"/>
        <v>138.81718012143017</v>
      </c>
      <c r="W105" s="16">
        <f t="shared" si="225"/>
        <v>0</v>
      </c>
      <c r="X105" s="26">
        <f t="shared" si="226"/>
        <v>36.796921603270505</v>
      </c>
      <c r="Y105" s="15">
        <f t="shared" si="227"/>
        <v>36.569652811021768</v>
      </c>
      <c r="Z105" s="15">
        <f t="shared" si="228"/>
        <v>34.099134378631284</v>
      </c>
      <c r="AA105" s="15">
        <f t="shared" si="229"/>
        <v>40.904637783711706</v>
      </c>
      <c r="AB105" s="16">
        <f t="shared" si="218"/>
        <v>138.81718012143017</v>
      </c>
      <c r="AC105" s="16">
        <f t="shared" si="230"/>
        <v>0</v>
      </c>
      <c r="AD105" s="29">
        <f t="shared" si="203"/>
        <v>148.37034657663526</v>
      </c>
      <c r="AE105" s="17">
        <f t="shared" si="204"/>
        <v>138.81718012143017</v>
      </c>
      <c r="AF105" s="30">
        <v>250</v>
      </c>
      <c r="AG105" s="5">
        <f t="shared" si="93"/>
        <v>100</v>
      </c>
    </row>
    <row r="106" spans="1:33" x14ac:dyDescent="0.25">
      <c r="A106" s="6">
        <f t="shared" si="219"/>
        <v>45046</v>
      </c>
      <c r="B106" s="4">
        <v>45017</v>
      </c>
      <c r="C106" s="20">
        <f>'[1]Americas Monthly (AMM)'!F273</f>
        <v>370</v>
      </c>
      <c r="D106" s="20">
        <f>'[1]Americas Monthly (AMM)'!P273</f>
        <v>483.84615384615381</v>
      </c>
      <c r="E106" s="20">
        <f>'[1]Americas Monthly (AMM)'!T273</f>
        <v>549.92098214285716</v>
      </c>
      <c r="F106" s="20">
        <f>'[1]Americas Monthly (AMM)'!X273</f>
        <v>545</v>
      </c>
      <c r="G106" s="20">
        <f>'[1]Europe Monthly'!AF273</f>
        <v>430</v>
      </c>
      <c r="H106" s="20">
        <f>'[1]Asia Monthly'!T273</f>
        <v>444.56834771804489</v>
      </c>
      <c r="I106" s="20">
        <f>'[1]Asia Monthly'!R273</f>
        <v>426.46047347518362</v>
      </c>
      <c r="J106" s="20">
        <f>'[1]Asia Monthly'!G273</f>
        <v>400.01419981806481</v>
      </c>
      <c r="K106" s="20">
        <f>'[1]Asia Monthly'!$AC273</f>
        <v>400.96194803125189</v>
      </c>
      <c r="L106" s="20">
        <f>'[1]Europe Monthly'!AM273</f>
        <v>425.02939806083737</v>
      </c>
      <c r="M106" s="20">
        <f>'[1]Europe Monthly'!AL273</f>
        <v>489.41026380599499</v>
      </c>
      <c r="N106" s="20">
        <f>'[1]Americas Monthly (AMM)'!AH273</f>
        <v>537.67543859649129</v>
      </c>
      <c r="O106" s="20">
        <f>'[1]Americas Monthly (AMM)'!AI273</f>
        <v>548.26754385964909</v>
      </c>
      <c r="R106" s="26">
        <f t="shared" si="220"/>
        <v>146.08537548014053</v>
      </c>
      <c r="S106" s="15">
        <f t="shared" si="221"/>
        <v>139.55714946408432</v>
      </c>
      <c r="T106" s="15">
        <f t="shared" si="222"/>
        <v>130.12915429266229</v>
      </c>
      <c r="U106" s="15">
        <f t="shared" si="223"/>
        <v>158.19402692138138</v>
      </c>
      <c r="V106" s="16">
        <f t="shared" si="224"/>
        <v>135.2672831006935</v>
      </c>
      <c r="W106" s="16">
        <f t="shared" si="225"/>
        <v>0</v>
      </c>
      <c r="X106" s="26">
        <f t="shared" si="226"/>
        <v>36.521343870035132</v>
      </c>
      <c r="Y106" s="15">
        <f t="shared" si="227"/>
        <v>34.88928736602108</v>
      </c>
      <c r="Z106" s="15">
        <f t="shared" si="228"/>
        <v>32.532288573165573</v>
      </c>
      <c r="AA106" s="15">
        <f t="shared" si="229"/>
        <v>39.548506730345345</v>
      </c>
      <c r="AB106" s="16">
        <f t="shared" si="218"/>
        <v>135.2672831006935</v>
      </c>
      <c r="AC106" s="16">
        <f t="shared" si="230"/>
        <v>0</v>
      </c>
      <c r="AD106" s="29">
        <f t="shared" si="203"/>
        <v>143.49142653956713</v>
      </c>
      <c r="AE106" s="17">
        <f t="shared" si="204"/>
        <v>135.2672831006935</v>
      </c>
      <c r="AF106" s="30">
        <v>250</v>
      </c>
      <c r="AG106" s="5">
        <f t="shared" si="93"/>
        <v>100</v>
      </c>
    </row>
    <row r="107" spans="1:33" x14ac:dyDescent="0.25">
      <c r="A107" s="6">
        <f t="shared" si="219"/>
        <v>45077</v>
      </c>
      <c r="B107" s="4">
        <v>45047</v>
      </c>
      <c r="C107" s="20">
        <f>'[1]Americas Monthly (AMM)'!F274</f>
        <v>360</v>
      </c>
      <c r="D107" s="20">
        <f>'[1]Americas Monthly (AMM)'!P274</f>
        <v>404.60491071428572</v>
      </c>
      <c r="E107" s="20">
        <f>'[1]Americas Monthly (AMM)'!T274</f>
        <v>504.92098214285716</v>
      </c>
      <c r="F107" s="20">
        <f>'[1]Americas Monthly (AMM)'!X274</f>
        <v>500</v>
      </c>
      <c r="G107" s="20">
        <f>'[1]Europe Monthly'!AF274</f>
        <v>420</v>
      </c>
      <c r="H107" s="20">
        <f>'[1]Asia Monthly'!T274</f>
        <v>434.22954893390425</v>
      </c>
      <c r="I107" s="20">
        <f>'[1]Asia Monthly'!R274</f>
        <v>416.54278804552814</v>
      </c>
      <c r="J107" s="20">
        <f>'[1]Asia Monthly'!G274</f>
        <v>390.71154400834234</v>
      </c>
      <c r="K107" s="20">
        <f>'[1]Asia Monthly'!$AC274</f>
        <v>413.89620441935682</v>
      </c>
      <c r="L107" s="20">
        <f>'[1]Europe Monthly'!AM274</f>
        <v>415.14499345477134</v>
      </c>
      <c r="M107" s="20">
        <f>'[1]Europe Monthly'!AL274</f>
        <v>478.02862976399501</v>
      </c>
      <c r="N107" s="20">
        <f>'[1]Americas Monthly (AMM)'!AH274</f>
        <v>514.29824561403518</v>
      </c>
      <c r="O107" s="20">
        <f>'[1]Americas Monthly (AMM)'!AI274</f>
        <v>524.42982456140351</v>
      </c>
      <c r="R107" s="26">
        <f t="shared" si="220"/>
        <v>132.64891926077939</v>
      </c>
      <c r="S107" s="15">
        <f t="shared" si="221"/>
        <v>136.31163436026841</v>
      </c>
      <c r="T107" s="15">
        <f t="shared" si="222"/>
        <v>127.10289489050733</v>
      </c>
      <c r="U107" s="15">
        <f t="shared" si="223"/>
        <v>163.29706004787755</v>
      </c>
      <c r="V107" s="16">
        <f t="shared" si="224"/>
        <v>131.33526472853896</v>
      </c>
      <c r="W107" s="16">
        <f t="shared" si="225"/>
        <v>0</v>
      </c>
      <c r="X107" s="26">
        <f t="shared" si="226"/>
        <v>33.162229815194848</v>
      </c>
      <c r="Y107" s="15">
        <f t="shared" si="227"/>
        <v>34.077908590067103</v>
      </c>
      <c r="Z107" s="15">
        <f t="shared" si="228"/>
        <v>31.775723722626832</v>
      </c>
      <c r="AA107" s="15">
        <f t="shared" si="229"/>
        <v>40.824265011969388</v>
      </c>
      <c r="AB107" s="16">
        <f t="shared" si="218"/>
        <v>131.33526472853896</v>
      </c>
      <c r="AC107" s="16">
        <f t="shared" si="230"/>
        <v>0</v>
      </c>
      <c r="AD107" s="29">
        <f t="shared" si="203"/>
        <v>139.84012713985817</v>
      </c>
      <c r="AE107" s="17">
        <f t="shared" si="204"/>
        <v>131.33526472853896</v>
      </c>
      <c r="AF107" s="30">
        <v>250</v>
      </c>
      <c r="AG107" s="5">
        <f t="shared" si="93"/>
        <v>100</v>
      </c>
    </row>
    <row r="108" spans="1:33" x14ac:dyDescent="0.25">
      <c r="A108" s="6">
        <f t="shared" si="219"/>
        <v>45107</v>
      </c>
      <c r="B108" s="4">
        <v>45078</v>
      </c>
      <c r="C108" s="20">
        <f>'[1]Americas Monthly (AMM)'!F275</f>
        <v>350</v>
      </c>
      <c r="D108" s="20">
        <f>'[1]Americas Monthly (AMM)'!P275</f>
        <v>374.60491071428572</v>
      </c>
      <c r="E108" s="20">
        <f>'[1]Americas Monthly (AMM)'!T275</f>
        <v>470.42054567700711</v>
      </c>
      <c r="F108" s="20">
        <f>'[1]Americas Monthly (AMM)'!X275</f>
        <v>465.49956353414996</v>
      </c>
      <c r="G108" s="20">
        <f>'[1]Europe Monthly'!AF275</f>
        <v>400</v>
      </c>
      <c r="H108" s="20">
        <f>'[1]Asia Monthly'!T275</f>
        <v>413.5519513656231</v>
      </c>
      <c r="I108" s="20">
        <f>'[1]Asia Monthly'!R275</f>
        <v>396.70741718621724</v>
      </c>
      <c r="J108" s="20">
        <f>'[1]Asia Monthly'!G275</f>
        <v>372.10623238889747</v>
      </c>
      <c r="K108" s="20">
        <f>'[1]Asia Monthly'!$AC275</f>
        <v>388.02769164314702</v>
      </c>
      <c r="L108" s="20">
        <f>'[1]Europe Monthly'!AM275</f>
        <v>395.37618424263934</v>
      </c>
      <c r="M108" s="20">
        <f>'[1]Europe Monthly'!AL275</f>
        <v>455.26536167999524</v>
      </c>
      <c r="N108" s="20">
        <f>'[1]Americas Monthly (AMM)'!AH275</f>
        <v>476.89473684210532</v>
      </c>
      <c r="O108" s="20">
        <f>'[1]Americas Monthly (AMM)'!AI275</f>
        <v>486.28947368421052</v>
      </c>
      <c r="R108" s="26">
        <f t="shared" si="220"/>
        <v>124.47788991826678</v>
      </c>
      <c r="S108" s="15">
        <f t="shared" si="221"/>
        <v>129.82060415263658</v>
      </c>
      <c r="T108" s="15">
        <f t="shared" si="222"/>
        <v>121.05037608619745</v>
      </c>
      <c r="U108" s="15">
        <f t="shared" si="223"/>
        <v>153.09099379488521</v>
      </c>
      <c r="V108" s="16">
        <f t="shared" si="224"/>
        <v>124.1474181222689</v>
      </c>
      <c r="W108" s="16">
        <f t="shared" si="225"/>
        <v>0</v>
      </c>
      <c r="X108" s="26">
        <f t="shared" si="226"/>
        <v>31.119472479566696</v>
      </c>
      <c r="Y108" s="15">
        <f t="shared" si="227"/>
        <v>32.455151038159144</v>
      </c>
      <c r="Z108" s="15">
        <f t="shared" si="228"/>
        <v>30.262594021549361</v>
      </c>
      <c r="AA108" s="15">
        <f t="shared" si="229"/>
        <v>38.272748448721302</v>
      </c>
      <c r="AB108" s="16">
        <f t="shared" si="218"/>
        <v>124.1474181222689</v>
      </c>
      <c r="AC108" s="16">
        <f t="shared" si="230"/>
        <v>0</v>
      </c>
      <c r="AD108" s="29">
        <f t="shared" si="203"/>
        <v>132.1099659879965</v>
      </c>
      <c r="AE108" s="17">
        <f t="shared" si="204"/>
        <v>124.1474181222689</v>
      </c>
      <c r="AF108" s="30">
        <v>250</v>
      </c>
      <c r="AG108" s="5">
        <f t="shared" si="93"/>
        <v>100</v>
      </c>
    </row>
    <row r="109" spans="1:33" x14ac:dyDescent="0.25">
      <c r="A109" s="6">
        <f t="shared" si="219"/>
        <v>45138</v>
      </c>
      <c r="B109" s="4">
        <v>45108</v>
      </c>
      <c r="C109" s="20">
        <f>'[1]Americas Monthly (AMM)'!F276</f>
        <v>340</v>
      </c>
      <c r="D109" s="20">
        <f>'[1]Americas Monthly (AMM)'!P276</f>
        <v>364.60491071428572</v>
      </c>
      <c r="E109" s="20">
        <f>'[1]Americas Monthly (AMM)'!T276</f>
        <v>444.92098214285716</v>
      </c>
      <c r="F109" s="20">
        <f>'[1]Americas Monthly (AMM)'!X276</f>
        <v>440</v>
      </c>
      <c r="G109" s="20">
        <f>'[1]Europe Monthly'!AF276</f>
        <v>370</v>
      </c>
      <c r="H109" s="20">
        <f>'[1]Asia Monthly'!T276</f>
        <v>382.53555501320136</v>
      </c>
      <c r="I109" s="20">
        <f>'[1]Asia Monthly'!R276</f>
        <v>366.95436089725098</v>
      </c>
      <c r="J109" s="20">
        <f>'[1]Asia Monthly'!G276</f>
        <v>344.19826495973018</v>
      </c>
      <c r="K109" s="20">
        <f>'[1]Asia Monthly'!$AC276</f>
        <v>407.42907622530436</v>
      </c>
      <c r="L109" s="20">
        <f>'[1]Europe Monthly'!AM276</f>
        <v>365.72297042444143</v>
      </c>
      <c r="M109" s="20">
        <f>'[1]Europe Monthly'!AL276</f>
        <v>421.1204595539956</v>
      </c>
      <c r="N109" s="20">
        <f>'[1]Americas Monthly (AMM)'!AH276</f>
        <v>476.89473684210532</v>
      </c>
      <c r="O109" s="20">
        <f>'[1]Americas Monthly (AMM)'!AI276</f>
        <v>486.28947368421052</v>
      </c>
      <c r="R109" s="26">
        <f t="shared" si="220"/>
        <v>119.15558437185732</v>
      </c>
      <c r="S109" s="15">
        <f t="shared" si="221"/>
        <v>120.08405884118882</v>
      </c>
      <c r="T109" s="15">
        <f t="shared" si="222"/>
        <v>111.97159787973263</v>
      </c>
      <c r="U109" s="15">
        <f t="shared" si="223"/>
        <v>160.74554348462945</v>
      </c>
      <c r="V109" s="16">
        <f t="shared" si="224"/>
        <v>117.42278904109811</v>
      </c>
      <c r="W109" s="16">
        <f t="shared" si="225"/>
        <v>0</v>
      </c>
      <c r="X109" s="26">
        <f t="shared" si="226"/>
        <v>29.788896092964329</v>
      </c>
      <c r="Y109" s="15">
        <f t="shared" si="227"/>
        <v>30.021014710297205</v>
      </c>
      <c r="Z109" s="15">
        <f t="shared" si="228"/>
        <v>27.992899469933157</v>
      </c>
      <c r="AA109" s="15">
        <f t="shared" si="229"/>
        <v>40.186385871157363</v>
      </c>
      <c r="AB109" s="16">
        <f t="shared" si="218"/>
        <v>117.42278904109811</v>
      </c>
      <c r="AC109" s="16">
        <f t="shared" si="230"/>
        <v>0</v>
      </c>
      <c r="AD109" s="29">
        <f t="shared" si="203"/>
        <v>127.98919614435206</v>
      </c>
      <c r="AE109" s="17">
        <f t="shared" si="204"/>
        <v>117.42278904109811</v>
      </c>
      <c r="AF109" s="30">
        <v>250</v>
      </c>
      <c r="AG109" s="5">
        <f t="shared" si="93"/>
        <v>100</v>
      </c>
    </row>
    <row r="110" spans="1:33" x14ac:dyDescent="0.25">
      <c r="A110" s="6">
        <f t="shared" si="219"/>
        <v>45169</v>
      </c>
      <c r="B110" s="4">
        <v>45139</v>
      </c>
      <c r="C110" s="20">
        <f>'[1]Americas Monthly (AMM)'!F277</f>
        <v>335</v>
      </c>
      <c r="D110" s="20">
        <f>'[1]Americas Monthly (AMM)'!P277</f>
        <v>359.60491071428572</v>
      </c>
      <c r="E110" s="20">
        <f>'[1]Americas Monthly (AMM)'!T277</f>
        <v>454.92098214285716</v>
      </c>
      <c r="F110" s="20">
        <f>'[1]Americas Monthly (AMM)'!X277</f>
        <v>450</v>
      </c>
      <c r="G110" s="20">
        <f>'[1]Europe Monthly'!AF277</f>
        <v>380</v>
      </c>
      <c r="H110" s="20">
        <f>'[1]Asia Monthly'!T277</f>
        <v>392.87435379734194</v>
      </c>
      <c r="I110" s="20">
        <f>'[1]Asia Monthly'!R277</f>
        <v>376.8720463269064</v>
      </c>
      <c r="J110" s="20">
        <f>'[1]Asia Monthly'!G277</f>
        <v>353.50092076945259</v>
      </c>
      <c r="K110" s="20">
        <f>'[1]Asia Monthly'!$AC277</f>
        <v>413.89620441935682</v>
      </c>
      <c r="L110" s="20">
        <f>'[1]Europe Monthly'!AM277</f>
        <v>375.6073750305074</v>
      </c>
      <c r="M110" s="20">
        <f>'[1]Europe Monthly'!AL277</f>
        <v>432.50209359599546</v>
      </c>
      <c r="N110" s="20">
        <f>'[1]Americas Monthly (AMM)'!AH277</f>
        <v>438.84210526315792</v>
      </c>
      <c r="O110" s="20">
        <f>'[1]Americas Monthly (AMM)'!AI277</f>
        <v>457.68421052631578</v>
      </c>
      <c r="R110" s="26">
        <f t="shared" si="220"/>
        <v>119.90521408790855</v>
      </c>
      <c r="S110" s="15">
        <f t="shared" si="221"/>
        <v>123.32957394500474</v>
      </c>
      <c r="T110" s="15">
        <f t="shared" si="222"/>
        <v>114.99785728188756</v>
      </c>
      <c r="U110" s="15">
        <f t="shared" si="223"/>
        <v>163.29706004787755</v>
      </c>
      <c r="V110" s="16">
        <f t="shared" si="224"/>
        <v>117.096071975603</v>
      </c>
      <c r="W110" s="16">
        <f t="shared" si="225"/>
        <v>0</v>
      </c>
      <c r="X110" s="26">
        <f t="shared" si="226"/>
        <v>29.976303521977137</v>
      </c>
      <c r="Y110" s="15">
        <f t="shared" si="227"/>
        <v>30.832393486251185</v>
      </c>
      <c r="Z110" s="15">
        <f t="shared" si="228"/>
        <v>28.74946432047189</v>
      </c>
      <c r="AA110" s="15">
        <f t="shared" si="229"/>
        <v>40.824265011969388</v>
      </c>
      <c r="AB110" s="16">
        <f t="shared" si="218"/>
        <v>117.096071975603</v>
      </c>
      <c r="AC110" s="16">
        <f t="shared" si="230"/>
        <v>0</v>
      </c>
      <c r="AD110" s="29">
        <f t="shared" si="203"/>
        <v>130.38242634066961</v>
      </c>
      <c r="AE110" s="17">
        <f t="shared" si="204"/>
        <v>117.096071975603</v>
      </c>
      <c r="AF110" s="30">
        <v>250</v>
      </c>
      <c r="AG110" s="5">
        <f t="shared" si="93"/>
        <v>100</v>
      </c>
    </row>
    <row r="111" spans="1:33" x14ac:dyDescent="0.25">
      <c r="A111" s="6">
        <f t="shared" si="219"/>
        <v>45199</v>
      </c>
      <c r="B111" s="4">
        <v>45170</v>
      </c>
      <c r="C111" s="20">
        <f>'[1]Americas Monthly (AMM)'!F278</f>
        <v>345</v>
      </c>
      <c r="D111" s="20">
        <f>'[1]Americas Monthly (AMM)'!P278</f>
        <v>369.60491071428572</v>
      </c>
      <c r="E111" s="20">
        <f>'[1]Americas Monthly (AMM)'!T278</f>
        <v>434.92098214285716</v>
      </c>
      <c r="F111" s="20">
        <f>'[1]Americas Monthly (AMM)'!X278</f>
        <v>430</v>
      </c>
      <c r="G111" s="20">
        <f>'[1]Europe Monthly'!AF278</f>
        <v>360</v>
      </c>
      <c r="H111" s="20">
        <f>'[1]Asia Monthly'!T278</f>
        <v>372.19675622906078</v>
      </c>
      <c r="I111" s="20">
        <f>'[1]Asia Monthly'!R278</f>
        <v>357.0366754675955</v>
      </c>
      <c r="J111" s="20">
        <f>'[1]Asia Monthly'!G278</f>
        <v>334.89560915000772</v>
      </c>
      <c r="K111" s="20">
        <f>'[1]Asia Monthly'!$AC278</f>
        <v>400.96194803125189</v>
      </c>
      <c r="L111" s="20">
        <f>'[1]Europe Monthly'!AM278</f>
        <v>355.8385658183754</v>
      </c>
      <c r="M111" s="20">
        <f>'[1]Europe Monthly'!AL278</f>
        <v>409.73882551199569</v>
      </c>
      <c r="N111" s="20">
        <f>'[1]Americas Monthly (AMM)'!AH278</f>
        <v>429.69956140350877</v>
      </c>
      <c r="O111" s="20">
        <f>'[1]Americas Monthly (AMM)'!AI278</f>
        <v>448.14912280701753</v>
      </c>
      <c r="R111" s="26">
        <f t="shared" si="220"/>
        <v>118.4059546558061</v>
      </c>
      <c r="S111" s="15">
        <f t="shared" si="221"/>
        <v>116.83854373737293</v>
      </c>
      <c r="T111" s="15">
        <f t="shared" si="222"/>
        <v>108.94533847757771</v>
      </c>
      <c r="U111" s="15">
        <f t="shared" si="223"/>
        <v>158.19402692138138</v>
      </c>
      <c r="V111" s="16">
        <f t="shared" si="224"/>
        <v>111.94803931841744</v>
      </c>
      <c r="W111" s="16">
        <f t="shared" si="225"/>
        <v>0</v>
      </c>
      <c r="X111" s="26">
        <f t="shared" si="226"/>
        <v>29.601488663951525</v>
      </c>
      <c r="Y111" s="15">
        <f t="shared" si="227"/>
        <v>29.209635934343233</v>
      </c>
      <c r="Z111" s="15">
        <f t="shared" si="228"/>
        <v>27.236334619394427</v>
      </c>
      <c r="AA111" s="15">
        <f t="shared" si="229"/>
        <v>39.548506730345345</v>
      </c>
      <c r="AB111" s="16">
        <f t="shared" si="218"/>
        <v>111.94803931841744</v>
      </c>
      <c r="AC111" s="16">
        <f t="shared" si="230"/>
        <v>0</v>
      </c>
      <c r="AD111" s="29">
        <f t="shared" si="203"/>
        <v>125.59596594803452</v>
      </c>
      <c r="AE111" s="17">
        <f t="shared" si="204"/>
        <v>111.94803931841744</v>
      </c>
      <c r="AF111" s="30">
        <v>250</v>
      </c>
      <c r="AG111" s="5">
        <f t="shared" si="93"/>
        <v>100</v>
      </c>
    </row>
    <row r="112" spans="1:33" x14ac:dyDescent="0.25">
      <c r="A112" s="6">
        <f t="shared" si="219"/>
        <v>45230</v>
      </c>
      <c r="B112" s="4">
        <v>45200</v>
      </c>
      <c r="C112" s="20">
        <f>'[1]Americas Monthly (AMM)'!F279</f>
        <v>350</v>
      </c>
      <c r="D112" s="20">
        <f>'[1]Americas Monthly (AMM)'!P279</f>
        <v>374.60491071428572</v>
      </c>
      <c r="E112" s="20">
        <f>'[1]Americas Monthly (AMM)'!T279</f>
        <v>424.92098214285716</v>
      </c>
      <c r="F112" s="20">
        <f>'[1]Americas Monthly (AMM)'!X279</f>
        <v>420</v>
      </c>
      <c r="G112" s="20">
        <f>'[1]Europe Monthly'!AF279</f>
        <v>370</v>
      </c>
      <c r="H112" s="20">
        <f>'[1]Asia Monthly'!T279</f>
        <v>382.5355550132013</v>
      </c>
      <c r="I112" s="20">
        <f>'[1]Asia Monthly'!R279</f>
        <v>366.95436089725092</v>
      </c>
      <c r="J112" s="20">
        <f>'[1]Asia Monthly'!G279</f>
        <v>344.19826495973012</v>
      </c>
      <c r="K112" s="20">
        <f>'[1]Asia Monthly'!$AC279</f>
        <v>381.56056344909456</v>
      </c>
      <c r="L112" s="20">
        <f>'[1]Europe Monthly'!AM279</f>
        <v>365.72297042444137</v>
      </c>
      <c r="M112" s="20">
        <f>'[1]Europe Monthly'!AL279</f>
        <v>416.12045955399554</v>
      </c>
      <c r="N112" s="20">
        <f>'[1]Americas Monthly (AMM)'!AH279</f>
        <v>415.55701754385962</v>
      </c>
      <c r="O112" s="20">
        <f>'[1]Americas Monthly (AMM)'!AI279</f>
        <v>438.61403508771929</v>
      </c>
      <c r="R112" s="26">
        <f t="shared" si="220"/>
        <v>117.65632493975487</v>
      </c>
      <c r="S112" s="15">
        <f t="shared" si="221"/>
        <v>120.08405884118882</v>
      </c>
      <c r="T112" s="15">
        <f t="shared" si="222"/>
        <v>111.97159787973263</v>
      </c>
      <c r="U112" s="15">
        <f t="shared" si="223"/>
        <v>150.53947723163711</v>
      </c>
      <c r="V112" s="16">
        <f t="shared" si="224"/>
        <v>112.89499778422869</v>
      </c>
      <c r="W112" s="16">
        <f t="shared" si="225"/>
        <v>0</v>
      </c>
      <c r="X112" s="26">
        <f t="shared" si="226"/>
        <v>29.414081234938717</v>
      </c>
      <c r="Y112" s="15">
        <f t="shared" si="227"/>
        <v>30.021014710297205</v>
      </c>
      <c r="Z112" s="15">
        <f t="shared" si="228"/>
        <v>27.992899469933157</v>
      </c>
      <c r="AA112" s="15">
        <f t="shared" si="229"/>
        <v>37.634869307909277</v>
      </c>
      <c r="AB112" s="16">
        <f t="shared" si="218"/>
        <v>112.89499778422869</v>
      </c>
      <c r="AC112" s="16">
        <f t="shared" si="230"/>
        <v>0</v>
      </c>
      <c r="AD112" s="29">
        <f t="shared" si="203"/>
        <v>125.06286472307835</v>
      </c>
      <c r="AE112" s="17">
        <f t="shared" si="204"/>
        <v>112.89499778422869</v>
      </c>
      <c r="AF112" s="30">
        <v>250</v>
      </c>
      <c r="AG112" s="5">
        <f t="shared" si="93"/>
        <v>100</v>
      </c>
    </row>
    <row r="113" spans="1:33" x14ac:dyDescent="0.25">
      <c r="A113" s="6">
        <f t="shared" si="219"/>
        <v>45260</v>
      </c>
      <c r="B113" s="4">
        <v>45231</v>
      </c>
      <c r="C113" s="20">
        <f>'[1]Americas Monthly (AMM)'!F280</f>
        <v>365</v>
      </c>
      <c r="D113" s="20">
        <f>'[1]Americas Monthly (AMM)'!P280</f>
        <v>389.60491071428572</v>
      </c>
      <c r="E113" s="20">
        <f>'[1]Americas Monthly (AMM)'!T280</f>
        <v>444.92098214285716</v>
      </c>
      <c r="F113" s="20">
        <f>'[1]Americas Monthly (AMM)'!X280</f>
        <v>440</v>
      </c>
      <c r="G113" s="20">
        <f>'[1]Europe Monthly'!AF280</f>
        <v>390</v>
      </c>
      <c r="H113" s="20">
        <f>'[1]Asia Monthly'!T280</f>
        <v>403.2131525814824</v>
      </c>
      <c r="I113" s="20">
        <f>'[1]Asia Monthly'!R280</f>
        <v>386.78973175656176</v>
      </c>
      <c r="J113" s="20">
        <f>'[1]Asia Monthly'!G280</f>
        <v>362.80357657917494</v>
      </c>
      <c r="K113" s="20">
        <f>'[1]Asia Monthly'!$AC280</f>
        <v>388.02769164314702</v>
      </c>
      <c r="L113" s="20">
        <f>'[1]Europe Monthly'!AM280</f>
        <v>385.49177963657331</v>
      </c>
      <c r="M113" s="20">
        <f>'[1]Europe Monthly'!AL280</f>
        <v>438.613457367725</v>
      </c>
      <c r="N113" s="20">
        <f>'[1]Americas Monthly (AMM)'!AH280</f>
        <v>442.65856216628526</v>
      </c>
      <c r="O113" s="20">
        <f>'[1]Americas Monthly (AMM)'!AI280</f>
        <v>467.21929824561403</v>
      </c>
      <c r="R113" s="26">
        <f t="shared" si="220"/>
        <v>122.90373295211346</v>
      </c>
      <c r="S113" s="15">
        <f t="shared" si="221"/>
        <v>126.57508904882067</v>
      </c>
      <c r="T113" s="15">
        <f t="shared" si="222"/>
        <v>118.02411668404247</v>
      </c>
      <c r="U113" s="15">
        <f t="shared" si="223"/>
        <v>153.09099379488521</v>
      </c>
      <c r="V113" s="16">
        <f t="shared" si="224"/>
        <v>119.33587679438644</v>
      </c>
      <c r="W113" s="16">
        <f t="shared" si="225"/>
        <v>0</v>
      </c>
      <c r="X113" s="26">
        <f t="shared" si="226"/>
        <v>30.725933238028365</v>
      </c>
      <c r="Y113" s="15">
        <f t="shared" si="227"/>
        <v>31.643772262205168</v>
      </c>
      <c r="Z113" s="15">
        <f t="shared" si="228"/>
        <v>29.506029171010617</v>
      </c>
      <c r="AA113" s="15">
        <f t="shared" si="229"/>
        <v>38.272748448721302</v>
      </c>
      <c r="AB113" s="16">
        <f t="shared" si="218"/>
        <v>119.33587679438644</v>
      </c>
      <c r="AC113" s="16">
        <f t="shared" si="230"/>
        <v>0</v>
      </c>
      <c r="AD113" s="29">
        <f t="shared" si="203"/>
        <v>130.14848311996545</v>
      </c>
      <c r="AE113" s="17">
        <f t="shared" si="204"/>
        <v>119.33587679438644</v>
      </c>
      <c r="AF113" s="30">
        <v>250</v>
      </c>
      <c r="AG113" s="5">
        <f t="shared" si="93"/>
        <v>100</v>
      </c>
    </row>
    <row r="114" spans="1:33" x14ac:dyDescent="0.25">
      <c r="A114" s="6">
        <f t="shared" ref="A114" si="231">EOMONTH(B114,0)</f>
        <v>45291</v>
      </c>
      <c r="B114" s="4">
        <v>45261</v>
      </c>
      <c r="C114" s="20">
        <f>'[1]Americas Monthly (AMM)'!F281</f>
        <v>380</v>
      </c>
      <c r="D114" s="20">
        <f>'[1]Americas Monthly (AMM)'!P281</f>
        <v>404.60491071428572</v>
      </c>
      <c r="E114" s="20">
        <f>'[1]Americas Monthly (AMM)'!T281</f>
        <v>464.92098214285716</v>
      </c>
      <c r="F114" s="20">
        <f>'[1]Americas Monthly (AMM)'!X281</f>
        <v>460</v>
      </c>
      <c r="G114" s="20">
        <f>'[1]Europe Monthly'!AF281</f>
        <v>385</v>
      </c>
      <c r="H114" s="20">
        <f>'[1]Asia Monthly'!T281</f>
        <v>398.04375318941214</v>
      </c>
      <c r="I114" s="20">
        <f>'[1]Asia Monthly'!R281</f>
        <v>381.83088904173405</v>
      </c>
      <c r="J114" s="20">
        <f>'[1]Asia Monthly'!G281</f>
        <v>358.15224867431374</v>
      </c>
      <c r="K114" s="20">
        <f>'[1]Asia Monthly'!$AC281</f>
        <v>407.42907622530436</v>
      </c>
      <c r="L114" s="20">
        <f>'[1]Europe Monthly'!AM281</f>
        <v>380.54957733354036</v>
      </c>
      <c r="M114" s="20">
        <f>'[1]Europe Monthly'!AL281</f>
        <v>432.99020791429263</v>
      </c>
      <c r="N114" s="20">
        <f>'[1]Americas Monthly (AMM)'!AH281</f>
        <v>474.27703089244847</v>
      </c>
      <c r="O114" s="20">
        <f>'[1]Americas Monthly (AMM)'!AI281</f>
        <v>500.59210526315786</v>
      </c>
      <c r="R114" s="26">
        <f t="shared" ref="R114" si="232">AVERAGE(C114:F114)/AVERAGE($C$7:$F$7)*100</f>
        <v>128.15114096447203</v>
      </c>
      <c r="S114" s="15">
        <f t="shared" ref="S114" si="233">G114/$G$7*100</f>
        <v>124.95233149691269</v>
      </c>
      <c r="T114" s="15">
        <f t="shared" ref="T114" si="234">AVERAGE(H114:J114)/AVERAGE($H$7:$J$7)*100</f>
        <v>116.51098698296502</v>
      </c>
      <c r="U114" s="15">
        <f t="shared" si="223"/>
        <v>160.74554348462945</v>
      </c>
      <c r="V114" s="16">
        <f t="shared" ref="V114" si="235">SUM(L114*$L$6+M114*$M$6+N114*$N$6+O114*$O$6)/SUM($L$7*$L$6+$M$7*$M$6+$N$7*$N$6+$O$7*$O$6)*100</f>
        <v>120.5267487882347</v>
      </c>
      <c r="W114" s="16">
        <f t="shared" ref="W114" si="236">P114/$P$7*100</f>
        <v>0</v>
      </c>
      <c r="X114" s="26">
        <f t="shared" ref="X114" si="237">R114*R$6</f>
        <v>32.037785241118009</v>
      </c>
      <c r="Y114" s="15">
        <f t="shared" ref="Y114" si="238">S114*S$6</f>
        <v>31.238082874228173</v>
      </c>
      <c r="Z114" s="15">
        <f t="shared" ref="Z114" si="239">T114*T$6</f>
        <v>29.127746745741256</v>
      </c>
      <c r="AA114" s="15">
        <f t="shared" ref="AA114" si="240">U114*U$6</f>
        <v>40.186385871157363</v>
      </c>
      <c r="AB114" s="16">
        <f t="shared" si="218"/>
        <v>120.5267487882347</v>
      </c>
      <c r="AC114" s="16">
        <f t="shared" ref="AC114" si="241">W114*$W$6</f>
        <v>0</v>
      </c>
      <c r="AD114" s="29">
        <f t="shared" si="203"/>
        <v>132.59000073224482</v>
      </c>
      <c r="AE114" s="17">
        <f t="shared" si="204"/>
        <v>120.5267487882347</v>
      </c>
      <c r="AF114" s="30">
        <v>250</v>
      </c>
      <c r="AG114" s="5">
        <f t="shared" si="93"/>
        <v>100</v>
      </c>
    </row>
    <row r="115" spans="1:33" x14ac:dyDescent="0.25">
      <c r="B115" s="4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R115" s="26"/>
      <c r="S115" s="15"/>
      <c r="T115" s="15"/>
      <c r="U115" s="15"/>
      <c r="V115" s="16"/>
      <c r="W115" s="16"/>
      <c r="X115" s="26"/>
      <c r="Y115" s="15"/>
      <c r="Z115" s="15"/>
      <c r="AA115" s="15"/>
      <c r="AB115" s="16"/>
      <c r="AC115" s="16"/>
      <c r="AD115" s="29"/>
      <c r="AE115" s="17"/>
    </row>
  </sheetData>
  <conditionalFormatting sqref="B1:B60 B89:B1048576">
    <cfRule type="timePeriod" dxfId="9" priority="13" timePeriod="thisMonth">
      <formula>AND(MONTH(B1)=MONTH(TODAY()),YEAR(B1)=YEAR(TODAY()))</formula>
    </cfRule>
  </conditionalFormatting>
  <conditionalFormatting sqref="B61:B62">
    <cfRule type="timePeriod" dxfId="8" priority="12" timePeriod="thisMonth">
      <formula>AND(MONTH(B61)=MONTH(TODAY()),YEAR(B61)=YEAR(TODAY()))</formula>
    </cfRule>
  </conditionalFormatting>
  <conditionalFormatting sqref="B63:B64">
    <cfRule type="timePeriod" dxfId="7" priority="11" timePeriod="thisMonth">
      <formula>AND(MONTH(B63)=MONTH(TODAY()),YEAR(B63)=YEAR(TODAY()))</formula>
    </cfRule>
  </conditionalFormatting>
  <conditionalFormatting sqref="B65:B66">
    <cfRule type="timePeriod" dxfId="6" priority="10" timePeriod="thisMonth">
      <formula>AND(MONTH(B65)=MONTH(TODAY()),YEAR(B65)=YEAR(TODAY()))</formula>
    </cfRule>
  </conditionalFormatting>
  <conditionalFormatting sqref="B67">
    <cfRule type="timePeriod" dxfId="5" priority="9" timePeriod="thisMonth">
      <formula>AND(MONTH(B67)=MONTH(TODAY()),YEAR(B67)=YEAR(TODAY()))</formula>
    </cfRule>
  </conditionalFormatting>
  <conditionalFormatting sqref="B68:B69">
    <cfRule type="timePeriod" dxfId="4" priority="8" timePeriod="thisMonth">
      <formula>AND(MONTH(B68)=MONTH(TODAY()),YEAR(B68)=YEAR(TODAY()))</formula>
    </cfRule>
  </conditionalFormatting>
  <conditionalFormatting sqref="B70:B72">
    <cfRule type="timePeriod" dxfId="3" priority="6" timePeriod="thisMonth">
      <formula>AND(MONTH(B70)=MONTH(TODAY()),YEAR(B70)=YEAR(TODAY()))</formula>
    </cfRule>
  </conditionalFormatting>
  <conditionalFormatting sqref="B73">
    <cfRule type="timePeriod" dxfId="2" priority="5" timePeriod="thisMonth">
      <formula>AND(MONTH(B73)=MONTH(TODAY()),YEAR(B73)=YEAR(TODAY()))</formula>
    </cfRule>
  </conditionalFormatting>
  <conditionalFormatting sqref="B74">
    <cfRule type="timePeriod" dxfId="1" priority="4" timePeriod="thisMonth">
      <formula>AND(MONTH(B74)=MONTH(TODAY()),YEAR(B74)=YEAR(TODAY()))</formula>
    </cfRule>
  </conditionalFormatting>
  <conditionalFormatting sqref="B75:B88">
    <cfRule type="timePeriod" dxfId="0" priority="1" timePeriod="thisMonth">
      <formula>AND(MONTH(B75)=MONTH(TODAY()),YEAR(B75)=YEAR(TODAY()))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Index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2023-04-13T12:27:25Z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DMCEIC_owner">
    <vt:lpwstr>alona.yunda@fastmarkets.com</vt:lpwstr>
  </property>
  <property fmtid="{D5CDD505-2E9C-101B-9397-08002B2CF9AE}" pid="3" name="CDMCEIC_ownerFullName">
    <vt:lpwstr>Alona Yunda</vt:lpwstr>
  </property>
  <property fmtid="{D5CDD505-2E9C-101B-9397-08002B2CF9AE}" pid="4" name="CDMCEIC_readOnly">
    <vt:lpwstr>False</vt:lpwstr>
  </property>
  <property fmtid="{D5CDD505-2E9C-101B-9397-08002B2CF9AE}" pid="5" name="CDMCEIC_description">
    <vt:lpwstr/>
  </property>
</Properties>
</file>