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lobal.root\dfsEMEA\mb\MBR\STRM\"/>
    </mc:Choice>
  </mc:AlternateContent>
  <xr:revisionPtr revIDLastSave="0" documentId="13_ncr:1_{E2E43B79-2E63-41E8-BB77-8CAE5DC6C97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put" sheetId="1" r:id="rId1"/>
    <sheet name="monthly" sheetId="2" r:id="rId2"/>
    <sheet name="quarterly" sheetId="3" r:id="rId3"/>
    <sheet name="annual" sheetId="5" r:id="rId4"/>
    <sheet name="charts" sheetId="4" r:id="rId5"/>
    <sheet name="Sheet1" sheetId="6" state="hidden" r:id="rId6"/>
  </sheets>
  <externalReferences>
    <externalReference r:id="rId7"/>
    <externalReference r:id="rId8"/>
  </externalReferences>
  <definedNames>
    <definedName name="_xlnm._FilterDatabase" localSheetId="0" hidden="1">input!$A$9:$D$9</definedName>
    <definedName name="Australia_annual">OFFSET(annual!$C$10,,,COUNTIF(annual!$C$10:$C$1000,"&lt;&gt;"""),)</definedName>
    <definedName name="Australia_input">OFFSET(input!$C$10,,,COUNTIF(input!$C$10:$C$1000,"&lt;&gt;"""),)</definedName>
    <definedName name="Australia_monthly">OFFSET(monthly!$C$10,,,COUNTIF(monthly!$C$10:$C$1000,"&lt;&gt;"""),)</definedName>
    <definedName name="Australia_quarterly">OFFSET(quarterly!$C$10,,,COUNTIF(quarterly!$C$10:$C$1000,"&lt;&gt;"""),)</definedName>
    <definedName name="Brazil_annual">OFFSET(annual!$D$10,,,COUNTIF([1]annua!$D$10:$D$1000,"&lt;&gt;"""),)</definedName>
    <definedName name="Brazil_input">OFFSET(input!$D$10,,,COUNTIF(input!$D$10:$D$1000,"&lt;&gt;"""),)</definedName>
    <definedName name="Brazil_monthly">OFFSET(monthly!$D$10,,,COUNTIF(monthly!$D$10:$D$1000,"&lt;&gt;"""),)</definedName>
    <definedName name="Brazil_quarterly">OFFSET(quarterly!$D$10,,,COUNTIF(quarterly!$D$10:$D$1000,"&lt;&gt;"""),)</definedName>
    <definedName name="Date_annual">OFFSET(annual!$A$10,,,COUNTIF(annual!$A$10:$A$1000,"&lt;&gt;"""),)</definedName>
    <definedName name="Date_input">OFFSET(input!$A$10,,,COUNTIF(input!$A$10:$A$1000,"&lt;&gt;"""),)</definedName>
    <definedName name="Date_monthly">OFFSET(monthly!$A$10,,,COUNTIF(monthly!$A$10:$A$1000,"&lt;&gt;"""),)</definedName>
    <definedName name="Date_quarterly">OFFSET(quarterly!$A$10,,,COUNTIF(quarterly!$A$10:$A$1000,"&lt;&gt;"""),)</definedName>
    <definedName name="India_annual">OFFSET(annual!$B$10,,,COUNTIF([1]annua!$B$10:$B$1000,"&lt;&gt;"""),)</definedName>
    <definedName name="India_input">OFFSET(input!$B$10,,,COUNTIF(input!$B$10:$B$1000,"&lt;&gt;"""),)</definedName>
    <definedName name="India_monthly">OFFSET(monthly!$B$10,,,COUNTIF(monthly!$B$10:$B$1000,"&lt;&gt;"""),)</definedName>
    <definedName name="India_quarterly">OFFSET(quarterly!$B$10,,,COUNTIF(quarterly!$B$10:$B$1000,"&lt;&gt;"""),)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3" i="1" l="1"/>
  <c r="D753" i="1"/>
  <c r="E753" i="1"/>
  <c r="A753" i="1"/>
  <c r="C752" i="1"/>
  <c r="D752" i="1"/>
  <c r="E752" i="1"/>
  <c r="A752" i="1"/>
  <c r="C751" i="1"/>
  <c r="D751" i="1"/>
  <c r="E751" i="1"/>
  <c r="A751" i="1"/>
  <c r="C750" i="1"/>
  <c r="D750" i="1"/>
  <c r="E750" i="1"/>
  <c r="A750" i="1"/>
  <c r="C749" i="1"/>
  <c r="D749" i="1"/>
  <c r="E749" i="1"/>
  <c r="A749" i="1"/>
  <c r="E748" i="1" l="1"/>
  <c r="D748" i="1"/>
  <c r="C748" i="1"/>
  <c r="D746" i="1"/>
  <c r="C747" i="1"/>
  <c r="D747" i="1"/>
  <c r="E747" i="1"/>
  <c r="C746" i="1" l="1"/>
  <c r="E746" i="1"/>
  <c r="C745" i="1"/>
  <c r="D745" i="1"/>
  <c r="E745" i="1"/>
  <c r="C744" i="1"/>
  <c r="D744" i="1"/>
  <c r="E744" i="1"/>
  <c r="C743" i="1"/>
  <c r="D743" i="1"/>
  <c r="E743" i="1"/>
  <c r="C742" i="1"/>
  <c r="D742" i="1"/>
  <c r="E742" i="1"/>
  <c r="C741" i="1"/>
  <c r="D741" i="1"/>
  <c r="E741" i="1"/>
  <c r="C740" i="1"/>
  <c r="D740" i="1"/>
  <c r="E740" i="1"/>
  <c r="D739" i="1"/>
  <c r="E739" i="1"/>
  <c r="C739" i="1"/>
  <c r="E738" i="1"/>
  <c r="C738" i="1"/>
  <c r="D738" i="1"/>
  <c r="C737" i="1"/>
  <c r="D737" i="1"/>
  <c r="E737" i="1"/>
  <c r="C736" i="1"/>
  <c r="D736" i="1"/>
  <c r="E736" i="1"/>
  <c r="C735" i="1"/>
  <c r="D735" i="1"/>
  <c r="E735" i="1"/>
  <c r="C734" i="1"/>
  <c r="D734" i="1"/>
  <c r="E734" i="1"/>
  <c r="C733" i="1"/>
  <c r="D733" i="1"/>
  <c r="E733" i="1"/>
  <c r="C732" i="1"/>
  <c r="D732" i="1"/>
  <c r="E732" i="1"/>
  <c r="C731" i="1"/>
  <c r="D731" i="1"/>
  <c r="E731" i="1"/>
  <c r="C730" i="1"/>
  <c r="D730" i="1"/>
  <c r="E730" i="1"/>
  <c r="E729" i="1"/>
  <c r="D729" i="1"/>
  <c r="C729" i="1"/>
  <c r="C728" i="1"/>
  <c r="D728" i="1"/>
  <c r="E728" i="1"/>
  <c r="D727" i="1"/>
  <c r="E727" i="1"/>
  <c r="C727" i="1"/>
  <c r="C726" i="1"/>
  <c r="D726" i="1"/>
  <c r="E726" i="1"/>
  <c r="C725" i="1"/>
  <c r="D725" i="1"/>
  <c r="E725" i="1"/>
  <c r="C724" i="1"/>
  <c r="D724" i="1"/>
  <c r="E724" i="1"/>
  <c r="C723" i="1"/>
  <c r="D723" i="1"/>
  <c r="E723" i="1"/>
  <c r="C722" i="1"/>
  <c r="D722" i="1"/>
  <c r="E722" i="1"/>
  <c r="C721" i="1"/>
  <c r="D721" i="1"/>
  <c r="E721" i="1"/>
  <c r="C720" i="1"/>
  <c r="D720" i="1"/>
  <c r="E720" i="1"/>
  <c r="C719" i="1"/>
  <c r="D719" i="1"/>
  <c r="E719" i="1"/>
  <c r="C718" i="1"/>
  <c r="D718" i="1"/>
  <c r="E718" i="1"/>
  <c r="C717" i="1"/>
  <c r="D717" i="1"/>
  <c r="E717" i="1"/>
  <c r="C716" i="1"/>
  <c r="D716" i="1"/>
  <c r="E716" i="1"/>
  <c r="C715" i="1"/>
  <c r="D715" i="1"/>
  <c r="E715" i="1"/>
  <c r="C714" i="1"/>
  <c r="D714" i="1"/>
  <c r="E714" i="1"/>
  <c r="C713" i="1"/>
  <c r="D713" i="1"/>
  <c r="E713" i="1"/>
  <c r="C712" i="1"/>
  <c r="D712" i="1"/>
  <c r="E712" i="1"/>
  <c r="C711" i="1"/>
  <c r="D711" i="1"/>
  <c r="E711" i="1"/>
  <c r="C710" i="1"/>
  <c r="D710" i="1"/>
  <c r="E710" i="1"/>
  <c r="C709" i="1"/>
  <c r="D709" i="1"/>
  <c r="E709" i="1"/>
  <c r="C707" i="1"/>
  <c r="D707" i="1"/>
  <c r="E707" i="1"/>
  <c r="C708" i="1"/>
  <c r="D708" i="1"/>
  <c r="E708" i="1"/>
  <c r="C705" i="1"/>
  <c r="D705" i="1"/>
  <c r="E705" i="1"/>
  <c r="C706" i="1"/>
  <c r="D706" i="1"/>
  <c r="E706" i="1"/>
  <c r="C704" i="1"/>
  <c r="D704" i="1"/>
  <c r="E704" i="1"/>
  <c r="C703" i="1"/>
  <c r="D703" i="1"/>
  <c r="E703" i="1"/>
  <c r="C702" i="1"/>
  <c r="D702" i="1"/>
  <c r="E702" i="1"/>
  <c r="C701" i="1"/>
  <c r="D701" i="1"/>
  <c r="E701" i="1"/>
  <c r="C700" i="1"/>
  <c r="D700" i="1"/>
  <c r="E700" i="1"/>
  <c r="C699" i="1"/>
  <c r="D699" i="1"/>
  <c r="E699" i="1"/>
  <c r="C698" i="1"/>
  <c r="D698" i="1"/>
  <c r="E698" i="1"/>
  <c r="C697" i="1"/>
  <c r="D697" i="1"/>
  <c r="E697" i="1"/>
  <c r="C696" i="1"/>
  <c r="D696" i="1"/>
  <c r="E696" i="1"/>
  <c r="C695" i="1"/>
  <c r="D695" i="1"/>
  <c r="E695" i="1"/>
  <c r="C694" i="1"/>
  <c r="D694" i="1"/>
  <c r="E694" i="1"/>
  <c r="C693" i="1"/>
  <c r="D693" i="1"/>
  <c r="E693" i="1"/>
  <c r="C692" i="1"/>
  <c r="D692" i="1"/>
  <c r="E692" i="1"/>
  <c r="C691" i="1"/>
  <c r="D691" i="1"/>
  <c r="E691" i="1"/>
  <c r="A691" i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C690" i="1"/>
  <c r="D690" i="1"/>
  <c r="E690" i="1"/>
  <c r="A690" i="1"/>
  <c r="C689" i="1"/>
  <c r="D689" i="1"/>
  <c r="E689" i="1"/>
  <c r="C688" i="1"/>
  <c r="D688" i="1"/>
  <c r="E688" i="1"/>
  <c r="C687" i="1"/>
  <c r="D687" i="1"/>
  <c r="E687" i="1"/>
  <c r="C686" i="1"/>
  <c r="D686" i="1"/>
  <c r="E686" i="1"/>
  <c r="C685" i="1"/>
  <c r="D685" i="1"/>
  <c r="E685" i="1"/>
  <c r="C684" i="1"/>
  <c r="D684" i="1"/>
  <c r="E684" i="1"/>
  <c r="C683" i="1"/>
  <c r="D683" i="1"/>
  <c r="E683" i="1"/>
  <c r="C682" i="1"/>
  <c r="D682" i="1"/>
  <c r="E682" i="1"/>
  <c r="C681" i="1"/>
  <c r="D681" i="1"/>
  <c r="E681" i="1"/>
  <c r="C680" i="1"/>
  <c r="D680" i="1"/>
  <c r="E680" i="1"/>
  <c r="C679" i="1"/>
  <c r="D679" i="1"/>
  <c r="E679" i="1"/>
  <c r="C678" i="1"/>
  <c r="D678" i="1"/>
  <c r="E678" i="1"/>
  <c r="C677" i="1"/>
  <c r="D677" i="1"/>
  <c r="E677" i="1"/>
  <c r="C676" i="1"/>
  <c r="D676" i="1"/>
  <c r="E676" i="1"/>
  <c r="C675" i="1"/>
  <c r="D675" i="1"/>
  <c r="E675" i="1"/>
  <c r="C674" i="1"/>
  <c r="D674" i="1"/>
  <c r="E674" i="1"/>
  <c r="C673" i="1"/>
  <c r="D673" i="1"/>
  <c r="E673" i="1"/>
  <c r="C672" i="1"/>
  <c r="D672" i="1"/>
  <c r="E672" i="1"/>
  <c r="C671" i="1"/>
  <c r="D671" i="1"/>
  <c r="E671" i="1"/>
  <c r="C670" i="1"/>
  <c r="D670" i="1"/>
  <c r="E670" i="1"/>
  <c r="C669" i="1"/>
  <c r="D669" i="1"/>
  <c r="E669" i="1"/>
  <c r="C668" i="1"/>
  <c r="D668" i="1"/>
  <c r="E668" i="1"/>
  <c r="C667" i="1"/>
  <c r="D667" i="1"/>
  <c r="E667" i="1"/>
  <c r="C666" i="1"/>
  <c r="D666" i="1"/>
  <c r="E666" i="1"/>
  <c r="C665" i="1"/>
  <c r="D665" i="1"/>
  <c r="E665" i="1"/>
  <c r="C664" i="1"/>
  <c r="D664" i="1"/>
  <c r="E664" i="1"/>
  <c r="C663" i="1"/>
  <c r="D663" i="1"/>
  <c r="E663" i="1"/>
  <c r="C662" i="1"/>
  <c r="D662" i="1"/>
  <c r="E662" i="1"/>
  <c r="C661" i="1"/>
  <c r="D661" i="1"/>
  <c r="E661" i="1"/>
  <c r="C660" i="1"/>
  <c r="D660" i="1"/>
  <c r="E660" i="1"/>
  <c r="C659" i="1"/>
  <c r="D659" i="1"/>
  <c r="E659" i="1"/>
  <c r="C658" i="1"/>
  <c r="D658" i="1"/>
  <c r="E658" i="1"/>
  <c r="C657" i="1"/>
  <c r="D657" i="1"/>
  <c r="E657" i="1"/>
  <c r="C656" i="1"/>
  <c r="D656" i="1"/>
  <c r="E656" i="1"/>
  <c r="C655" i="1"/>
  <c r="D655" i="1"/>
  <c r="E655" i="1"/>
  <c r="C654" i="1"/>
  <c r="D654" i="1"/>
  <c r="E654" i="1"/>
  <c r="C653" i="1"/>
  <c r="D653" i="1"/>
  <c r="E653" i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C652" i="1"/>
  <c r="D652" i="1"/>
  <c r="E652" i="1"/>
  <c r="C651" i="1"/>
  <c r="D651" i="1"/>
  <c r="E651" i="1"/>
  <c r="C650" i="1"/>
  <c r="D650" i="1"/>
  <c r="E650" i="1"/>
  <c r="C649" i="1"/>
  <c r="D649" i="1"/>
  <c r="E649" i="1"/>
  <c r="C648" i="1"/>
  <c r="D648" i="1"/>
  <c r="E648" i="1"/>
  <c r="C647" i="1"/>
  <c r="D647" i="1"/>
  <c r="E647" i="1"/>
  <c r="C646" i="1"/>
  <c r="D646" i="1"/>
  <c r="E646" i="1"/>
  <c r="C645" i="1"/>
  <c r="D645" i="1"/>
  <c r="E645" i="1"/>
  <c r="C644" i="1"/>
  <c r="D644" i="1"/>
  <c r="E644" i="1"/>
  <c r="C643" i="1"/>
  <c r="D643" i="1"/>
  <c r="E643" i="1"/>
  <c r="C642" i="1"/>
  <c r="D642" i="1"/>
  <c r="E642" i="1"/>
  <c r="C641" i="1"/>
  <c r="D641" i="1"/>
  <c r="E641" i="1"/>
  <c r="C640" i="1"/>
  <c r="D640" i="1"/>
  <c r="E640" i="1"/>
  <c r="A640" i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C637" i="1"/>
  <c r="D637" i="1"/>
  <c r="E637" i="1"/>
  <c r="C638" i="1"/>
  <c r="D638" i="1"/>
  <c r="E638" i="1"/>
  <c r="C639" i="1"/>
  <c r="D639" i="1"/>
  <c r="E639" i="1"/>
  <c r="C636" i="1"/>
  <c r="D636" i="1"/>
  <c r="E636" i="1"/>
  <c r="C635" i="1"/>
  <c r="D635" i="1"/>
  <c r="E635" i="1"/>
  <c r="C634" i="1"/>
  <c r="D634" i="1"/>
  <c r="E634" i="1"/>
  <c r="C633" i="1"/>
  <c r="D633" i="1"/>
  <c r="E633" i="1"/>
  <c r="C632" i="1"/>
  <c r="D632" i="1"/>
  <c r="E632" i="1"/>
  <c r="C631" i="1"/>
  <c r="D631" i="1"/>
  <c r="E631" i="1"/>
  <c r="C630" i="1"/>
  <c r="D630" i="1"/>
  <c r="E630" i="1"/>
  <c r="C629" i="1"/>
  <c r="D629" i="1"/>
  <c r="E629" i="1"/>
  <c r="C628" i="1"/>
  <c r="D628" i="1"/>
  <c r="E628" i="1"/>
  <c r="C627" i="1"/>
  <c r="D627" i="1"/>
  <c r="E627" i="1"/>
  <c r="C626" i="1"/>
  <c r="D626" i="1"/>
  <c r="E626" i="1"/>
  <c r="C625" i="1"/>
  <c r="D625" i="1"/>
  <c r="E625" i="1"/>
  <c r="C624" i="1"/>
  <c r="D624" i="1"/>
  <c r="E624" i="1"/>
  <c r="C623" i="1"/>
  <c r="D623" i="1"/>
  <c r="E623" i="1"/>
  <c r="C622" i="1"/>
  <c r="D622" i="1"/>
  <c r="E622" i="1"/>
  <c r="C621" i="1"/>
  <c r="D621" i="1"/>
  <c r="E621" i="1"/>
  <c r="C620" i="1"/>
  <c r="D620" i="1"/>
  <c r="E620" i="1"/>
  <c r="C619" i="1"/>
  <c r="D619" i="1"/>
  <c r="E619" i="1"/>
  <c r="C618" i="1"/>
  <c r="D618" i="1"/>
  <c r="E618" i="1"/>
  <c r="C617" i="1"/>
  <c r="D617" i="1"/>
  <c r="E617" i="1"/>
  <c r="C616" i="1"/>
  <c r="D616" i="1"/>
  <c r="E616" i="1"/>
  <c r="C615" i="1"/>
  <c r="D615" i="1"/>
  <c r="E615" i="1"/>
  <c r="C614" i="1"/>
  <c r="D614" i="1"/>
  <c r="E614" i="1"/>
  <c r="C613" i="1"/>
  <c r="D613" i="1"/>
  <c r="E613" i="1"/>
  <c r="C612" i="1"/>
  <c r="D612" i="1"/>
  <c r="E612" i="1"/>
  <c r="C611" i="1"/>
  <c r="D611" i="1"/>
  <c r="E611" i="1"/>
  <c r="C610" i="1"/>
  <c r="D610" i="1"/>
  <c r="E610" i="1"/>
  <c r="C609" i="1"/>
  <c r="D609" i="1"/>
  <c r="E609" i="1"/>
  <c r="C608" i="1"/>
  <c r="D608" i="1"/>
  <c r="E608" i="1"/>
  <c r="C607" i="1"/>
  <c r="D607" i="1"/>
  <c r="E607" i="1"/>
  <c r="C606" i="1"/>
  <c r="D606" i="1"/>
  <c r="E606" i="1"/>
  <c r="C605" i="1"/>
  <c r="D605" i="1"/>
  <c r="E605" i="1"/>
  <c r="C604" i="1"/>
  <c r="D604" i="1"/>
  <c r="E604" i="1"/>
  <c r="C603" i="1"/>
  <c r="D603" i="1"/>
  <c r="E603" i="1"/>
  <c r="C602" i="1"/>
  <c r="D602" i="1"/>
  <c r="E602" i="1"/>
  <c r="C601" i="1"/>
  <c r="D601" i="1"/>
  <c r="E601" i="1"/>
  <c r="C599" i="1"/>
  <c r="C600" i="1"/>
  <c r="D600" i="1"/>
  <c r="E600" i="1"/>
  <c r="D599" i="1"/>
  <c r="E599" i="1"/>
  <c r="C598" i="1"/>
  <c r="D598" i="1"/>
  <c r="E598" i="1"/>
  <c r="C597" i="1"/>
  <c r="D597" i="1"/>
  <c r="E597" i="1"/>
  <c r="C596" i="1"/>
  <c r="D596" i="1"/>
  <c r="E596" i="1"/>
  <c r="C595" i="1"/>
  <c r="D595" i="1"/>
  <c r="E595" i="1"/>
  <c r="C594" i="1"/>
  <c r="D594" i="1"/>
  <c r="E594" i="1"/>
  <c r="C593" i="1"/>
  <c r="D593" i="1"/>
  <c r="E593" i="1"/>
  <c r="C592" i="1"/>
  <c r="D592" i="1"/>
  <c r="E592" i="1"/>
  <c r="C591" i="1"/>
  <c r="D591" i="1"/>
  <c r="E591" i="1"/>
  <c r="C590" i="1"/>
  <c r="D590" i="1"/>
  <c r="E590" i="1"/>
  <c r="C589" i="1"/>
  <c r="D589" i="1"/>
  <c r="E589" i="1"/>
  <c r="C588" i="1"/>
  <c r="D588" i="1"/>
  <c r="E588" i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E585" i="1"/>
  <c r="E586" i="1"/>
  <c r="E587" i="1"/>
  <c r="C586" i="1"/>
  <c r="D586" i="1"/>
  <c r="C587" i="1"/>
  <c r="D587" i="1"/>
  <c r="C585" i="1"/>
  <c r="D585" i="1"/>
  <c r="C584" i="1"/>
  <c r="D584" i="1"/>
  <c r="E584" i="1"/>
  <c r="C583" i="1"/>
  <c r="D583" i="1"/>
  <c r="E583" i="1"/>
  <c r="C582" i="1"/>
  <c r="D582" i="1"/>
  <c r="E582" i="1"/>
  <c r="C581" i="1"/>
  <c r="D581" i="1"/>
  <c r="E581" i="1"/>
  <c r="C580" i="1"/>
  <c r="D580" i="1"/>
  <c r="E580" i="1"/>
  <c r="C579" i="1"/>
  <c r="D579" i="1"/>
  <c r="E579" i="1"/>
  <c r="C578" i="1"/>
  <c r="D578" i="1"/>
  <c r="E578" i="1"/>
  <c r="C577" i="1"/>
  <c r="D577" i="1"/>
  <c r="E577" i="1"/>
  <c r="C576" i="1"/>
  <c r="D576" i="1"/>
  <c r="E576" i="1"/>
  <c r="C575" i="1"/>
  <c r="D575" i="1"/>
  <c r="E575" i="1"/>
  <c r="C574" i="1"/>
  <c r="D574" i="1"/>
  <c r="E574" i="1"/>
  <c r="C573" i="1"/>
  <c r="D573" i="1"/>
  <c r="E573" i="1"/>
  <c r="C572" i="1"/>
  <c r="D572" i="1"/>
  <c r="E572" i="1"/>
  <c r="C571" i="1"/>
  <c r="D571" i="1"/>
  <c r="E571" i="1"/>
  <c r="C570" i="1"/>
  <c r="D570" i="1"/>
  <c r="E570" i="1"/>
  <c r="C569" i="1"/>
  <c r="D569" i="1"/>
  <c r="E569" i="1"/>
  <c r="C568" i="1"/>
  <c r="D568" i="1"/>
  <c r="E568" i="1"/>
  <c r="C567" i="1"/>
  <c r="D567" i="1"/>
  <c r="E567" i="1"/>
  <c r="C566" i="1"/>
  <c r="D566" i="1"/>
  <c r="E566" i="1"/>
  <c r="C565" i="1"/>
  <c r="D565" i="1"/>
  <c r="E565" i="1"/>
  <c r="C564" i="1"/>
  <c r="D564" i="1"/>
  <c r="E564" i="1"/>
  <c r="C563" i="1"/>
  <c r="D563" i="1"/>
  <c r="E563" i="1"/>
  <c r="E562" i="1"/>
  <c r="D562" i="1"/>
  <c r="C562" i="1"/>
  <c r="C560" i="1"/>
  <c r="D560" i="1"/>
  <c r="E560" i="1"/>
  <c r="C561" i="1"/>
  <c r="D561" i="1"/>
  <c r="E561" i="1"/>
  <c r="C559" i="1"/>
  <c r="D559" i="1"/>
  <c r="E559" i="1"/>
  <c r="C558" i="1"/>
  <c r="D558" i="1"/>
  <c r="E558" i="1"/>
  <c r="C557" i="1"/>
  <c r="D557" i="1"/>
  <c r="E557" i="1"/>
  <c r="C556" i="1"/>
  <c r="D556" i="1"/>
  <c r="E556" i="1"/>
  <c r="C555" i="1"/>
  <c r="D555" i="1"/>
  <c r="E555" i="1"/>
  <c r="C554" i="1"/>
  <c r="D554" i="1"/>
  <c r="E554" i="1"/>
  <c r="C553" i="1"/>
  <c r="D553" i="1"/>
  <c r="E553" i="1"/>
  <c r="C552" i="1"/>
  <c r="D552" i="1"/>
  <c r="E552" i="1"/>
  <c r="C551" i="1"/>
  <c r="D551" i="1"/>
  <c r="E551" i="1"/>
  <c r="C550" i="1"/>
  <c r="D550" i="1"/>
  <c r="E550" i="1"/>
  <c r="C549" i="1"/>
  <c r="D549" i="1"/>
  <c r="E549" i="1"/>
  <c r="C548" i="1"/>
  <c r="D548" i="1"/>
  <c r="E548" i="1"/>
  <c r="C547" i="1"/>
  <c r="D547" i="1"/>
  <c r="E547" i="1"/>
  <c r="E546" i="1"/>
  <c r="C546" i="1"/>
  <c r="D546" i="1"/>
  <c r="C545" i="1"/>
  <c r="D545" i="1"/>
  <c r="E545" i="1"/>
  <c r="C544" i="1"/>
  <c r="D544" i="1"/>
  <c r="E544" i="1"/>
  <c r="C543" i="1"/>
  <c r="D543" i="1"/>
  <c r="E543" i="1"/>
  <c r="C542" i="1"/>
  <c r="D542" i="1"/>
  <c r="E542" i="1"/>
  <c r="C541" i="1"/>
  <c r="D541" i="1"/>
  <c r="E541" i="1"/>
  <c r="C540" i="1"/>
  <c r="D540" i="1"/>
  <c r="E540" i="1"/>
  <c r="C539" i="1"/>
  <c r="D539" i="1"/>
  <c r="E539" i="1"/>
  <c r="C538" i="1"/>
  <c r="D538" i="1"/>
  <c r="E538" i="1"/>
  <c r="C537" i="1"/>
  <c r="D537" i="1"/>
  <c r="E537" i="1"/>
  <c r="C536" i="1"/>
  <c r="D536" i="1"/>
  <c r="E536" i="1"/>
  <c r="C535" i="1"/>
  <c r="D535" i="1"/>
  <c r="E535" i="1"/>
  <c r="C534" i="1"/>
  <c r="D534" i="1"/>
  <c r="E534" i="1"/>
  <c r="C533" i="1"/>
  <c r="D533" i="1"/>
  <c r="E533" i="1"/>
  <c r="C532" i="1"/>
  <c r="D532" i="1"/>
  <c r="E532" i="1"/>
  <c r="C531" i="1"/>
  <c r="D531" i="1"/>
  <c r="E531" i="1"/>
  <c r="C530" i="1"/>
  <c r="D530" i="1"/>
  <c r="E530" i="1"/>
  <c r="C529" i="1"/>
  <c r="D529" i="1"/>
  <c r="E529" i="1"/>
  <c r="C528" i="1"/>
  <c r="D528" i="1"/>
  <c r="E528" i="1"/>
  <c r="C527" i="1"/>
  <c r="D527" i="1"/>
  <c r="E527" i="1"/>
  <c r="C526" i="1"/>
  <c r="D526" i="1"/>
  <c r="E526" i="1"/>
  <c r="C525" i="1"/>
  <c r="D525" i="1"/>
  <c r="E525" i="1"/>
  <c r="C524" i="1"/>
  <c r="D524" i="1"/>
  <c r="E524" i="1"/>
  <c r="C523" i="1"/>
  <c r="D523" i="1"/>
  <c r="E523" i="1"/>
  <c r="C522" i="1"/>
  <c r="D522" i="1"/>
  <c r="E522" i="1"/>
  <c r="C521" i="1"/>
  <c r="D521" i="1"/>
  <c r="E521" i="1"/>
  <c r="C520" i="1"/>
  <c r="D520" i="1"/>
  <c r="E520" i="1"/>
  <c r="C519" i="1"/>
  <c r="D519" i="1"/>
  <c r="E519" i="1"/>
  <c r="C518" i="1"/>
  <c r="D518" i="1"/>
  <c r="E518" i="1"/>
  <c r="C517" i="1"/>
  <c r="D517" i="1"/>
  <c r="E517" i="1"/>
  <c r="C516" i="1"/>
  <c r="D516" i="1"/>
  <c r="E516" i="1"/>
  <c r="C515" i="1"/>
  <c r="D515" i="1"/>
  <c r="E515" i="1"/>
  <c r="C514" i="1"/>
  <c r="D514" i="1"/>
  <c r="E514" i="1"/>
  <c r="C513" i="1"/>
  <c r="D513" i="1"/>
  <c r="E513" i="1"/>
  <c r="C512" i="1"/>
  <c r="D512" i="1"/>
  <c r="E512" i="1"/>
  <c r="C511" i="1"/>
  <c r="D511" i="1"/>
  <c r="E511" i="1"/>
  <c r="C510" i="1"/>
  <c r="D510" i="1"/>
  <c r="E510" i="1"/>
  <c r="C509" i="1"/>
  <c r="D509" i="1"/>
  <c r="E509" i="1"/>
  <c r="C508" i="1"/>
  <c r="D508" i="1"/>
  <c r="E508" i="1"/>
  <c r="C507" i="1"/>
  <c r="D507" i="1"/>
  <c r="E507" i="1"/>
  <c r="C506" i="1"/>
  <c r="D506" i="1"/>
  <c r="E506" i="1"/>
  <c r="C505" i="1"/>
  <c r="D505" i="1"/>
  <c r="E505" i="1"/>
  <c r="C504" i="1"/>
  <c r="D504" i="1"/>
  <c r="E504" i="1"/>
  <c r="C503" i="1"/>
  <c r="D503" i="1"/>
  <c r="E503" i="1"/>
  <c r="C502" i="1"/>
  <c r="D502" i="1"/>
  <c r="E502" i="1"/>
  <c r="E501" i="1"/>
  <c r="D501" i="1"/>
  <c r="C501" i="1"/>
  <c r="C500" i="1"/>
  <c r="D500" i="1"/>
  <c r="E500" i="1"/>
  <c r="C499" i="1"/>
  <c r="D499" i="1"/>
  <c r="E499" i="1"/>
  <c r="C498" i="1"/>
  <c r="D498" i="1"/>
  <c r="E498" i="1"/>
  <c r="C497" i="1"/>
  <c r="D497" i="1"/>
  <c r="E497" i="1"/>
  <c r="C496" i="1"/>
  <c r="D496" i="1"/>
  <c r="E496" i="1"/>
  <c r="C495" i="1"/>
  <c r="D495" i="1"/>
  <c r="E495" i="1"/>
  <c r="C494" i="1"/>
  <c r="D494" i="1"/>
  <c r="E494" i="1"/>
  <c r="C493" i="1"/>
  <c r="D493" i="1"/>
  <c r="E493" i="1"/>
  <c r="C492" i="1"/>
  <c r="D492" i="1"/>
  <c r="E492" i="1"/>
  <c r="C491" i="1"/>
  <c r="D491" i="1"/>
  <c r="E491" i="1"/>
  <c r="C490" i="1"/>
  <c r="D490" i="1"/>
  <c r="E490" i="1"/>
  <c r="C489" i="1"/>
  <c r="D489" i="1"/>
  <c r="E489" i="1"/>
  <c r="C488" i="1"/>
  <c r="D488" i="1"/>
  <c r="E488" i="1"/>
  <c r="C487" i="1"/>
  <c r="D487" i="1"/>
  <c r="E487" i="1"/>
  <c r="C486" i="1"/>
  <c r="D486" i="1"/>
  <c r="E48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227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227" i="1"/>
  <c r="B297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132" i="1"/>
  <c r="A133" i="1" s="1"/>
  <c r="A134" i="1" s="1"/>
  <c r="A135" i="1" s="1"/>
  <c r="A136" i="1" s="1"/>
  <c r="A138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B223" i="1"/>
  <c r="H181" i="1"/>
  <c r="H180" i="1"/>
  <c r="H179" i="1"/>
  <c r="H178" i="1"/>
  <c r="C77" i="2"/>
  <c r="B46" i="2"/>
  <c r="B65" i="2"/>
  <c r="D78" i="2"/>
  <c r="B67" i="2"/>
  <c r="B12" i="2"/>
  <c r="B71" i="2"/>
  <c r="C31" i="2"/>
  <c r="B33" i="2"/>
  <c r="B62" i="2"/>
  <c r="C13" i="2"/>
  <c r="C28" i="2"/>
  <c r="B49" i="2"/>
  <c r="B42" i="2"/>
  <c r="C35" i="2"/>
  <c r="C66" i="2"/>
  <c r="B54" i="2"/>
  <c r="C40" i="2"/>
  <c r="D81" i="2"/>
  <c r="C75" i="2"/>
  <c r="C19" i="2"/>
  <c r="C65" i="2"/>
  <c r="D75" i="2"/>
  <c r="B16" i="2"/>
  <c r="C30" i="2"/>
  <c r="B26" i="2"/>
  <c r="D45" i="2"/>
  <c r="C62" i="2"/>
  <c r="C29" i="2"/>
  <c r="D79" i="2"/>
  <c r="B23" i="2"/>
  <c r="C72" i="2"/>
  <c r="B55" i="2"/>
  <c r="D40" i="2"/>
  <c r="C55" i="2"/>
  <c r="D57" i="2"/>
  <c r="B53" i="2"/>
  <c r="B22" i="2"/>
  <c r="B72" i="2"/>
  <c r="C50" i="2"/>
  <c r="D16" i="2"/>
  <c r="D58" i="2"/>
  <c r="B27" i="2"/>
  <c r="C80" i="2"/>
  <c r="C56" i="2"/>
  <c r="B73" i="2"/>
  <c r="B58" i="2"/>
  <c r="C79" i="2"/>
  <c r="B34" i="2"/>
  <c r="B39" i="2"/>
  <c r="B25" i="2"/>
  <c r="C53" i="2"/>
  <c r="D80" i="2"/>
  <c r="B57" i="2"/>
  <c r="C67" i="2"/>
  <c r="B80" i="2"/>
  <c r="D13" i="2"/>
  <c r="D47" i="2"/>
  <c r="B14" i="2"/>
  <c r="D22" i="2"/>
  <c r="B59" i="2"/>
  <c r="B43" i="2"/>
  <c r="D19" i="2"/>
  <c r="C52" i="2"/>
  <c r="D53" i="2"/>
  <c r="C76" i="2"/>
  <c r="D71" i="2"/>
  <c r="B36" i="2"/>
  <c r="C49" i="2"/>
  <c r="D34" i="2"/>
  <c r="C64" i="2"/>
  <c r="D39" i="2"/>
  <c r="C21" i="2"/>
  <c r="B18" i="2"/>
  <c r="D42" i="2"/>
  <c r="C46" i="2"/>
  <c r="C48" i="2"/>
  <c r="C70" i="2"/>
  <c r="D26" i="2"/>
  <c r="C34" i="2"/>
  <c r="C74" i="2"/>
  <c r="B60" i="2"/>
  <c r="C68" i="2"/>
  <c r="D33" i="2"/>
  <c r="C24" i="2"/>
  <c r="C17" i="2"/>
  <c r="D64" i="2"/>
  <c r="C58" i="2"/>
  <c r="B66" i="2"/>
  <c r="B28" i="2"/>
  <c r="D29" i="2"/>
  <c r="B21" i="2"/>
  <c r="B75" i="2"/>
  <c r="B41" i="2"/>
  <c r="C18" i="2"/>
  <c r="D44" i="2"/>
  <c r="B61" i="2"/>
  <c r="D68" i="2"/>
  <c r="B20" i="2"/>
  <c r="C25" i="2"/>
  <c r="C26" i="2"/>
  <c r="B51" i="2"/>
  <c r="D37" i="2"/>
  <c r="D12" i="2"/>
  <c r="D31" i="2"/>
  <c r="B31" i="2"/>
  <c r="B76" i="2"/>
  <c r="C51" i="2"/>
  <c r="B77" i="2"/>
  <c r="C47" i="2"/>
  <c r="D52" i="2"/>
  <c r="C54" i="2"/>
  <c r="D48" i="2"/>
  <c r="B19" i="2"/>
  <c r="D46" i="2"/>
  <c r="B11" i="2"/>
  <c r="B24" i="2"/>
  <c r="C20" i="2"/>
  <c r="D35" i="2"/>
  <c r="B15" i="2"/>
  <c r="B70" i="2"/>
  <c r="D36" i="2"/>
  <c r="C60" i="2"/>
  <c r="B47" i="2"/>
  <c r="B50" i="2"/>
  <c r="B17" i="2"/>
  <c r="D62" i="2"/>
  <c r="C44" i="2"/>
  <c r="C33" i="2"/>
  <c r="C23" i="2"/>
  <c r="C14" i="2"/>
  <c r="D23" i="2"/>
  <c r="C59" i="2"/>
  <c r="D20" i="2"/>
  <c r="C45" i="2"/>
  <c r="C10" i="2"/>
  <c r="C69" i="2"/>
  <c r="D43" i="2"/>
  <c r="D27" i="2"/>
  <c r="D59" i="2"/>
  <c r="B35" i="2"/>
  <c r="D65" i="2"/>
  <c r="B13" i="2"/>
  <c r="D15" i="2"/>
  <c r="C11" i="2"/>
  <c r="D24" i="2"/>
  <c r="D18" i="2"/>
  <c r="D25" i="2"/>
  <c r="C63" i="2"/>
  <c r="B48" i="2"/>
  <c r="D51" i="2"/>
  <c r="B74" i="2"/>
  <c r="D63" i="2"/>
  <c r="D76" i="2"/>
  <c r="C37" i="2"/>
  <c r="B10" i="2"/>
  <c r="D32" i="2"/>
  <c r="B64" i="2"/>
  <c r="D56" i="2"/>
  <c r="D50" i="2"/>
  <c r="C15" i="2"/>
  <c r="D77" i="2"/>
  <c r="C39" i="2"/>
  <c r="B52" i="2"/>
  <c r="C43" i="2"/>
  <c r="C38" i="2"/>
  <c r="C27" i="2"/>
  <c r="D41" i="2"/>
  <c r="D49" i="2"/>
  <c r="B69" i="2"/>
  <c r="D67" i="2"/>
  <c r="D14" i="2"/>
  <c r="B81" i="2"/>
  <c r="D28" i="2"/>
  <c r="C81" i="2"/>
  <c r="D60" i="2"/>
  <c r="D17" i="2"/>
  <c r="B44" i="2"/>
  <c r="D38" i="2"/>
  <c r="C71" i="2"/>
  <c r="B38" i="2"/>
  <c r="C22" i="2"/>
  <c r="B63" i="2"/>
  <c r="B32" i="2"/>
  <c r="D10" i="2"/>
  <c r="D61" i="2"/>
  <c r="D69" i="2"/>
  <c r="D73" i="2"/>
  <c r="B29" i="2"/>
  <c r="C73" i="2"/>
  <c r="D30" i="2"/>
  <c r="B45" i="2"/>
  <c r="B30" i="2"/>
  <c r="D72" i="2"/>
  <c r="D11" i="2"/>
  <c r="D54" i="2"/>
  <c r="D66" i="2"/>
  <c r="B79" i="2"/>
  <c r="C41" i="2"/>
  <c r="B78" i="2"/>
  <c r="C78" i="2"/>
  <c r="D70" i="2"/>
  <c r="C16" i="2"/>
  <c r="D21" i="2"/>
  <c r="C42" i="2"/>
  <c r="C36" i="2"/>
  <c r="C12" i="2"/>
  <c r="C61" i="2"/>
  <c r="C57" i="2"/>
  <c r="B68" i="2"/>
  <c r="B56" i="2"/>
  <c r="D55" i="2"/>
  <c r="D74" i="2"/>
  <c r="B40" i="2"/>
  <c r="C32" i="2"/>
  <c r="C22" i="3" l="1"/>
  <c r="C23" i="3"/>
  <c r="C14" i="5"/>
  <c r="B11" i="5"/>
  <c r="B11" i="3"/>
  <c r="B21" i="3"/>
  <c r="B26" i="3"/>
  <c r="D30" i="3"/>
  <c r="B25" i="3"/>
  <c r="B18" i="3"/>
  <c r="D16" i="3"/>
  <c r="D12" i="3"/>
  <c r="B24" i="3"/>
  <c r="C30" i="3"/>
  <c r="C15" i="5"/>
  <c r="C27" i="3"/>
  <c r="D22" i="3"/>
  <c r="C17" i="3"/>
  <c r="D15" i="5"/>
  <c r="D27" i="3"/>
  <c r="B14" i="3"/>
  <c r="D20" i="3"/>
  <c r="B13" i="3"/>
  <c r="B29" i="3"/>
  <c r="B10" i="3"/>
  <c r="B10" i="5"/>
  <c r="D26" i="3"/>
  <c r="D29" i="3"/>
  <c r="C10" i="3"/>
  <c r="C10" i="5"/>
  <c r="D17" i="3"/>
  <c r="B17" i="3"/>
  <c r="D23" i="3"/>
  <c r="D14" i="5"/>
  <c r="B20" i="3"/>
  <c r="B22" i="3"/>
  <c r="D21" i="3"/>
  <c r="C16" i="3"/>
  <c r="C13" i="3"/>
  <c r="C29" i="3"/>
  <c r="C21" i="3"/>
  <c r="D28" i="3"/>
  <c r="D18" i="3"/>
  <c r="C20" i="3"/>
  <c r="D13" i="3"/>
  <c r="C15" i="3"/>
  <c r="C12" i="5"/>
  <c r="B15" i="3"/>
  <c r="B12" i="5"/>
  <c r="D15" i="3"/>
  <c r="D12" i="5"/>
  <c r="C28" i="3"/>
  <c r="B15" i="5"/>
  <c r="B27" i="3"/>
  <c r="B16" i="3"/>
  <c r="B28" i="3"/>
  <c r="C25" i="3"/>
  <c r="C14" i="3"/>
  <c r="C11" i="3"/>
  <c r="C11" i="5"/>
  <c r="D11" i="5"/>
  <c r="D11" i="3"/>
  <c r="D24" i="3"/>
  <c r="C18" i="3"/>
  <c r="B30" i="3"/>
  <c r="D19" i="3"/>
  <c r="D13" i="5"/>
  <c r="D14" i="3"/>
  <c r="B12" i="3"/>
  <c r="C24" i="3"/>
  <c r="C19" i="3"/>
  <c r="C13" i="5"/>
  <c r="D10" i="3"/>
  <c r="D10" i="5"/>
  <c r="C12" i="3"/>
  <c r="B13" i="5"/>
  <c r="B19" i="3"/>
  <c r="B14" i="5"/>
  <c r="B23" i="3"/>
  <c r="D25" i="3"/>
  <c r="C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tc={4F3FD2FA-4815-479D-8B16-6D301E5BD7E4}</author>
    <author>Staunton, Colum (UK)</author>
    <author>Ramsay, Alistair (UK)</author>
    <author>Widnell, Atilla (UK)</author>
    <author>Falk, Miriam (UK)</author>
    <author>Allen, Lee (UK)</author>
  </authors>
  <commentList>
    <comment ref="B9" authorId="0" shapeId="0" xr:uid="{4F3FD2FA-4815-479D-8B16-6D301E5BD7E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displayed in SSY excel file as 'Supramax East Coast India to China'</t>
      </text>
    </comment>
    <comment ref="B171" authorId="1" shapeId="0" xr:uid="{00000000-0006-0000-0000-000001000000}">
      <text>
        <r>
          <rPr>
            <b/>
            <sz val="8"/>
            <color indexed="81"/>
            <rFont val="Tahoma"/>
            <family val="2"/>
          </rPr>
          <t>Staunton, Colum (UK):</t>
        </r>
        <r>
          <rPr>
            <sz val="8"/>
            <color indexed="81"/>
            <rFont val="Tahoma"/>
            <family val="2"/>
          </rPr>
          <t xml:space="preserve">
No data for these-  they're duplicated from the previous week</t>
        </r>
      </text>
    </comment>
    <comment ref="B180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Staunton, Colum (UK):</t>
        </r>
        <r>
          <rPr>
            <sz val="8"/>
            <color indexed="81"/>
            <rFont val="Tahoma"/>
            <family val="2"/>
          </rPr>
          <t xml:space="preserve">
This price was calculated using the HR EC india-China route, not the usual SSY price. The same %change from last week has been applied to last week's price. Check the HR freight report provided on 24/2/12 and see S7 Route.</t>
        </r>
      </text>
    </comment>
    <comment ref="B18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Staunton, Colum (UK):</t>
        </r>
        <r>
          <rPr>
            <sz val="8"/>
            <color indexed="81"/>
            <rFont val="Tahoma"/>
            <family val="2"/>
          </rPr>
          <t xml:space="preserve">
The same percentage increase has been applied to this rate from the S7 route in the Howe Robinson report from (30/3/12)</t>
        </r>
      </text>
    </comment>
    <comment ref="B188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Staunton, Colum (UK):</t>
        </r>
        <r>
          <rPr>
            <sz val="8"/>
            <color indexed="81"/>
            <rFont val="Tahoma"/>
            <family val="2"/>
          </rPr>
          <t xml:space="preserve">
Calculated as in previous weeks from applying the same % change to the S7 route from the Howe Rob report</t>
        </r>
      </text>
    </comment>
    <comment ref="B22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Staunton, Colum (UK):</t>
        </r>
        <r>
          <rPr>
            <sz val="8"/>
            <color indexed="81"/>
            <rFont val="Tahoma"/>
            <family val="2"/>
          </rPr>
          <t xml:space="preserve">
Calculated as in previous weeks from applying the same % change to the S7 route from the Howe Rob report</t>
        </r>
      </text>
    </comment>
    <comment ref="B341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Ramsay, Alistair (UK):</t>
        </r>
        <r>
          <rPr>
            <sz val="9"/>
            <color indexed="81"/>
            <rFont val="Tahoma"/>
            <family val="2"/>
          </rPr>
          <t xml:space="preserve">
last week was missed</t>
        </r>
      </text>
    </comment>
    <comment ref="B342" authorId="3" shapeId="0" xr:uid="{00000000-0006-0000-0000-000007000000}">
      <text>
        <r>
          <rPr>
            <b/>
            <sz val="9"/>
            <color indexed="81"/>
            <rFont val="Tahoma"/>
            <family val="2"/>
          </rPr>
          <t>Widnell, Atilla (UK):</t>
        </r>
        <r>
          <rPr>
            <sz val="9"/>
            <color indexed="81"/>
            <rFont val="Tahoma"/>
            <family val="2"/>
          </rPr>
          <t xml:space="preserve">
Source:
SSY Ex-Inda Rate (from Alistair Ramsay/Inaki Villaneuva)</t>
        </r>
      </text>
    </comment>
    <comment ref="A485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Falk, Miriam (UK):</t>
        </r>
        <r>
          <rPr>
            <sz val="9"/>
            <color indexed="81"/>
            <rFont val="Tahoma"/>
            <family val="2"/>
          </rPr>
          <t xml:space="preserve">
broken link</t>
        </r>
      </text>
    </comment>
    <comment ref="B582" authorId="5" shapeId="0" xr:uid="{00000000-0006-0000-0000-000009000000}">
      <text>
        <r>
          <rPr>
            <b/>
            <sz val="9"/>
            <color indexed="81"/>
            <rFont val="Tahoma"/>
            <family val="2"/>
          </rPr>
          <t>Allen, Lee (UK):</t>
        </r>
        <r>
          <rPr>
            <sz val="9"/>
            <color indexed="81"/>
            <rFont val="Tahoma"/>
            <family val="2"/>
          </rPr>
          <t xml:space="preserve">
No update so data remains same</t>
        </r>
      </text>
    </comment>
  </commentList>
</comments>
</file>

<file path=xl/sharedStrings.xml><?xml version="1.0" encoding="utf-8"?>
<sst xmlns="http://schemas.openxmlformats.org/spreadsheetml/2006/main" count="102" uniqueCount="51">
  <si>
    <t> 13.75</t>
  </si>
  <si>
    <t> 6.70</t>
  </si>
  <si>
    <t> 18.00</t>
  </si>
  <si>
    <t> 12.60</t>
  </si>
  <si>
    <t>India</t>
  </si>
  <si>
    <t>Australia</t>
  </si>
  <si>
    <t>Brazil</t>
  </si>
  <si>
    <t>Destination</t>
  </si>
  <si>
    <t>Qingdao</t>
  </si>
  <si>
    <t>Origin</t>
  </si>
  <si>
    <t>Paradip</t>
  </si>
  <si>
    <t>Dampier</t>
  </si>
  <si>
    <t>Tubarao</t>
  </si>
  <si>
    <t>Vessel</t>
  </si>
  <si>
    <t>Supramax</t>
  </si>
  <si>
    <t>Capesize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</si>
  <si>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</si>
  <si>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</si>
  <si>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</si>
  <si>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</si>
  <si>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</si>
  <si>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</si>
  <si>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</si>
  <si>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</si>
  <si>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</si>
  <si>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</si>
  <si>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</si>
  <si>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</si>
  <si>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</si>
  <si>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Paradip-Qingdao</t>
  </si>
  <si>
    <t>Dampier-Qingdao</t>
  </si>
  <si>
    <t>Tubarao-Qingdao</t>
  </si>
  <si>
    <t>chart 2 monthly freight rates into China</t>
  </si>
  <si>
    <t>chart 1 weekly freight rates into China</t>
  </si>
  <si>
    <t>chart 3 quarterly freight rates into China</t>
  </si>
  <si>
    <t>chart 4 annual freight rates into China</t>
  </si>
  <si>
    <t>Source: Metal Bulletin Research, MBIOI</t>
  </si>
  <si>
    <t>2012 Q1</t>
  </si>
  <si>
    <t>These are the numbers used for the Indian freight rate on 28/2/12 and 6/3/12</t>
  </si>
  <si>
    <t>2012 Q2</t>
  </si>
  <si>
    <t>Fangcheng</t>
  </si>
  <si>
    <t>2012 Q3</t>
  </si>
  <si>
    <t>2012 Q4</t>
  </si>
  <si>
    <t>South Africa</t>
  </si>
  <si>
    <t>Saldanha Bay</t>
  </si>
  <si>
    <t>Beilun+Baoshan</t>
  </si>
  <si>
    <t>2013 Q1</t>
  </si>
  <si>
    <t>2013 Q2</t>
  </si>
  <si>
    <t>2013 Q3</t>
  </si>
  <si>
    <t>2013 Q4</t>
  </si>
  <si>
    <t>Token 7#esnr7HxPVXRNY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</si>
</sst>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 yy"/>
    <numFmt numFmtId="165" formatCode="General_)"/>
  </numFmts>
  <fonts count="17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theme="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Verdana"/>
      <family val="2"/>
    </font>
    <font>
      <sz val="8"/>
      <color rgb="FFC00000"/>
      <name val="Verdana"/>
      <family val="2"/>
    </font>
    <font>
      <sz val="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rgb="FF3F3F76"/>
      <name val="Calibri"/>
      <family val="2"/>
      <scheme val="minor"/>
    </font>
    <font>
      <sz val="9"/>
      <color theme="1"/>
      <name val="Arial"/>
      <family val="2"/>
    </font>
    <font>
      <sz val="10"/>
      <name val="Courie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9" fontId="12" fillId="0" borderId="0" applyFont="0" applyFill="0" applyBorder="0" applyAlignment="0" applyProtection="0"/>
    <xf numFmtId="0" fontId="14" fillId="5" borderId="1" applyNumberFormat="0" applyAlignment="0" applyProtection="0"/>
    <xf numFmtId="165" fontId="16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</cellStyleXfs>
  <cellXfs count="26">
    <xf numFmtId="0" fontId="0" fillId="0" borderId="0" xfId="0"/>
    <xf numFmtId="15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 wrapText="1"/>
    </xf>
    <xf numFmtId="164" fontId="0" fillId="0" borderId="0" xfId="0" applyNumberFormat="1"/>
    <xf numFmtId="2" fontId="0" fillId="0" borderId="0" xfId="0" applyNumberFormat="1"/>
    <xf numFmtId="15" fontId="2" fillId="0" borderId="0" xfId="0" applyNumberFormat="1" applyFont="1" applyAlignment="1">
      <alignment wrapText="1"/>
    </xf>
    <xf numFmtId="2" fontId="1" fillId="2" borderId="0" xfId="0" applyNumberFormat="1" applyFont="1" applyFill="1" applyAlignment="1">
      <alignment wrapText="1"/>
    </xf>
    <xf numFmtId="0" fontId="5" fillId="0" borderId="0" xfId="0" applyFont="1"/>
    <xf numFmtId="2" fontId="6" fillId="0" borderId="0" xfId="0" applyNumberFormat="1" applyFont="1" applyAlignment="1">
      <alignment wrapText="1"/>
    </xf>
    <xf numFmtId="2" fontId="0" fillId="3" borderId="0" xfId="0" applyNumberFormat="1" applyFill="1"/>
    <xf numFmtId="2" fontId="1" fillId="0" borderId="0" xfId="0" applyNumberFormat="1" applyFont="1" applyFill="1" applyAlignment="1">
      <alignment wrapText="1"/>
    </xf>
    <xf numFmtId="0" fontId="0" fillId="4" borderId="0" xfId="0" applyFill="1"/>
    <xf numFmtId="2" fontId="1" fillId="4" borderId="0" xfId="0" applyNumberFormat="1" applyFont="1" applyFill="1" applyAlignment="1">
      <alignment wrapText="1"/>
    </xf>
    <xf numFmtId="2" fontId="9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15" fontId="1" fillId="0" borderId="0" xfId="0" applyNumberFormat="1" applyFont="1" applyFill="1" applyAlignment="1">
      <alignment wrapText="1"/>
    </xf>
    <xf numFmtId="0" fontId="11" fillId="0" borderId="0" xfId="0" applyFont="1"/>
    <xf numFmtId="9" fontId="0" fillId="0" borderId="0" xfId="1" applyFont="1"/>
    <xf numFmtId="2" fontId="13" fillId="0" borderId="0" xfId="0" applyNumberFormat="1" applyFont="1" applyFill="1" applyAlignment="1">
      <alignment wrapText="1"/>
    </xf>
    <xf numFmtId="2" fontId="14" fillId="5" borderId="1" xfId="2" applyNumberFormat="1" applyAlignment="1">
      <alignment wrapText="1"/>
    </xf>
    <xf numFmtId="2" fontId="14" fillId="5" borderId="2" xfId="2" applyNumberFormat="1" applyBorder="1" applyAlignment="1">
      <alignment wrapText="1"/>
    </xf>
    <xf numFmtId="2" fontId="14" fillId="5" borderId="0" xfId="2" applyNumberFormat="1" applyBorder="1" applyAlignment="1">
      <alignment wrapText="1"/>
    </xf>
    <xf numFmtId="2" fontId="14" fillId="3" borderId="0" xfId="2" applyNumberFormat="1" applyFill="1" applyBorder="1" applyAlignment="1">
      <alignment wrapText="1"/>
    </xf>
    <xf numFmtId="15" fontId="0" fillId="0" borderId="0" xfId="0" applyNumberFormat="1"/>
    <xf numFmtId="2" fontId="15" fillId="0" borderId="0" xfId="0" applyNumberFormat="1" applyFont="1" applyAlignment="1">
      <alignment horizontal="center"/>
    </xf>
  </cellXfs>
  <cellStyles count="8">
    <cellStyle name="Comma 2" xfId="4" xr:uid="{49E11E30-53BA-4573-9B3C-4ABAB39D5C32}"/>
    <cellStyle name="Comma 2 2" xfId="6" xr:uid="{16AA6257-3C93-4E41-BB94-8E33E7378455}"/>
    <cellStyle name="Input" xfId="2" builtinId="20"/>
    <cellStyle name="Normal" xfId="0" builtinId="0"/>
    <cellStyle name="Normal 2" xfId="5" xr:uid="{0A34C817-9013-4F4E-B605-F2A018F6E8D7}"/>
    <cellStyle name="Normal 2 2" xfId="7" xr:uid="{0DF7E089-A73C-4F3F-8FFD-53D286713B2A}"/>
    <cellStyle name="Normal 3" xfId="3" xr:uid="{04C27178-57A4-4DD5-B7BE-247B5DC2849F}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18CBA"/>
      <color rgb="FF42AEC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7128052321269"/>
          <c:y val="4.760182477642394E-2"/>
          <c:w val="0.73688542077280972"/>
          <c:h val="0.58544614555219276"/>
        </c:manualLayout>
      </c:layout>
      <c:lineChart>
        <c:grouping val="standard"/>
        <c:varyColors val="0"/>
        <c:ser>
          <c:idx val="0"/>
          <c:order val="0"/>
          <c:tx>
            <c:strRef>
              <c:f>input!$B$9</c:f>
              <c:strCache>
                <c:ptCount val="1"/>
                <c:pt idx="0">
                  <c:v>India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input!$A$10:$A$2334</c:f>
              <c:numCache>
                <c:formatCode>d\-mmm\-yy</c:formatCode>
                <c:ptCount val="2325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input!$B$10:$B$2334</c:f>
              <c:numCache>
                <c:formatCode>0.00</c:formatCode>
                <c:ptCount val="2325"/>
                <c:pt idx="0">
                  <c:v>14.4</c:v>
                </c:pt>
                <c:pt idx="1">
                  <c:v>11.2</c:v>
                </c:pt>
                <c:pt idx="2">
                  <c:v>7.9</c:v>
                </c:pt>
                <c:pt idx="3">
                  <c:v>6.5</c:v>
                </c:pt>
                <c:pt idx="4">
                  <c:v>5.7</c:v>
                </c:pt>
                <c:pt idx="5">
                  <c:v>5.2</c:v>
                </c:pt>
                <c:pt idx="6">
                  <c:v>6.1</c:v>
                </c:pt>
                <c:pt idx="7">
                  <c:v>7.5</c:v>
                </c:pt>
                <c:pt idx="8">
                  <c:v>8.1</c:v>
                </c:pt>
                <c:pt idx="9">
                  <c:v>9</c:v>
                </c:pt>
                <c:pt idx="10">
                  <c:v>8.9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8.4</c:v>
                </c:pt>
                <c:pt idx="15">
                  <c:v>8.0500000000000007</c:v>
                </c:pt>
                <c:pt idx="16">
                  <c:v>8.0500000000000007</c:v>
                </c:pt>
                <c:pt idx="17">
                  <c:v>8</c:v>
                </c:pt>
                <c:pt idx="18">
                  <c:v>9.9</c:v>
                </c:pt>
                <c:pt idx="19">
                  <c:v>11.1</c:v>
                </c:pt>
                <c:pt idx="20">
                  <c:v>10.199999999999999</c:v>
                </c:pt>
                <c:pt idx="21">
                  <c:v>8.5</c:v>
                </c:pt>
                <c:pt idx="22">
                  <c:v>8.1999999999999993</c:v>
                </c:pt>
                <c:pt idx="23">
                  <c:v>9.4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9.6</c:v>
                </c:pt>
                <c:pt idx="28">
                  <c:v>9.8000000000000007</c:v>
                </c:pt>
                <c:pt idx="29">
                  <c:v>10.3</c:v>
                </c:pt>
                <c:pt idx="30">
                  <c:v>10.3</c:v>
                </c:pt>
                <c:pt idx="31">
                  <c:v>10.5</c:v>
                </c:pt>
                <c:pt idx="32">
                  <c:v>11.5</c:v>
                </c:pt>
                <c:pt idx="33">
                  <c:v>12.3</c:v>
                </c:pt>
                <c:pt idx="34">
                  <c:v>12.1</c:v>
                </c:pt>
                <c:pt idx="35">
                  <c:v>12.8</c:v>
                </c:pt>
                <c:pt idx="36">
                  <c:v>13.2</c:v>
                </c:pt>
                <c:pt idx="37">
                  <c:v>13.9</c:v>
                </c:pt>
                <c:pt idx="38">
                  <c:v>13.9</c:v>
                </c:pt>
                <c:pt idx="39">
                  <c:v>13.9</c:v>
                </c:pt>
                <c:pt idx="40">
                  <c:v>14.7</c:v>
                </c:pt>
                <c:pt idx="41">
                  <c:v>15.9</c:v>
                </c:pt>
                <c:pt idx="42">
                  <c:v>20.100000000000001</c:v>
                </c:pt>
                <c:pt idx="43">
                  <c:v>22.5</c:v>
                </c:pt>
                <c:pt idx="44">
                  <c:v>16.399999999999999</c:v>
                </c:pt>
                <c:pt idx="45">
                  <c:v>15.6</c:v>
                </c:pt>
                <c:pt idx="46">
                  <c:v>15.4</c:v>
                </c:pt>
                <c:pt idx="47">
                  <c:v>14.4</c:v>
                </c:pt>
                <c:pt idx="48">
                  <c:v>13.2</c:v>
                </c:pt>
                <c:pt idx="49">
                  <c:v>13.2</c:v>
                </c:pt>
                <c:pt idx="50">
                  <c:v>13.85</c:v>
                </c:pt>
                <c:pt idx="51">
                  <c:v>14.8</c:v>
                </c:pt>
                <c:pt idx="52">
                  <c:v>14.3</c:v>
                </c:pt>
                <c:pt idx="53">
                  <c:v>14.3</c:v>
                </c:pt>
                <c:pt idx="54">
                  <c:v>14.6</c:v>
                </c:pt>
                <c:pt idx="55">
                  <c:v>14.6</c:v>
                </c:pt>
                <c:pt idx="56">
                  <c:v>14.7</c:v>
                </c:pt>
                <c:pt idx="57">
                  <c:v>14.7</c:v>
                </c:pt>
                <c:pt idx="58">
                  <c:v>15.6</c:v>
                </c:pt>
                <c:pt idx="59">
                  <c:v>18</c:v>
                </c:pt>
                <c:pt idx="60">
                  <c:v>18.399999999999999</c:v>
                </c:pt>
                <c:pt idx="61">
                  <c:v>17.899999999999999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18.5</c:v>
                </c:pt>
                <c:pt idx="67">
                  <c:v>21.1</c:v>
                </c:pt>
                <c:pt idx="68">
                  <c:v>22.2</c:v>
                </c:pt>
                <c:pt idx="69">
                  <c:v>21.1</c:v>
                </c:pt>
                <c:pt idx="70">
                  <c:v>18.600000000000001</c:v>
                </c:pt>
                <c:pt idx="71">
                  <c:v>17.8</c:v>
                </c:pt>
                <c:pt idx="72">
                  <c:v>17.8</c:v>
                </c:pt>
                <c:pt idx="73">
                  <c:v>19.2</c:v>
                </c:pt>
                <c:pt idx="74">
                  <c:v>22.6</c:v>
                </c:pt>
                <c:pt idx="75">
                  <c:v>23.7</c:v>
                </c:pt>
                <c:pt idx="76">
                  <c:v>24.4</c:v>
                </c:pt>
                <c:pt idx="77">
                  <c:v>25.2</c:v>
                </c:pt>
                <c:pt idx="78">
                  <c:v>23.9</c:v>
                </c:pt>
                <c:pt idx="79">
                  <c:v>22.1</c:v>
                </c:pt>
                <c:pt idx="80">
                  <c:v>21.55</c:v>
                </c:pt>
                <c:pt idx="81">
                  <c:v>20.149999999999999</c:v>
                </c:pt>
                <c:pt idx="82">
                  <c:v>20.45</c:v>
                </c:pt>
                <c:pt idx="83">
                  <c:v>21</c:v>
                </c:pt>
                <c:pt idx="84">
                  <c:v>21.9</c:v>
                </c:pt>
                <c:pt idx="85">
                  <c:v>22.3</c:v>
                </c:pt>
                <c:pt idx="86">
                  <c:v>20.8</c:v>
                </c:pt>
                <c:pt idx="87">
                  <c:v>18.45</c:v>
                </c:pt>
                <c:pt idx="88">
                  <c:v>17.3</c:v>
                </c:pt>
                <c:pt idx="89">
                  <c:v>15.75</c:v>
                </c:pt>
                <c:pt idx="90">
                  <c:v>15.25</c:v>
                </c:pt>
                <c:pt idx="91">
                  <c:v>15.55</c:v>
                </c:pt>
                <c:pt idx="92">
                  <c:v>14.9</c:v>
                </c:pt>
                <c:pt idx="93">
                  <c:v>13.05</c:v>
                </c:pt>
                <c:pt idx="94">
                  <c:v>13.05</c:v>
                </c:pt>
                <c:pt idx="95">
                  <c:v>16.25</c:v>
                </c:pt>
                <c:pt idx="96">
                  <c:v>17.5</c:v>
                </c:pt>
                <c:pt idx="97">
                  <c:v>14.9</c:v>
                </c:pt>
                <c:pt idx="98">
                  <c:v>14.95</c:v>
                </c:pt>
                <c:pt idx="99">
                  <c:v>15.6</c:v>
                </c:pt>
                <c:pt idx="100">
                  <c:v>15.65</c:v>
                </c:pt>
                <c:pt idx="101">
                  <c:v>14.9</c:v>
                </c:pt>
                <c:pt idx="102">
                  <c:v>14.75</c:v>
                </c:pt>
                <c:pt idx="103">
                  <c:v>14.65</c:v>
                </c:pt>
                <c:pt idx="104">
                  <c:v>14.05</c:v>
                </c:pt>
                <c:pt idx="105">
                  <c:v>13.85</c:v>
                </c:pt>
                <c:pt idx="106">
                  <c:v>13.95</c:v>
                </c:pt>
                <c:pt idx="107">
                  <c:v>13.65</c:v>
                </c:pt>
                <c:pt idx="108">
                  <c:v>13.45</c:v>
                </c:pt>
                <c:pt idx="109">
                  <c:v>13.25</c:v>
                </c:pt>
                <c:pt idx="110">
                  <c:v>12.95</c:v>
                </c:pt>
                <c:pt idx="111">
                  <c:v>12.4</c:v>
                </c:pt>
                <c:pt idx="112">
                  <c:v>12.55</c:v>
                </c:pt>
                <c:pt idx="113">
                  <c:v>13.35</c:v>
                </c:pt>
                <c:pt idx="114">
                  <c:v>14.05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16.3</c:v>
                </c:pt>
                <c:pt idx="119">
                  <c:v>15.9</c:v>
                </c:pt>
                <c:pt idx="120">
                  <c:v>15.7</c:v>
                </c:pt>
                <c:pt idx="121">
                  <c:v>15.35</c:v>
                </c:pt>
                <c:pt idx="122">
                  <c:v>15.15</c:v>
                </c:pt>
                <c:pt idx="123">
                  <c:v>15</c:v>
                </c:pt>
                <c:pt idx="124">
                  <c:v>14.95</c:v>
                </c:pt>
                <c:pt idx="125">
                  <c:v>14.8</c:v>
                </c:pt>
                <c:pt idx="126">
                  <c:v>14.55</c:v>
                </c:pt>
                <c:pt idx="127">
                  <c:v>14.3</c:v>
                </c:pt>
                <c:pt idx="128">
                  <c:v>13.75</c:v>
                </c:pt>
                <c:pt idx="129">
                  <c:v>14</c:v>
                </c:pt>
                <c:pt idx="130">
                  <c:v>13.8</c:v>
                </c:pt>
                <c:pt idx="131">
                  <c:v>13.9</c:v>
                </c:pt>
                <c:pt idx="132">
                  <c:v>13.8</c:v>
                </c:pt>
                <c:pt idx="133">
                  <c:v>13.3</c:v>
                </c:pt>
                <c:pt idx="134">
                  <c:v>12.45</c:v>
                </c:pt>
                <c:pt idx="135">
                  <c:v>12.3</c:v>
                </c:pt>
                <c:pt idx="136">
                  <c:v>12.3</c:v>
                </c:pt>
                <c:pt idx="137">
                  <c:v>12.1</c:v>
                </c:pt>
                <c:pt idx="138">
                  <c:v>11.95</c:v>
                </c:pt>
                <c:pt idx="139">
                  <c:v>12.15</c:v>
                </c:pt>
                <c:pt idx="140">
                  <c:v>12.35</c:v>
                </c:pt>
                <c:pt idx="141">
                  <c:v>12.1</c:v>
                </c:pt>
                <c:pt idx="142">
                  <c:v>12.55</c:v>
                </c:pt>
                <c:pt idx="143">
                  <c:v>12.55</c:v>
                </c:pt>
                <c:pt idx="144">
                  <c:v>12.55</c:v>
                </c:pt>
                <c:pt idx="145">
                  <c:v>12.55</c:v>
                </c:pt>
                <c:pt idx="146">
                  <c:v>12.55</c:v>
                </c:pt>
                <c:pt idx="147">
                  <c:v>12.55</c:v>
                </c:pt>
                <c:pt idx="148">
                  <c:v>12.55</c:v>
                </c:pt>
                <c:pt idx="149">
                  <c:v>12.55</c:v>
                </c:pt>
                <c:pt idx="150">
                  <c:v>12.55</c:v>
                </c:pt>
                <c:pt idx="151">
                  <c:v>12.55</c:v>
                </c:pt>
                <c:pt idx="152">
                  <c:v>12.55</c:v>
                </c:pt>
                <c:pt idx="153">
                  <c:v>12.55</c:v>
                </c:pt>
                <c:pt idx="154">
                  <c:v>12.2</c:v>
                </c:pt>
                <c:pt idx="155">
                  <c:v>12.4</c:v>
                </c:pt>
                <c:pt idx="156">
                  <c:v>12.65</c:v>
                </c:pt>
                <c:pt idx="157">
                  <c:v>12.65</c:v>
                </c:pt>
                <c:pt idx="158">
                  <c:v>11</c:v>
                </c:pt>
                <c:pt idx="159">
                  <c:v>11.95</c:v>
                </c:pt>
                <c:pt idx="160">
                  <c:v>10.8</c:v>
                </c:pt>
                <c:pt idx="161">
                  <c:v>10.8</c:v>
                </c:pt>
                <c:pt idx="162" formatCode="General">
                  <c:v>12.09</c:v>
                </c:pt>
                <c:pt idx="163">
                  <c:v>11.25</c:v>
                </c:pt>
                <c:pt idx="164">
                  <c:v>10.5</c:v>
                </c:pt>
                <c:pt idx="165">
                  <c:v>10</c:v>
                </c:pt>
                <c:pt idx="166">
                  <c:v>9.9</c:v>
                </c:pt>
                <c:pt idx="167">
                  <c:v>9.6</c:v>
                </c:pt>
                <c:pt idx="168">
                  <c:v>9.6</c:v>
                </c:pt>
                <c:pt idx="169">
                  <c:v>11</c:v>
                </c:pt>
                <c:pt idx="170">
                  <c:v>11.95</c:v>
                </c:pt>
                <c:pt idx="171">
                  <c:v>12.94</c:v>
                </c:pt>
                <c:pt idx="172">
                  <c:v>11.35</c:v>
                </c:pt>
                <c:pt idx="173">
                  <c:v>11.25</c:v>
                </c:pt>
                <c:pt idx="174">
                  <c:v>12.35</c:v>
                </c:pt>
                <c:pt idx="175">
                  <c:v>12.45</c:v>
                </c:pt>
                <c:pt idx="176">
                  <c:v>12</c:v>
                </c:pt>
                <c:pt idx="177">
                  <c:v>11.8</c:v>
                </c:pt>
                <c:pt idx="178">
                  <c:v>12.657920000000001</c:v>
                </c:pt>
                <c:pt idx="179">
                  <c:v>11.5</c:v>
                </c:pt>
                <c:pt idx="180">
                  <c:v>11.25</c:v>
                </c:pt>
                <c:pt idx="181">
                  <c:v>11.5</c:v>
                </c:pt>
                <c:pt idx="182">
                  <c:v>11.5</c:v>
                </c:pt>
                <c:pt idx="183">
                  <c:v>11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</c:v>
                </c:pt>
                <c:pt idx="188">
                  <c:v>9.9499999999999993</c:v>
                </c:pt>
                <c:pt idx="189">
                  <c:v>10.35</c:v>
                </c:pt>
                <c:pt idx="190">
                  <c:v>10.25</c:v>
                </c:pt>
                <c:pt idx="191">
                  <c:v>11</c:v>
                </c:pt>
                <c:pt idx="192">
                  <c:v>9.8000000000000007</c:v>
                </c:pt>
                <c:pt idx="193">
                  <c:v>9.1999999999999993</c:v>
                </c:pt>
                <c:pt idx="194">
                  <c:v>9</c:v>
                </c:pt>
                <c:pt idx="195">
                  <c:v>8.8000000000000007</c:v>
                </c:pt>
                <c:pt idx="196">
                  <c:v>9.1</c:v>
                </c:pt>
                <c:pt idx="197">
                  <c:v>9.1999999999999993</c:v>
                </c:pt>
                <c:pt idx="198">
                  <c:v>9</c:v>
                </c:pt>
                <c:pt idx="199">
                  <c:v>9.9</c:v>
                </c:pt>
                <c:pt idx="200">
                  <c:v>10</c:v>
                </c:pt>
                <c:pt idx="201">
                  <c:v>10.8</c:v>
                </c:pt>
                <c:pt idx="202">
                  <c:v>9.25</c:v>
                </c:pt>
                <c:pt idx="203">
                  <c:v>9.35</c:v>
                </c:pt>
                <c:pt idx="204">
                  <c:v>10.35</c:v>
                </c:pt>
                <c:pt idx="205">
                  <c:v>8.9</c:v>
                </c:pt>
                <c:pt idx="206">
                  <c:v>8.75</c:v>
                </c:pt>
                <c:pt idx="207">
                  <c:v>8.6999999999999993</c:v>
                </c:pt>
                <c:pt idx="208">
                  <c:v>7.9</c:v>
                </c:pt>
                <c:pt idx="209">
                  <c:v>9</c:v>
                </c:pt>
                <c:pt idx="210">
                  <c:v>8</c:v>
                </c:pt>
                <c:pt idx="211">
                  <c:v>11</c:v>
                </c:pt>
                <c:pt idx="212">
                  <c:v>9.1999999999999993</c:v>
                </c:pt>
                <c:pt idx="213">
                  <c:v>9.5112635999999995</c:v>
                </c:pt>
                <c:pt idx="214">
                  <c:v>9.75</c:v>
                </c:pt>
                <c:pt idx="215">
                  <c:v>9.8000000000000007</c:v>
                </c:pt>
                <c:pt idx="216">
                  <c:v>9.5500000000000007</c:v>
                </c:pt>
                <c:pt idx="217">
                  <c:v>9.35</c:v>
                </c:pt>
                <c:pt idx="218">
                  <c:v>9.4499999999999993</c:v>
                </c:pt>
                <c:pt idx="219">
                  <c:v>9.5</c:v>
                </c:pt>
                <c:pt idx="220">
                  <c:v>9.6</c:v>
                </c:pt>
                <c:pt idx="221">
                  <c:v>9.6</c:v>
                </c:pt>
                <c:pt idx="222">
                  <c:v>10.15</c:v>
                </c:pt>
                <c:pt idx="223">
                  <c:v>10.75</c:v>
                </c:pt>
                <c:pt idx="224">
                  <c:v>10.75</c:v>
                </c:pt>
                <c:pt idx="225">
                  <c:v>11.4</c:v>
                </c:pt>
                <c:pt idx="226">
                  <c:v>11.25</c:v>
                </c:pt>
                <c:pt idx="227">
                  <c:v>11.8</c:v>
                </c:pt>
                <c:pt idx="228">
                  <c:v>12.05</c:v>
                </c:pt>
                <c:pt idx="229">
                  <c:v>12.15</c:v>
                </c:pt>
                <c:pt idx="230">
                  <c:v>12.1</c:v>
                </c:pt>
                <c:pt idx="231">
                  <c:v>11.7</c:v>
                </c:pt>
                <c:pt idx="232">
                  <c:v>11.75</c:v>
                </c:pt>
                <c:pt idx="233">
                  <c:v>11.2</c:v>
                </c:pt>
                <c:pt idx="234">
                  <c:v>11.5</c:v>
                </c:pt>
                <c:pt idx="235">
                  <c:v>10.95</c:v>
                </c:pt>
                <c:pt idx="236">
                  <c:v>10.7</c:v>
                </c:pt>
                <c:pt idx="237">
                  <c:v>10.7</c:v>
                </c:pt>
                <c:pt idx="238">
                  <c:v>10.8</c:v>
                </c:pt>
                <c:pt idx="239">
                  <c:v>10.75</c:v>
                </c:pt>
                <c:pt idx="240">
                  <c:v>10.7</c:v>
                </c:pt>
                <c:pt idx="241">
                  <c:v>10.8</c:v>
                </c:pt>
                <c:pt idx="242">
                  <c:v>11.15</c:v>
                </c:pt>
                <c:pt idx="243">
                  <c:v>10.75</c:v>
                </c:pt>
                <c:pt idx="244">
                  <c:v>10</c:v>
                </c:pt>
                <c:pt idx="245">
                  <c:v>11</c:v>
                </c:pt>
                <c:pt idx="246">
                  <c:v>10.8</c:v>
                </c:pt>
                <c:pt idx="247">
                  <c:v>10.5</c:v>
                </c:pt>
                <c:pt idx="248">
                  <c:v>10.6</c:v>
                </c:pt>
                <c:pt idx="249">
                  <c:v>10.75</c:v>
                </c:pt>
                <c:pt idx="250">
                  <c:v>10.9</c:v>
                </c:pt>
                <c:pt idx="251">
                  <c:v>11.05</c:v>
                </c:pt>
                <c:pt idx="252">
                  <c:v>11.3</c:v>
                </c:pt>
                <c:pt idx="253">
                  <c:v>11.65</c:v>
                </c:pt>
                <c:pt idx="254">
                  <c:v>11.45</c:v>
                </c:pt>
                <c:pt idx="255">
                  <c:v>11.5</c:v>
                </c:pt>
                <c:pt idx="256">
                  <c:v>11.8</c:v>
                </c:pt>
                <c:pt idx="257">
                  <c:v>12.4</c:v>
                </c:pt>
                <c:pt idx="258">
                  <c:v>13.15</c:v>
                </c:pt>
                <c:pt idx="259">
                  <c:v>13.25</c:v>
                </c:pt>
                <c:pt idx="260">
                  <c:v>14.65</c:v>
                </c:pt>
                <c:pt idx="261">
                  <c:v>15.18</c:v>
                </c:pt>
                <c:pt idx="262">
                  <c:v>13.55</c:v>
                </c:pt>
                <c:pt idx="263">
                  <c:v>13.3</c:v>
                </c:pt>
                <c:pt idx="264">
                  <c:v>12.3</c:v>
                </c:pt>
                <c:pt idx="265">
                  <c:v>12.3</c:v>
                </c:pt>
                <c:pt idx="266">
                  <c:v>10.55</c:v>
                </c:pt>
                <c:pt idx="267">
                  <c:v>11.3</c:v>
                </c:pt>
                <c:pt idx="268">
                  <c:v>10.8</c:v>
                </c:pt>
                <c:pt idx="269">
                  <c:v>10.85</c:v>
                </c:pt>
                <c:pt idx="270">
                  <c:v>10.75</c:v>
                </c:pt>
                <c:pt idx="271">
                  <c:v>10.6</c:v>
                </c:pt>
                <c:pt idx="272">
                  <c:v>11.65</c:v>
                </c:pt>
                <c:pt idx="273">
                  <c:v>11.65</c:v>
                </c:pt>
                <c:pt idx="274">
                  <c:v>12.55</c:v>
                </c:pt>
                <c:pt idx="275">
                  <c:v>12.6</c:v>
                </c:pt>
                <c:pt idx="276">
                  <c:v>12.5</c:v>
                </c:pt>
                <c:pt idx="277">
                  <c:v>12.5</c:v>
                </c:pt>
                <c:pt idx="278">
                  <c:v>11.48</c:v>
                </c:pt>
                <c:pt idx="279">
                  <c:v>11.48</c:v>
                </c:pt>
                <c:pt idx="280">
                  <c:v>11.4</c:v>
                </c:pt>
                <c:pt idx="281">
                  <c:v>11.4</c:v>
                </c:pt>
                <c:pt idx="282">
                  <c:v>11.45</c:v>
                </c:pt>
                <c:pt idx="283">
                  <c:v>11.45</c:v>
                </c:pt>
                <c:pt idx="284">
                  <c:v>10.7</c:v>
                </c:pt>
                <c:pt idx="285">
                  <c:v>10.7</c:v>
                </c:pt>
                <c:pt idx="286">
                  <c:v>10.55</c:v>
                </c:pt>
                <c:pt idx="287">
                  <c:v>10.55</c:v>
                </c:pt>
                <c:pt idx="288">
                  <c:v>10.5</c:v>
                </c:pt>
                <c:pt idx="289">
                  <c:v>10.6</c:v>
                </c:pt>
                <c:pt idx="290">
                  <c:v>10.16</c:v>
                </c:pt>
                <c:pt idx="291">
                  <c:v>10.35</c:v>
                </c:pt>
                <c:pt idx="292">
                  <c:v>10.1</c:v>
                </c:pt>
                <c:pt idx="293">
                  <c:v>9.8000000000000007</c:v>
                </c:pt>
                <c:pt idx="294">
                  <c:v>9.75</c:v>
                </c:pt>
                <c:pt idx="295">
                  <c:v>9.75</c:v>
                </c:pt>
                <c:pt idx="296">
                  <c:v>9.1999999999999993</c:v>
                </c:pt>
                <c:pt idx="297">
                  <c:v>9.5</c:v>
                </c:pt>
                <c:pt idx="298">
                  <c:v>9.4</c:v>
                </c:pt>
                <c:pt idx="299">
                  <c:v>9.15</c:v>
                </c:pt>
                <c:pt idx="300">
                  <c:v>9.15</c:v>
                </c:pt>
                <c:pt idx="301">
                  <c:v>9.9499999999999993</c:v>
                </c:pt>
                <c:pt idx="302">
                  <c:v>9.1</c:v>
                </c:pt>
                <c:pt idx="303">
                  <c:v>8.75</c:v>
                </c:pt>
                <c:pt idx="304">
                  <c:v>9.25</c:v>
                </c:pt>
                <c:pt idx="305">
                  <c:v>8.85</c:v>
                </c:pt>
                <c:pt idx="306">
                  <c:v>7.45</c:v>
                </c:pt>
                <c:pt idx="307">
                  <c:v>7.75</c:v>
                </c:pt>
                <c:pt idx="308">
                  <c:v>7.7</c:v>
                </c:pt>
                <c:pt idx="309">
                  <c:v>7.95</c:v>
                </c:pt>
                <c:pt idx="310">
                  <c:v>7.9</c:v>
                </c:pt>
                <c:pt idx="311">
                  <c:v>8.35</c:v>
                </c:pt>
                <c:pt idx="312">
                  <c:v>8.35</c:v>
                </c:pt>
                <c:pt idx="313">
                  <c:v>8.85</c:v>
                </c:pt>
                <c:pt idx="314">
                  <c:v>8.6999999999999993</c:v>
                </c:pt>
                <c:pt idx="315">
                  <c:v>8.5</c:v>
                </c:pt>
                <c:pt idx="316">
                  <c:v>7.75</c:v>
                </c:pt>
                <c:pt idx="317">
                  <c:v>7.75</c:v>
                </c:pt>
                <c:pt idx="318">
                  <c:v>7.4</c:v>
                </c:pt>
                <c:pt idx="319">
                  <c:v>6.9</c:v>
                </c:pt>
                <c:pt idx="320">
                  <c:v>6.8</c:v>
                </c:pt>
                <c:pt idx="321">
                  <c:v>6.6</c:v>
                </c:pt>
                <c:pt idx="322">
                  <c:v>6.35</c:v>
                </c:pt>
                <c:pt idx="323">
                  <c:v>6.65</c:v>
                </c:pt>
                <c:pt idx="324">
                  <c:v>6.65</c:v>
                </c:pt>
                <c:pt idx="325">
                  <c:v>6.9</c:v>
                </c:pt>
                <c:pt idx="326">
                  <c:v>7</c:v>
                </c:pt>
                <c:pt idx="327">
                  <c:v>7.15</c:v>
                </c:pt>
                <c:pt idx="328">
                  <c:v>6.95</c:v>
                </c:pt>
                <c:pt idx="329">
                  <c:v>6.75</c:v>
                </c:pt>
                <c:pt idx="330">
                  <c:v>6.95</c:v>
                </c:pt>
                <c:pt idx="331">
                  <c:v>6.9</c:v>
                </c:pt>
                <c:pt idx="332">
                  <c:v>6.7</c:v>
                </c:pt>
                <c:pt idx="333">
                  <c:v>6.95</c:v>
                </c:pt>
                <c:pt idx="334">
                  <c:v>7</c:v>
                </c:pt>
                <c:pt idx="335">
                  <c:v>6.9</c:v>
                </c:pt>
                <c:pt idx="336">
                  <c:v>6.7</c:v>
                </c:pt>
                <c:pt idx="337">
                  <c:v>6.5</c:v>
                </c:pt>
                <c:pt idx="338">
                  <c:v>6.5</c:v>
                </c:pt>
                <c:pt idx="339">
                  <c:v>6.8</c:v>
                </c:pt>
                <c:pt idx="340">
                  <c:v>6.7</c:v>
                </c:pt>
                <c:pt idx="341">
                  <c:v>7</c:v>
                </c:pt>
                <c:pt idx="342">
                  <c:v>6.8</c:v>
                </c:pt>
                <c:pt idx="343">
                  <c:v>6.35</c:v>
                </c:pt>
                <c:pt idx="344">
                  <c:v>6.5</c:v>
                </c:pt>
                <c:pt idx="345">
                  <c:v>6.15</c:v>
                </c:pt>
                <c:pt idx="346">
                  <c:v>6.6</c:v>
                </c:pt>
                <c:pt idx="347">
                  <c:v>6.6</c:v>
                </c:pt>
                <c:pt idx="348">
                  <c:v>6.3</c:v>
                </c:pt>
                <c:pt idx="349">
                  <c:v>5.9</c:v>
                </c:pt>
                <c:pt idx="350">
                  <c:v>6</c:v>
                </c:pt>
                <c:pt idx="351">
                  <c:v>5.7</c:v>
                </c:pt>
                <c:pt idx="352">
                  <c:v>5.8</c:v>
                </c:pt>
                <c:pt idx="353">
                  <c:v>5.9</c:v>
                </c:pt>
                <c:pt idx="354">
                  <c:v>5.5</c:v>
                </c:pt>
                <c:pt idx="355">
                  <c:v>5.55</c:v>
                </c:pt>
                <c:pt idx="356">
                  <c:v>5.55</c:v>
                </c:pt>
                <c:pt idx="357">
                  <c:v>5.45</c:v>
                </c:pt>
                <c:pt idx="358">
                  <c:v>5.9</c:v>
                </c:pt>
                <c:pt idx="359">
                  <c:v>5.55</c:v>
                </c:pt>
                <c:pt idx="360">
                  <c:v>5.45</c:v>
                </c:pt>
                <c:pt idx="361">
                  <c:v>5.5</c:v>
                </c:pt>
                <c:pt idx="362">
                  <c:v>5.05</c:v>
                </c:pt>
                <c:pt idx="363">
                  <c:v>4.9000000000000004</c:v>
                </c:pt>
                <c:pt idx="364">
                  <c:v>4.9000000000000004</c:v>
                </c:pt>
                <c:pt idx="365">
                  <c:v>5.05</c:v>
                </c:pt>
                <c:pt idx="366">
                  <c:v>4.9000000000000004</c:v>
                </c:pt>
                <c:pt idx="367">
                  <c:v>5.15</c:v>
                </c:pt>
                <c:pt idx="368">
                  <c:v>4.7</c:v>
                </c:pt>
                <c:pt idx="369">
                  <c:v>4.7</c:v>
                </c:pt>
                <c:pt idx="370">
                  <c:v>4.6500000000000004</c:v>
                </c:pt>
                <c:pt idx="371">
                  <c:v>4.25</c:v>
                </c:pt>
                <c:pt idx="372">
                  <c:v>4.12</c:v>
                </c:pt>
                <c:pt idx="373">
                  <c:v>4.05</c:v>
                </c:pt>
                <c:pt idx="374">
                  <c:v>4.0999999999999996</c:v>
                </c:pt>
                <c:pt idx="375">
                  <c:v>4.0999999999999996</c:v>
                </c:pt>
                <c:pt idx="376">
                  <c:v>3.95</c:v>
                </c:pt>
                <c:pt idx="377">
                  <c:v>4.4000000000000004</c:v>
                </c:pt>
                <c:pt idx="378">
                  <c:v>4.25</c:v>
                </c:pt>
                <c:pt idx="379">
                  <c:v>4.6500000000000004</c:v>
                </c:pt>
                <c:pt idx="380">
                  <c:v>4.8499999999999996</c:v>
                </c:pt>
                <c:pt idx="381">
                  <c:v>5.0999999999999996</c:v>
                </c:pt>
                <c:pt idx="382">
                  <c:v>5.45</c:v>
                </c:pt>
                <c:pt idx="383">
                  <c:v>5.05</c:v>
                </c:pt>
                <c:pt idx="384">
                  <c:v>5.5</c:v>
                </c:pt>
                <c:pt idx="385">
                  <c:v>5.75</c:v>
                </c:pt>
                <c:pt idx="386">
                  <c:v>5.45</c:v>
                </c:pt>
                <c:pt idx="387">
                  <c:v>5.55</c:v>
                </c:pt>
                <c:pt idx="388">
                  <c:v>5.5</c:v>
                </c:pt>
                <c:pt idx="389">
                  <c:v>5.65</c:v>
                </c:pt>
                <c:pt idx="390">
                  <c:v>5.95</c:v>
                </c:pt>
                <c:pt idx="391">
                  <c:v>5.95</c:v>
                </c:pt>
                <c:pt idx="392">
                  <c:v>5.7</c:v>
                </c:pt>
                <c:pt idx="393">
                  <c:v>6.05</c:v>
                </c:pt>
                <c:pt idx="394">
                  <c:v>6</c:v>
                </c:pt>
                <c:pt idx="395">
                  <c:v>6.35</c:v>
                </c:pt>
                <c:pt idx="396">
                  <c:v>6.35</c:v>
                </c:pt>
                <c:pt idx="397">
                  <c:v>6.4</c:v>
                </c:pt>
                <c:pt idx="398">
                  <c:v>6.95</c:v>
                </c:pt>
                <c:pt idx="399">
                  <c:v>6.75</c:v>
                </c:pt>
                <c:pt idx="400">
                  <c:v>6.2</c:v>
                </c:pt>
                <c:pt idx="401">
                  <c:v>6.35</c:v>
                </c:pt>
                <c:pt idx="402">
                  <c:v>6.6</c:v>
                </c:pt>
                <c:pt idx="403">
                  <c:v>6.85</c:v>
                </c:pt>
                <c:pt idx="404">
                  <c:v>7.2</c:v>
                </c:pt>
                <c:pt idx="405">
                  <c:v>6.6</c:v>
                </c:pt>
                <c:pt idx="406">
                  <c:v>6.85</c:v>
                </c:pt>
                <c:pt idx="407">
                  <c:v>6.75</c:v>
                </c:pt>
                <c:pt idx="408">
                  <c:v>6.7</c:v>
                </c:pt>
                <c:pt idx="409">
                  <c:v>6.7</c:v>
                </c:pt>
                <c:pt idx="410">
                  <c:v>6.6</c:v>
                </c:pt>
                <c:pt idx="411">
                  <c:v>6.95</c:v>
                </c:pt>
                <c:pt idx="412">
                  <c:v>6.95</c:v>
                </c:pt>
                <c:pt idx="413">
                  <c:v>6.65</c:v>
                </c:pt>
                <c:pt idx="414">
                  <c:v>6.7</c:v>
                </c:pt>
                <c:pt idx="415">
                  <c:v>6.75</c:v>
                </c:pt>
                <c:pt idx="416">
                  <c:v>7.4</c:v>
                </c:pt>
                <c:pt idx="417">
                  <c:v>7.25</c:v>
                </c:pt>
                <c:pt idx="418">
                  <c:v>7.15</c:v>
                </c:pt>
                <c:pt idx="419">
                  <c:v>7.6</c:v>
                </c:pt>
                <c:pt idx="420" formatCode="General">
                  <c:v>7.6</c:v>
                </c:pt>
                <c:pt idx="421" formatCode="General">
                  <c:v>7.6</c:v>
                </c:pt>
                <c:pt idx="422">
                  <c:v>7.05</c:v>
                </c:pt>
                <c:pt idx="423">
                  <c:v>7.05</c:v>
                </c:pt>
                <c:pt idx="424">
                  <c:v>7.95</c:v>
                </c:pt>
                <c:pt idx="425">
                  <c:v>7.5</c:v>
                </c:pt>
                <c:pt idx="426">
                  <c:v>8.15</c:v>
                </c:pt>
                <c:pt idx="427">
                  <c:v>7.9</c:v>
                </c:pt>
                <c:pt idx="428">
                  <c:v>7.35</c:v>
                </c:pt>
                <c:pt idx="429">
                  <c:v>7.85</c:v>
                </c:pt>
                <c:pt idx="430">
                  <c:v>8.1</c:v>
                </c:pt>
                <c:pt idx="431">
                  <c:v>8.1999999999999993</c:v>
                </c:pt>
                <c:pt idx="432">
                  <c:v>8.8000000000000007</c:v>
                </c:pt>
                <c:pt idx="433">
                  <c:v>9.5</c:v>
                </c:pt>
                <c:pt idx="434">
                  <c:v>9.65</c:v>
                </c:pt>
                <c:pt idx="435">
                  <c:v>9.3000000000000007</c:v>
                </c:pt>
                <c:pt idx="436">
                  <c:v>8.85</c:v>
                </c:pt>
                <c:pt idx="437">
                  <c:v>8.4499999999999993</c:v>
                </c:pt>
                <c:pt idx="438">
                  <c:v>8.15</c:v>
                </c:pt>
                <c:pt idx="439">
                  <c:v>8.1</c:v>
                </c:pt>
                <c:pt idx="440">
                  <c:v>7.9</c:v>
                </c:pt>
                <c:pt idx="441">
                  <c:v>8.1</c:v>
                </c:pt>
                <c:pt idx="442">
                  <c:v>7.95</c:v>
                </c:pt>
                <c:pt idx="443">
                  <c:v>7.15</c:v>
                </c:pt>
                <c:pt idx="444">
                  <c:v>6.85</c:v>
                </c:pt>
                <c:pt idx="445">
                  <c:v>7.6</c:v>
                </c:pt>
                <c:pt idx="446">
                  <c:v>7.8</c:v>
                </c:pt>
                <c:pt idx="447">
                  <c:v>8.1</c:v>
                </c:pt>
                <c:pt idx="448">
                  <c:v>8.0500000000000007</c:v>
                </c:pt>
                <c:pt idx="449">
                  <c:v>7.9</c:v>
                </c:pt>
                <c:pt idx="450">
                  <c:v>8.3000000000000007</c:v>
                </c:pt>
                <c:pt idx="451">
                  <c:v>8.4499999999999993</c:v>
                </c:pt>
                <c:pt idx="452">
                  <c:v>8.5500000000000007</c:v>
                </c:pt>
                <c:pt idx="453">
                  <c:v>8.35</c:v>
                </c:pt>
                <c:pt idx="454">
                  <c:v>8.85</c:v>
                </c:pt>
                <c:pt idx="455">
                  <c:v>9.1999999999999993</c:v>
                </c:pt>
                <c:pt idx="456">
                  <c:v>9.3000000000000007</c:v>
                </c:pt>
                <c:pt idx="457">
                  <c:v>9.25</c:v>
                </c:pt>
                <c:pt idx="458">
                  <c:v>9.85</c:v>
                </c:pt>
                <c:pt idx="459">
                  <c:v>11.4</c:v>
                </c:pt>
                <c:pt idx="460">
                  <c:v>10.5</c:v>
                </c:pt>
                <c:pt idx="461">
                  <c:v>9.6999999999999993</c:v>
                </c:pt>
                <c:pt idx="462">
                  <c:v>10.35</c:v>
                </c:pt>
                <c:pt idx="463">
                  <c:v>10.9</c:v>
                </c:pt>
                <c:pt idx="464">
                  <c:v>10.9</c:v>
                </c:pt>
                <c:pt idx="465">
                  <c:v>9.6999999999999993</c:v>
                </c:pt>
                <c:pt idx="466">
                  <c:v>9.5500000000000007</c:v>
                </c:pt>
                <c:pt idx="467">
                  <c:v>9.4499999999999993</c:v>
                </c:pt>
                <c:pt idx="468">
                  <c:v>8.75</c:v>
                </c:pt>
                <c:pt idx="469">
                  <c:v>9.6</c:v>
                </c:pt>
                <c:pt idx="470">
                  <c:v>9.15</c:v>
                </c:pt>
                <c:pt idx="471">
                  <c:v>9.1999999999999993</c:v>
                </c:pt>
                <c:pt idx="472">
                  <c:v>9.4</c:v>
                </c:pt>
                <c:pt idx="473">
                  <c:v>9.6</c:v>
                </c:pt>
                <c:pt idx="474">
                  <c:v>9.35</c:v>
                </c:pt>
                <c:pt idx="475">
                  <c:v>9.6</c:v>
                </c:pt>
                <c:pt idx="476">
                  <c:v>9.75</c:v>
                </c:pt>
                <c:pt idx="477">
                  <c:v>9.9499999999999993</c:v>
                </c:pt>
                <c:pt idx="478">
                  <c:v>10</c:v>
                </c:pt>
                <c:pt idx="479">
                  <c:v>9.4499999999999993</c:v>
                </c:pt>
                <c:pt idx="480">
                  <c:v>9.3000000000000007</c:v>
                </c:pt>
                <c:pt idx="481">
                  <c:v>10.4</c:v>
                </c:pt>
                <c:pt idx="482">
                  <c:v>10.85</c:v>
                </c:pt>
                <c:pt idx="483">
                  <c:v>10.95</c:v>
                </c:pt>
                <c:pt idx="484">
                  <c:v>11.25</c:v>
                </c:pt>
                <c:pt idx="485">
                  <c:v>10.9</c:v>
                </c:pt>
                <c:pt idx="486">
                  <c:v>10.9</c:v>
                </c:pt>
                <c:pt idx="487">
                  <c:v>9.9499999999999993</c:v>
                </c:pt>
                <c:pt idx="488">
                  <c:v>10.1</c:v>
                </c:pt>
                <c:pt idx="489">
                  <c:v>10.199999999999999</c:v>
                </c:pt>
                <c:pt idx="490">
                  <c:v>10.35</c:v>
                </c:pt>
                <c:pt idx="491">
                  <c:v>10.5</c:v>
                </c:pt>
                <c:pt idx="492">
                  <c:v>10.65</c:v>
                </c:pt>
                <c:pt idx="493">
                  <c:v>11.7</c:v>
                </c:pt>
                <c:pt idx="494">
                  <c:v>10.65</c:v>
                </c:pt>
                <c:pt idx="495">
                  <c:v>10.7</c:v>
                </c:pt>
                <c:pt idx="496">
                  <c:v>10.95</c:v>
                </c:pt>
                <c:pt idx="497">
                  <c:v>10.85</c:v>
                </c:pt>
                <c:pt idx="498">
                  <c:v>10.85</c:v>
                </c:pt>
                <c:pt idx="499">
                  <c:v>11.15</c:v>
                </c:pt>
                <c:pt idx="500">
                  <c:v>10.6</c:v>
                </c:pt>
                <c:pt idx="501">
                  <c:v>10.55</c:v>
                </c:pt>
                <c:pt idx="502">
                  <c:v>10.8</c:v>
                </c:pt>
                <c:pt idx="503">
                  <c:v>10.9</c:v>
                </c:pt>
                <c:pt idx="504">
                  <c:v>10.55</c:v>
                </c:pt>
                <c:pt idx="505">
                  <c:v>10.050000000000001</c:v>
                </c:pt>
                <c:pt idx="506">
                  <c:v>10.4</c:v>
                </c:pt>
                <c:pt idx="507">
                  <c:v>10.5</c:v>
                </c:pt>
                <c:pt idx="508">
                  <c:v>11.05</c:v>
                </c:pt>
                <c:pt idx="509">
                  <c:v>10.95</c:v>
                </c:pt>
                <c:pt idx="510">
                  <c:v>11.05</c:v>
                </c:pt>
                <c:pt idx="511">
                  <c:v>11.65</c:v>
                </c:pt>
                <c:pt idx="512">
                  <c:v>11.55</c:v>
                </c:pt>
                <c:pt idx="513">
                  <c:v>12.3</c:v>
                </c:pt>
                <c:pt idx="514">
                  <c:v>11.7</c:v>
                </c:pt>
                <c:pt idx="515">
                  <c:v>11.45</c:v>
                </c:pt>
                <c:pt idx="516">
                  <c:v>11.3</c:v>
                </c:pt>
                <c:pt idx="517">
                  <c:v>11.2</c:v>
                </c:pt>
                <c:pt idx="518">
                  <c:v>10.8</c:v>
                </c:pt>
                <c:pt idx="519">
                  <c:v>11.15</c:v>
                </c:pt>
                <c:pt idx="520">
                  <c:v>10.75</c:v>
                </c:pt>
                <c:pt idx="521">
                  <c:v>10</c:v>
                </c:pt>
                <c:pt idx="522">
                  <c:v>10.1</c:v>
                </c:pt>
                <c:pt idx="523">
                  <c:v>10.35</c:v>
                </c:pt>
                <c:pt idx="524">
                  <c:v>9.65</c:v>
                </c:pt>
                <c:pt idx="525" formatCode="General">
                  <c:v>9.65</c:v>
                </c:pt>
                <c:pt idx="526">
                  <c:v>9.75</c:v>
                </c:pt>
                <c:pt idx="527">
                  <c:v>9.6999999999999993</c:v>
                </c:pt>
                <c:pt idx="528">
                  <c:v>9.4</c:v>
                </c:pt>
                <c:pt idx="529">
                  <c:v>8.8000000000000007</c:v>
                </c:pt>
                <c:pt idx="530">
                  <c:v>8.3000000000000007</c:v>
                </c:pt>
                <c:pt idx="531">
                  <c:v>8.4</c:v>
                </c:pt>
                <c:pt idx="532">
                  <c:v>8.5500000000000007</c:v>
                </c:pt>
                <c:pt idx="533">
                  <c:v>9.9499999999999993</c:v>
                </c:pt>
                <c:pt idx="534">
                  <c:v>9.6</c:v>
                </c:pt>
                <c:pt idx="535">
                  <c:v>9.3000000000000007</c:v>
                </c:pt>
                <c:pt idx="536">
                  <c:v>9.5500000000000007</c:v>
                </c:pt>
                <c:pt idx="537">
                  <c:v>9.4499999999999993</c:v>
                </c:pt>
                <c:pt idx="538">
                  <c:v>8.75</c:v>
                </c:pt>
                <c:pt idx="539">
                  <c:v>8.9499999999999993</c:v>
                </c:pt>
                <c:pt idx="540">
                  <c:v>10</c:v>
                </c:pt>
                <c:pt idx="541">
                  <c:v>10.07</c:v>
                </c:pt>
                <c:pt idx="542">
                  <c:v>9.9</c:v>
                </c:pt>
                <c:pt idx="543">
                  <c:v>10.1</c:v>
                </c:pt>
                <c:pt idx="544">
                  <c:v>10.15</c:v>
                </c:pt>
                <c:pt idx="545">
                  <c:v>9.6999999999999993</c:v>
                </c:pt>
                <c:pt idx="546">
                  <c:v>9.4499999999999993</c:v>
                </c:pt>
                <c:pt idx="547">
                  <c:v>9.9499999999999993</c:v>
                </c:pt>
                <c:pt idx="548">
                  <c:v>9.9</c:v>
                </c:pt>
                <c:pt idx="549">
                  <c:v>9.65</c:v>
                </c:pt>
                <c:pt idx="550">
                  <c:v>10.15</c:v>
                </c:pt>
                <c:pt idx="551">
                  <c:v>10.45</c:v>
                </c:pt>
                <c:pt idx="552">
                  <c:v>10.55</c:v>
                </c:pt>
                <c:pt idx="553">
                  <c:v>11.85</c:v>
                </c:pt>
                <c:pt idx="554">
                  <c:v>11.5</c:v>
                </c:pt>
                <c:pt idx="555">
                  <c:v>14.6</c:v>
                </c:pt>
                <c:pt idx="556">
                  <c:v>13.05</c:v>
                </c:pt>
                <c:pt idx="557">
                  <c:v>11.8</c:v>
                </c:pt>
                <c:pt idx="558">
                  <c:v>11.65</c:v>
                </c:pt>
                <c:pt idx="559">
                  <c:v>13.45</c:v>
                </c:pt>
                <c:pt idx="560">
                  <c:v>14.05</c:v>
                </c:pt>
                <c:pt idx="561">
                  <c:v>14</c:v>
                </c:pt>
                <c:pt idx="562">
                  <c:v>14.2</c:v>
                </c:pt>
                <c:pt idx="563">
                  <c:v>14.65</c:v>
                </c:pt>
                <c:pt idx="564">
                  <c:v>14.1</c:v>
                </c:pt>
                <c:pt idx="565">
                  <c:v>11.6</c:v>
                </c:pt>
                <c:pt idx="566">
                  <c:v>11.3</c:v>
                </c:pt>
                <c:pt idx="567">
                  <c:v>11.65</c:v>
                </c:pt>
                <c:pt idx="568">
                  <c:v>11.85</c:v>
                </c:pt>
                <c:pt idx="569">
                  <c:v>11.05</c:v>
                </c:pt>
                <c:pt idx="570">
                  <c:v>9.5</c:v>
                </c:pt>
                <c:pt idx="571">
                  <c:v>8.65</c:v>
                </c:pt>
                <c:pt idx="572">
                  <c:v>8.65</c:v>
                </c:pt>
                <c:pt idx="573">
                  <c:v>11.15</c:v>
                </c:pt>
                <c:pt idx="574">
                  <c:v>11.2</c:v>
                </c:pt>
                <c:pt idx="575">
                  <c:v>11.35</c:v>
                </c:pt>
                <c:pt idx="576">
                  <c:v>11.5</c:v>
                </c:pt>
                <c:pt idx="577">
                  <c:v>12.4</c:v>
                </c:pt>
                <c:pt idx="578">
                  <c:v>10.75</c:v>
                </c:pt>
                <c:pt idx="579">
                  <c:v>10.25</c:v>
                </c:pt>
                <c:pt idx="580">
                  <c:v>10.45</c:v>
                </c:pt>
                <c:pt idx="581">
                  <c:v>10.15</c:v>
                </c:pt>
                <c:pt idx="582">
                  <c:v>9.85</c:v>
                </c:pt>
                <c:pt idx="583">
                  <c:v>8.4</c:v>
                </c:pt>
                <c:pt idx="584">
                  <c:v>9.9499999999999993</c:v>
                </c:pt>
                <c:pt idx="585">
                  <c:v>10.199999999999999</c:v>
                </c:pt>
                <c:pt idx="586">
                  <c:v>11.2</c:v>
                </c:pt>
                <c:pt idx="587">
                  <c:v>10.85</c:v>
                </c:pt>
                <c:pt idx="588">
                  <c:v>10.5</c:v>
                </c:pt>
                <c:pt idx="589">
                  <c:v>8.1999999999999993</c:v>
                </c:pt>
                <c:pt idx="590">
                  <c:v>6.3</c:v>
                </c:pt>
                <c:pt idx="591">
                  <c:v>6</c:v>
                </c:pt>
                <c:pt idx="592">
                  <c:v>5.9</c:v>
                </c:pt>
                <c:pt idx="593">
                  <c:v>7.25</c:v>
                </c:pt>
                <c:pt idx="594">
                  <c:v>7.7</c:v>
                </c:pt>
                <c:pt idx="595">
                  <c:v>9.0500000000000007</c:v>
                </c:pt>
                <c:pt idx="596">
                  <c:v>10.3</c:v>
                </c:pt>
                <c:pt idx="597">
                  <c:v>10</c:v>
                </c:pt>
                <c:pt idx="598">
                  <c:v>9.6999999999999993</c:v>
                </c:pt>
                <c:pt idx="599">
                  <c:v>11.1</c:v>
                </c:pt>
                <c:pt idx="600">
                  <c:v>11.35</c:v>
                </c:pt>
                <c:pt idx="601">
                  <c:v>11.25</c:v>
                </c:pt>
                <c:pt idx="602">
                  <c:v>12.5</c:v>
                </c:pt>
                <c:pt idx="603">
                  <c:v>11.15</c:v>
                </c:pt>
                <c:pt idx="604">
                  <c:v>10.25</c:v>
                </c:pt>
                <c:pt idx="605">
                  <c:v>11.95</c:v>
                </c:pt>
                <c:pt idx="606">
                  <c:v>12.35</c:v>
                </c:pt>
                <c:pt idx="607">
                  <c:v>10.8</c:v>
                </c:pt>
                <c:pt idx="608">
                  <c:v>12</c:v>
                </c:pt>
                <c:pt idx="609">
                  <c:v>13.05</c:v>
                </c:pt>
                <c:pt idx="610">
                  <c:v>12.9</c:v>
                </c:pt>
                <c:pt idx="611">
                  <c:v>12.75</c:v>
                </c:pt>
                <c:pt idx="612">
                  <c:v>11.65</c:v>
                </c:pt>
                <c:pt idx="613">
                  <c:v>11.25</c:v>
                </c:pt>
                <c:pt idx="614">
                  <c:v>10.25</c:v>
                </c:pt>
                <c:pt idx="615">
                  <c:v>11.15</c:v>
                </c:pt>
                <c:pt idx="616">
                  <c:v>10.8</c:v>
                </c:pt>
                <c:pt idx="617">
                  <c:v>11.05</c:v>
                </c:pt>
                <c:pt idx="618">
                  <c:v>10.6</c:v>
                </c:pt>
                <c:pt idx="619">
                  <c:v>10.75</c:v>
                </c:pt>
                <c:pt idx="620">
                  <c:v>10.45</c:v>
                </c:pt>
                <c:pt idx="621">
                  <c:v>10.4</c:v>
                </c:pt>
                <c:pt idx="622">
                  <c:v>9.5500000000000007</c:v>
                </c:pt>
                <c:pt idx="623">
                  <c:v>9.85</c:v>
                </c:pt>
                <c:pt idx="624">
                  <c:v>10.95</c:v>
                </c:pt>
                <c:pt idx="625">
                  <c:v>11.05</c:v>
                </c:pt>
                <c:pt idx="626">
                  <c:v>11.1</c:v>
                </c:pt>
                <c:pt idx="627">
                  <c:v>10.91</c:v>
                </c:pt>
                <c:pt idx="628">
                  <c:v>10.75</c:v>
                </c:pt>
                <c:pt idx="629" formatCode="General">
                  <c:v>11.2</c:v>
                </c:pt>
                <c:pt idx="630">
                  <c:v>12.9</c:v>
                </c:pt>
                <c:pt idx="631">
                  <c:v>14.2</c:v>
                </c:pt>
                <c:pt idx="632">
                  <c:v>14</c:v>
                </c:pt>
                <c:pt idx="633">
                  <c:v>14.8</c:v>
                </c:pt>
                <c:pt idx="634">
                  <c:v>15.4</c:v>
                </c:pt>
                <c:pt idx="635">
                  <c:v>16.149999999999999</c:v>
                </c:pt>
                <c:pt idx="636">
                  <c:v>18</c:v>
                </c:pt>
                <c:pt idx="637">
                  <c:v>21.9</c:v>
                </c:pt>
                <c:pt idx="638">
                  <c:v>25.25</c:v>
                </c:pt>
                <c:pt idx="639">
                  <c:v>22.9</c:v>
                </c:pt>
                <c:pt idx="640">
                  <c:v>19.3</c:v>
                </c:pt>
                <c:pt idx="641">
                  <c:v>15.3</c:v>
                </c:pt>
                <c:pt idx="642">
                  <c:v>15.02</c:v>
                </c:pt>
                <c:pt idx="643">
                  <c:v>18.66</c:v>
                </c:pt>
                <c:pt idx="644">
                  <c:v>20.37</c:v>
                </c:pt>
                <c:pt idx="645">
                  <c:v>19.010000000000002</c:v>
                </c:pt>
                <c:pt idx="646">
                  <c:v>19.510000000000002</c:v>
                </c:pt>
                <c:pt idx="647">
                  <c:v>21.8</c:v>
                </c:pt>
                <c:pt idx="648">
                  <c:v>22.99</c:v>
                </c:pt>
                <c:pt idx="649">
                  <c:v>22.8</c:v>
                </c:pt>
                <c:pt idx="650">
                  <c:v>22.88</c:v>
                </c:pt>
                <c:pt idx="651">
                  <c:v>23.35</c:v>
                </c:pt>
                <c:pt idx="652">
                  <c:v>26.2</c:v>
                </c:pt>
                <c:pt idx="653">
                  <c:v>26.6</c:v>
                </c:pt>
                <c:pt idx="654">
                  <c:v>26.45</c:v>
                </c:pt>
                <c:pt idx="655">
                  <c:v>26.3</c:v>
                </c:pt>
                <c:pt idx="656">
                  <c:v>25.45</c:v>
                </c:pt>
                <c:pt idx="657">
                  <c:v>25.85</c:v>
                </c:pt>
                <c:pt idx="658">
                  <c:v>25.5</c:v>
                </c:pt>
                <c:pt idx="659">
                  <c:v>25.25</c:v>
                </c:pt>
                <c:pt idx="660">
                  <c:v>24.45</c:v>
                </c:pt>
                <c:pt idx="661">
                  <c:v>25.36</c:v>
                </c:pt>
                <c:pt idx="662">
                  <c:v>25.75</c:v>
                </c:pt>
                <c:pt idx="663">
                  <c:v>25.4</c:v>
                </c:pt>
                <c:pt idx="664">
                  <c:v>23.96</c:v>
                </c:pt>
                <c:pt idx="665">
                  <c:v>23.65</c:v>
                </c:pt>
                <c:pt idx="666">
                  <c:v>22.75</c:v>
                </c:pt>
                <c:pt idx="667">
                  <c:v>24.6</c:v>
                </c:pt>
                <c:pt idx="668">
                  <c:v>23.1</c:v>
                </c:pt>
                <c:pt idx="669">
                  <c:v>23.8</c:v>
                </c:pt>
                <c:pt idx="670">
                  <c:v>25.65</c:v>
                </c:pt>
                <c:pt idx="671">
                  <c:v>19.95</c:v>
                </c:pt>
                <c:pt idx="672">
                  <c:v>17</c:v>
                </c:pt>
                <c:pt idx="673">
                  <c:v>16.7</c:v>
                </c:pt>
                <c:pt idx="674">
                  <c:v>16.399999999999999</c:v>
                </c:pt>
                <c:pt idx="675">
                  <c:v>16.850000000000001</c:v>
                </c:pt>
                <c:pt idx="676">
                  <c:v>18.350000000000001</c:v>
                </c:pt>
                <c:pt idx="677">
                  <c:v>16.899999999999999</c:v>
                </c:pt>
                <c:pt idx="678">
                  <c:v>18.399999999999999</c:v>
                </c:pt>
                <c:pt idx="679">
                  <c:v>18.350000000000001</c:v>
                </c:pt>
                <c:pt idx="680">
                  <c:v>15.3</c:v>
                </c:pt>
                <c:pt idx="681">
                  <c:v>17.3</c:v>
                </c:pt>
                <c:pt idx="682">
                  <c:v>16.899999999999999</c:v>
                </c:pt>
                <c:pt idx="683">
                  <c:v>17.25</c:v>
                </c:pt>
                <c:pt idx="684">
                  <c:v>23</c:v>
                </c:pt>
                <c:pt idx="685">
                  <c:v>20.149999999999999</c:v>
                </c:pt>
                <c:pt idx="686">
                  <c:v>26</c:v>
                </c:pt>
                <c:pt idx="687">
                  <c:v>27.65</c:v>
                </c:pt>
                <c:pt idx="688">
                  <c:v>25.25</c:v>
                </c:pt>
                <c:pt idx="689">
                  <c:v>24.75</c:v>
                </c:pt>
                <c:pt idx="690">
                  <c:v>25</c:v>
                </c:pt>
                <c:pt idx="691">
                  <c:v>22.25</c:v>
                </c:pt>
                <c:pt idx="692">
                  <c:v>20.8</c:v>
                </c:pt>
                <c:pt idx="693">
                  <c:v>22.65</c:v>
                </c:pt>
                <c:pt idx="694">
                  <c:v>22.75</c:v>
                </c:pt>
                <c:pt idx="695">
                  <c:v>24.6</c:v>
                </c:pt>
                <c:pt idx="696">
                  <c:v>23.65</c:v>
                </c:pt>
                <c:pt idx="697">
                  <c:v>22.95</c:v>
                </c:pt>
                <c:pt idx="698">
                  <c:v>24.8</c:v>
                </c:pt>
                <c:pt idx="699">
                  <c:v>24</c:v>
                </c:pt>
                <c:pt idx="700">
                  <c:v>23.15</c:v>
                </c:pt>
                <c:pt idx="701">
                  <c:v>23.4</c:v>
                </c:pt>
                <c:pt idx="702">
                  <c:v>23.15</c:v>
                </c:pt>
                <c:pt idx="703">
                  <c:v>23.15</c:v>
                </c:pt>
                <c:pt idx="704" formatCode="General">
                  <c:v>21.2</c:v>
                </c:pt>
                <c:pt idx="705">
                  <c:v>20.75</c:v>
                </c:pt>
                <c:pt idx="706">
                  <c:v>21.5</c:v>
                </c:pt>
                <c:pt idx="707">
                  <c:v>18.75</c:v>
                </c:pt>
                <c:pt idx="708">
                  <c:v>18.55</c:v>
                </c:pt>
                <c:pt idx="709">
                  <c:v>16.25</c:v>
                </c:pt>
                <c:pt idx="710">
                  <c:v>15.7</c:v>
                </c:pt>
                <c:pt idx="711">
                  <c:v>18.7</c:v>
                </c:pt>
                <c:pt idx="712">
                  <c:v>17.3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16.100000000000001</c:v>
                </c:pt>
                <c:pt idx="716">
                  <c:v>15.8</c:v>
                </c:pt>
                <c:pt idx="717">
                  <c:v>15.4</c:v>
                </c:pt>
                <c:pt idx="718">
                  <c:v>16</c:v>
                </c:pt>
                <c:pt idx="719">
                  <c:v>15.8</c:v>
                </c:pt>
                <c:pt idx="720">
                  <c:v>15.85</c:v>
                </c:pt>
                <c:pt idx="721">
                  <c:v>14.2</c:v>
                </c:pt>
                <c:pt idx="722" formatCode="General">
                  <c:v>12.35</c:v>
                </c:pt>
                <c:pt idx="723" formatCode="General">
                  <c:v>12.4</c:v>
                </c:pt>
                <c:pt idx="724" formatCode="General">
                  <c:v>11.85</c:v>
                </c:pt>
                <c:pt idx="725" formatCode="General">
                  <c:v>12.1</c:v>
                </c:pt>
                <c:pt idx="726" formatCode="General">
                  <c:v>12.65</c:v>
                </c:pt>
                <c:pt idx="727" formatCode="General">
                  <c:v>11.9</c:v>
                </c:pt>
                <c:pt idx="728" formatCode="General">
                  <c:v>11.65</c:v>
                </c:pt>
                <c:pt idx="729" formatCode="General">
                  <c:v>10.65</c:v>
                </c:pt>
                <c:pt idx="730" formatCode="General">
                  <c:v>11.05</c:v>
                </c:pt>
                <c:pt idx="731" formatCode="General">
                  <c:v>13.2</c:v>
                </c:pt>
                <c:pt idx="732" formatCode="General">
                  <c:v>11.9</c:v>
                </c:pt>
                <c:pt idx="733" formatCode="General">
                  <c:v>11.3</c:v>
                </c:pt>
                <c:pt idx="734" formatCode="General">
                  <c:v>11.7</c:v>
                </c:pt>
                <c:pt idx="735" formatCode="General">
                  <c:v>12.2</c:v>
                </c:pt>
                <c:pt idx="736" formatCode="General">
                  <c:v>13.75</c:v>
                </c:pt>
                <c:pt idx="737" formatCode="General">
                  <c:v>14.75</c:v>
                </c:pt>
                <c:pt idx="738" formatCode="General">
                  <c:v>14.65</c:v>
                </c:pt>
                <c:pt idx="739" formatCode="General">
                  <c:v>15.25</c:v>
                </c:pt>
                <c:pt idx="740" formatCode="General">
                  <c:v>14.3</c:v>
                </c:pt>
                <c:pt idx="741" formatCode="General">
                  <c:v>13.6</c:v>
                </c:pt>
                <c:pt idx="742" formatCode="General">
                  <c:v>12.2</c:v>
                </c:pt>
                <c:pt idx="743" formatCode="General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4-434D-8B4D-DE04B05BEDB7}"/>
            </c:ext>
          </c:extLst>
        </c:ser>
        <c:ser>
          <c:idx val="1"/>
          <c:order val="1"/>
          <c:tx>
            <c:strRef>
              <c:f>input!$C$9</c:f>
              <c:strCache>
                <c:ptCount val="1"/>
                <c:pt idx="0">
                  <c:v>Australia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input!$A$10:$A$2334</c:f>
              <c:numCache>
                <c:formatCode>d\-mmm\-yy</c:formatCode>
                <c:ptCount val="2325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input!$C$10:$C$2334</c:f>
              <c:numCache>
                <c:formatCode>0.00</c:formatCode>
                <c:ptCount val="2325"/>
                <c:pt idx="0">
                  <c:v>12.3</c:v>
                </c:pt>
                <c:pt idx="1">
                  <c:v>11.3</c:v>
                </c:pt>
                <c:pt idx="2">
                  <c:v>6.95</c:v>
                </c:pt>
                <c:pt idx="3">
                  <c:v>5.5</c:v>
                </c:pt>
                <c:pt idx="4">
                  <c:v>5.15</c:v>
                </c:pt>
                <c:pt idx="5">
                  <c:v>4.7</c:v>
                </c:pt>
                <c:pt idx="6">
                  <c:v>4.3499999999999996</c:v>
                </c:pt>
                <c:pt idx="7">
                  <c:v>4.13</c:v>
                </c:pt>
                <c:pt idx="8">
                  <c:v>3.9</c:v>
                </c:pt>
                <c:pt idx="9">
                  <c:v>3.85</c:v>
                </c:pt>
                <c:pt idx="10">
                  <c:v>4.2</c:v>
                </c:pt>
                <c:pt idx="11">
                  <c:v>5</c:v>
                </c:pt>
                <c:pt idx="12">
                  <c:v>5.05</c:v>
                </c:pt>
                <c:pt idx="13">
                  <c:v>5.05</c:v>
                </c:pt>
                <c:pt idx="14">
                  <c:v>5.5</c:v>
                </c:pt>
                <c:pt idx="15">
                  <c:v>6.1</c:v>
                </c:pt>
                <c:pt idx="16">
                  <c:v>5.5</c:v>
                </c:pt>
                <c:pt idx="17">
                  <c:v>6.4</c:v>
                </c:pt>
                <c:pt idx="18">
                  <c:v>5.6</c:v>
                </c:pt>
                <c:pt idx="19">
                  <c:v>9.25</c:v>
                </c:pt>
                <c:pt idx="20">
                  <c:v>10</c:v>
                </c:pt>
                <c:pt idx="21">
                  <c:v>10.5</c:v>
                </c:pt>
                <c:pt idx="22">
                  <c:v>8.15</c:v>
                </c:pt>
                <c:pt idx="23">
                  <c:v>7.8</c:v>
                </c:pt>
                <c:pt idx="24">
                  <c:v>7</c:v>
                </c:pt>
                <c:pt idx="25">
                  <c:v>7</c:v>
                </c:pt>
                <c:pt idx="26">
                  <c:v>6.6</c:v>
                </c:pt>
                <c:pt idx="27">
                  <c:v>6.2</c:v>
                </c:pt>
                <c:pt idx="28">
                  <c:v>6.25</c:v>
                </c:pt>
                <c:pt idx="29">
                  <c:v>7</c:v>
                </c:pt>
                <c:pt idx="30">
                  <c:v>7.35</c:v>
                </c:pt>
                <c:pt idx="31">
                  <c:v>7.1</c:v>
                </c:pt>
                <c:pt idx="32">
                  <c:v>9.4499999999999993</c:v>
                </c:pt>
                <c:pt idx="33">
                  <c:v>10.75</c:v>
                </c:pt>
                <c:pt idx="34">
                  <c:v>12.75</c:v>
                </c:pt>
                <c:pt idx="35">
                  <c:v>17.100000000000001</c:v>
                </c:pt>
                <c:pt idx="36">
                  <c:v>17</c:v>
                </c:pt>
                <c:pt idx="37">
                  <c:v>17</c:v>
                </c:pt>
                <c:pt idx="38">
                  <c:v>14.7</c:v>
                </c:pt>
                <c:pt idx="39">
                  <c:v>18.3</c:v>
                </c:pt>
                <c:pt idx="40">
                  <c:v>16</c:v>
                </c:pt>
                <c:pt idx="41">
                  <c:v>13.5</c:v>
                </c:pt>
                <c:pt idx="42">
                  <c:v>15.5</c:v>
                </c:pt>
                <c:pt idx="43">
                  <c:v>13.5</c:v>
                </c:pt>
                <c:pt idx="44">
                  <c:v>13.75</c:v>
                </c:pt>
                <c:pt idx="45">
                  <c:v>12</c:v>
                </c:pt>
                <c:pt idx="46">
                  <c:v>13.6</c:v>
                </c:pt>
                <c:pt idx="47">
                  <c:v>12.25</c:v>
                </c:pt>
                <c:pt idx="48">
                  <c:v>11.5</c:v>
                </c:pt>
                <c:pt idx="49">
                  <c:v>10.6</c:v>
                </c:pt>
                <c:pt idx="50">
                  <c:v>9.75</c:v>
                </c:pt>
                <c:pt idx="51">
                  <c:v>8.25</c:v>
                </c:pt>
                <c:pt idx="52">
                  <c:v>7.85</c:v>
                </c:pt>
                <c:pt idx="53">
                  <c:v>9.25</c:v>
                </c:pt>
                <c:pt idx="54">
                  <c:v>12.2</c:v>
                </c:pt>
                <c:pt idx="55">
                  <c:v>12.45</c:v>
                </c:pt>
                <c:pt idx="56">
                  <c:v>13.5</c:v>
                </c:pt>
                <c:pt idx="57">
                  <c:v>13.5</c:v>
                </c:pt>
                <c:pt idx="58">
                  <c:v>14.75</c:v>
                </c:pt>
                <c:pt idx="59">
                  <c:v>20.25</c:v>
                </c:pt>
                <c:pt idx="60">
                  <c:v>21.05</c:v>
                </c:pt>
                <c:pt idx="61">
                  <c:v>17</c:v>
                </c:pt>
                <c:pt idx="62">
                  <c:v>17.25</c:v>
                </c:pt>
                <c:pt idx="63">
                  <c:v>14</c:v>
                </c:pt>
                <c:pt idx="64">
                  <c:v>12.25</c:v>
                </c:pt>
                <c:pt idx="65">
                  <c:v>12.25</c:v>
                </c:pt>
                <c:pt idx="66">
                  <c:v>11.5</c:v>
                </c:pt>
                <c:pt idx="67">
                  <c:v>11.5</c:v>
                </c:pt>
                <c:pt idx="68">
                  <c:v>13</c:v>
                </c:pt>
                <c:pt idx="69">
                  <c:v>11.8</c:v>
                </c:pt>
                <c:pt idx="70">
                  <c:v>10.5</c:v>
                </c:pt>
                <c:pt idx="71">
                  <c:v>9.9</c:v>
                </c:pt>
                <c:pt idx="72">
                  <c:v>9.1999999999999993</c:v>
                </c:pt>
                <c:pt idx="73">
                  <c:v>9.75</c:v>
                </c:pt>
                <c:pt idx="74">
                  <c:v>9.15</c:v>
                </c:pt>
                <c:pt idx="75">
                  <c:v>11</c:v>
                </c:pt>
                <c:pt idx="76">
                  <c:v>13.25</c:v>
                </c:pt>
                <c:pt idx="77">
                  <c:v>10.45</c:v>
                </c:pt>
                <c:pt idx="78">
                  <c:v>10.1</c:v>
                </c:pt>
                <c:pt idx="79">
                  <c:v>10.65</c:v>
                </c:pt>
                <c:pt idx="80">
                  <c:v>9.9</c:v>
                </c:pt>
                <c:pt idx="81">
                  <c:v>9.85</c:v>
                </c:pt>
                <c:pt idx="82">
                  <c:v>10.1</c:v>
                </c:pt>
                <c:pt idx="83">
                  <c:v>10.75</c:v>
                </c:pt>
                <c:pt idx="84">
                  <c:v>12.5</c:v>
                </c:pt>
                <c:pt idx="85">
                  <c:v>13.8</c:v>
                </c:pt>
                <c:pt idx="86">
                  <c:v>12.25</c:v>
                </c:pt>
                <c:pt idx="87">
                  <c:v>13.7</c:v>
                </c:pt>
                <c:pt idx="88">
                  <c:v>13.7</c:v>
                </c:pt>
                <c:pt idx="89">
                  <c:v>12</c:v>
                </c:pt>
                <c:pt idx="90">
                  <c:v>9.5</c:v>
                </c:pt>
                <c:pt idx="91">
                  <c:v>8.75</c:v>
                </c:pt>
                <c:pt idx="92">
                  <c:v>8.25</c:v>
                </c:pt>
                <c:pt idx="93">
                  <c:v>7.3</c:v>
                </c:pt>
                <c:pt idx="94">
                  <c:v>6.1</c:v>
                </c:pt>
                <c:pt idx="95">
                  <c:v>6.05</c:v>
                </c:pt>
                <c:pt idx="96">
                  <c:v>7</c:v>
                </c:pt>
                <c:pt idx="97">
                  <c:v>7.65</c:v>
                </c:pt>
                <c:pt idx="98">
                  <c:v>10.75</c:v>
                </c:pt>
                <c:pt idx="99">
                  <c:v>11.1</c:v>
                </c:pt>
                <c:pt idx="100">
                  <c:v>10.8</c:v>
                </c:pt>
                <c:pt idx="101">
                  <c:v>11.85</c:v>
                </c:pt>
                <c:pt idx="102">
                  <c:v>11.8</c:v>
                </c:pt>
                <c:pt idx="103">
                  <c:v>10.7</c:v>
                </c:pt>
                <c:pt idx="104">
                  <c:v>10.5</c:v>
                </c:pt>
                <c:pt idx="105">
                  <c:v>12</c:v>
                </c:pt>
                <c:pt idx="106">
                  <c:v>12.4</c:v>
                </c:pt>
                <c:pt idx="107">
                  <c:v>12.35</c:v>
                </c:pt>
                <c:pt idx="108">
                  <c:v>12.25</c:v>
                </c:pt>
                <c:pt idx="109">
                  <c:v>11.75</c:v>
                </c:pt>
                <c:pt idx="110">
                  <c:v>11</c:v>
                </c:pt>
                <c:pt idx="111">
                  <c:v>10.55</c:v>
                </c:pt>
                <c:pt idx="112">
                  <c:v>9.6999999999999993</c:v>
                </c:pt>
                <c:pt idx="113">
                  <c:v>8.8000000000000007</c:v>
                </c:pt>
                <c:pt idx="114">
                  <c:v>8.4</c:v>
                </c:pt>
                <c:pt idx="115">
                  <c:v>8.75</c:v>
                </c:pt>
                <c:pt idx="116">
                  <c:v>8.75</c:v>
                </c:pt>
                <c:pt idx="117">
                  <c:v>0</c:v>
                </c:pt>
                <c:pt idx="118">
                  <c:v>6.5</c:v>
                </c:pt>
                <c:pt idx="119">
                  <c:v>7</c:v>
                </c:pt>
                <c:pt idx="120">
                  <c:v>8.3000000000000007</c:v>
                </c:pt>
                <c:pt idx="121">
                  <c:v>7.25</c:v>
                </c:pt>
                <c:pt idx="122">
                  <c:v>7.55</c:v>
                </c:pt>
                <c:pt idx="123">
                  <c:v>7.75</c:v>
                </c:pt>
                <c:pt idx="124">
                  <c:v>7.5</c:v>
                </c:pt>
                <c:pt idx="125">
                  <c:v>7.8</c:v>
                </c:pt>
                <c:pt idx="126">
                  <c:v>7.6</c:v>
                </c:pt>
                <c:pt idx="127">
                  <c:v>7.8</c:v>
                </c:pt>
                <c:pt idx="128">
                  <c:v>7.7</c:v>
                </c:pt>
                <c:pt idx="129">
                  <c:v>7.3</c:v>
                </c:pt>
                <c:pt idx="130">
                  <c:v>7.35</c:v>
                </c:pt>
                <c:pt idx="131">
                  <c:v>7.5</c:v>
                </c:pt>
                <c:pt idx="132">
                  <c:v>7.65</c:v>
                </c:pt>
                <c:pt idx="133">
                  <c:v>7.5</c:v>
                </c:pt>
                <c:pt idx="134">
                  <c:v>7.75</c:v>
                </c:pt>
                <c:pt idx="135">
                  <c:v>8</c:v>
                </c:pt>
                <c:pt idx="136">
                  <c:v>7.95</c:v>
                </c:pt>
                <c:pt idx="137">
                  <c:v>8.75</c:v>
                </c:pt>
                <c:pt idx="138">
                  <c:v>7.95</c:v>
                </c:pt>
                <c:pt idx="139">
                  <c:v>7.75</c:v>
                </c:pt>
                <c:pt idx="140">
                  <c:v>7.65</c:v>
                </c:pt>
                <c:pt idx="141">
                  <c:v>8.25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9.5</c:v>
                </c:pt>
                <c:pt idx="155">
                  <c:v>10.7</c:v>
                </c:pt>
                <c:pt idx="156">
                  <c:v>11.25</c:v>
                </c:pt>
                <c:pt idx="157">
                  <c:v>11.25</c:v>
                </c:pt>
                <c:pt idx="158">
                  <c:v>12.75</c:v>
                </c:pt>
                <c:pt idx="159">
                  <c:v>13.35</c:v>
                </c:pt>
                <c:pt idx="160">
                  <c:v>12.75</c:v>
                </c:pt>
                <c:pt idx="161">
                  <c:v>12.75</c:v>
                </c:pt>
                <c:pt idx="162" formatCode="General">
                  <c:v>11.25</c:v>
                </c:pt>
                <c:pt idx="163">
                  <c:v>9.5</c:v>
                </c:pt>
                <c:pt idx="164">
                  <c:v>7.8</c:v>
                </c:pt>
                <c:pt idx="165">
                  <c:v>7.6</c:v>
                </c:pt>
                <c:pt idx="166">
                  <c:v>7.65</c:v>
                </c:pt>
                <c:pt idx="167">
                  <c:v>7.45</c:v>
                </c:pt>
                <c:pt idx="168">
                  <c:v>7.6</c:v>
                </c:pt>
                <c:pt idx="169">
                  <c:v>7.65</c:v>
                </c:pt>
                <c:pt idx="170">
                  <c:v>7.75</c:v>
                </c:pt>
                <c:pt idx="171">
                  <c:v>7.9</c:v>
                </c:pt>
                <c:pt idx="172">
                  <c:v>7.85</c:v>
                </c:pt>
                <c:pt idx="173">
                  <c:v>7.75</c:v>
                </c:pt>
                <c:pt idx="174">
                  <c:v>7.5</c:v>
                </c:pt>
                <c:pt idx="175">
                  <c:v>7.7</c:v>
                </c:pt>
                <c:pt idx="176">
                  <c:v>7.85</c:v>
                </c:pt>
                <c:pt idx="177">
                  <c:v>8</c:v>
                </c:pt>
                <c:pt idx="178">
                  <c:v>7.8</c:v>
                </c:pt>
                <c:pt idx="179">
                  <c:v>7.55</c:v>
                </c:pt>
                <c:pt idx="180">
                  <c:v>7.6</c:v>
                </c:pt>
                <c:pt idx="181">
                  <c:v>7.55</c:v>
                </c:pt>
                <c:pt idx="182">
                  <c:v>7.8</c:v>
                </c:pt>
                <c:pt idx="183">
                  <c:v>7.6</c:v>
                </c:pt>
                <c:pt idx="184">
                  <c:v>7.3</c:v>
                </c:pt>
                <c:pt idx="185">
                  <c:v>7</c:v>
                </c:pt>
                <c:pt idx="186">
                  <c:v>6.6</c:v>
                </c:pt>
                <c:pt idx="187">
                  <c:v>6.45</c:v>
                </c:pt>
                <c:pt idx="188">
                  <c:v>6.75</c:v>
                </c:pt>
                <c:pt idx="189">
                  <c:v>7.95</c:v>
                </c:pt>
                <c:pt idx="190">
                  <c:v>7.05</c:v>
                </c:pt>
                <c:pt idx="191">
                  <c:v>7.05</c:v>
                </c:pt>
                <c:pt idx="192">
                  <c:v>6.4</c:v>
                </c:pt>
                <c:pt idx="193">
                  <c:v>6.7</c:v>
                </c:pt>
                <c:pt idx="194">
                  <c:v>6.8</c:v>
                </c:pt>
                <c:pt idx="195">
                  <c:v>6.65</c:v>
                </c:pt>
                <c:pt idx="196">
                  <c:v>6.7</c:v>
                </c:pt>
                <c:pt idx="197">
                  <c:v>7.2</c:v>
                </c:pt>
                <c:pt idx="198">
                  <c:v>7.15</c:v>
                </c:pt>
                <c:pt idx="199">
                  <c:v>7</c:v>
                </c:pt>
                <c:pt idx="200">
                  <c:v>8</c:v>
                </c:pt>
                <c:pt idx="201">
                  <c:v>7.85</c:v>
                </c:pt>
                <c:pt idx="202">
                  <c:v>7.95</c:v>
                </c:pt>
                <c:pt idx="203">
                  <c:v>9</c:v>
                </c:pt>
                <c:pt idx="204">
                  <c:v>9.6999999999999993</c:v>
                </c:pt>
                <c:pt idx="205">
                  <c:v>10.55</c:v>
                </c:pt>
                <c:pt idx="206">
                  <c:v>9.9499999999999993</c:v>
                </c:pt>
                <c:pt idx="207">
                  <c:v>9.5</c:v>
                </c:pt>
                <c:pt idx="208">
                  <c:v>9.4</c:v>
                </c:pt>
                <c:pt idx="209">
                  <c:v>8.5</c:v>
                </c:pt>
                <c:pt idx="210">
                  <c:v>8.4</c:v>
                </c:pt>
                <c:pt idx="211">
                  <c:v>7.6</c:v>
                </c:pt>
                <c:pt idx="212">
                  <c:v>8.5</c:v>
                </c:pt>
                <c:pt idx="213">
                  <c:v>7.3</c:v>
                </c:pt>
                <c:pt idx="214">
                  <c:v>7.15</c:v>
                </c:pt>
                <c:pt idx="215">
                  <c:v>7.15</c:v>
                </c:pt>
                <c:pt idx="216">
                  <c:v>7.45</c:v>
                </c:pt>
                <c:pt idx="217">
                  <c:v>7.1</c:v>
                </c:pt>
                <c:pt idx="218">
                  <c:v>7.1</c:v>
                </c:pt>
                <c:pt idx="219">
                  <c:v>7.35</c:v>
                </c:pt>
                <c:pt idx="220">
                  <c:v>7.55</c:v>
                </c:pt>
                <c:pt idx="221">
                  <c:v>7.4</c:v>
                </c:pt>
                <c:pt idx="222">
                  <c:v>7.2</c:v>
                </c:pt>
                <c:pt idx="223">
                  <c:v>7.25</c:v>
                </c:pt>
                <c:pt idx="224">
                  <c:v>7.4</c:v>
                </c:pt>
                <c:pt idx="225">
                  <c:v>7.2</c:v>
                </c:pt>
                <c:pt idx="226">
                  <c:v>7.1</c:v>
                </c:pt>
                <c:pt idx="227">
                  <c:v>7</c:v>
                </c:pt>
                <c:pt idx="228">
                  <c:v>7.3</c:v>
                </c:pt>
                <c:pt idx="229">
                  <c:v>7.2</c:v>
                </c:pt>
                <c:pt idx="230">
                  <c:v>6.9</c:v>
                </c:pt>
                <c:pt idx="231">
                  <c:v>7.2</c:v>
                </c:pt>
                <c:pt idx="232">
                  <c:v>7.35</c:v>
                </c:pt>
                <c:pt idx="233">
                  <c:v>7.15</c:v>
                </c:pt>
                <c:pt idx="234">
                  <c:v>7.4</c:v>
                </c:pt>
                <c:pt idx="235">
                  <c:v>7.3</c:v>
                </c:pt>
                <c:pt idx="236">
                  <c:v>7.25</c:v>
                </c:pt>
                <c:pt idx="237">
                  <c:v>7.65</c:v>
                </c:pt>
                <c:pt idx="238">
                  <c:v>8</c:v>
                </c:pt>
                <c:pt idx="239">
                  <c:v>8.25</c:v>
                </c:pt>
                <c:pt idx="240">
                  <c:v>7.35</c:v>
                </c:pt>
                <c:pt idx="241">
                  <c:v>7.75</c:v>
                </c:pt>
                <c:pt idx="242">
                  <c:v>7.8</c:v>
                </c:pt>
                <c:pt idx="243">
                  <c:v>7.75</c:v>
                </c:pt>
                <c:pt idx="244">
                  <c:v>8.5</c:v>
                </c:pt>
                <c:pt idx="245">
                  <c:v>8.35</c:v>
                </c:pt>
                <c:pt idx="246">
                  <c:v>9.0500000000000007</c:v>
                </c:pt>
                <c:pt idx="247">
                  <c:v>9.3000000000000007</c:v>
                </c:pt>
                <c:pt idx="248">
                  <c:v>9.1999999999999993</c:v>
                </c:pt>
                <c:pt idx="249">
                  <c:v>11.25</c:v>
                </c:pt>
                <c:pt idx="250">
                  <c:v>11.9</c:v>
                </c:pt>
                <c:pt idx="251">
                  <c:v>12.8</c:v>
                </c:pt>
                <c:pt idx="252">
                  <c:v>12.4</c:v>
                </c:pt>
                <c:pt idx="253">
                  <c:v>12.35</c:v>
                </c:pt>
                <c:pt idx="254">
                  <c:v>11.25</c:v>
                </c:pt>
                <c:pt idx="255">
                  <c:v>10.7</c:v>
                </c:pt>
                <c:pt idx="256">
                  <c:v>9.15</c:v>
                </c:pt>
                <c:pt idx="257">
                  <c:v>8.25</c:v>
                </c:pt>
                <c:pt idx="258">
                  <c:v>9</c:v>
                </c:pt>
                <c:pt idx="259">
                  <c:v>8.8000000000000007</c:v>
                </c:pt>
                <c:pt idx="260">
                  <c:v>9.75</c:v>
                </c:pt>
                <c:pt idx="261">
                  <c:v>12.15</c:v>
                </c:pt>
                <c:pt idx="262">
                  <c:v>13.4</c:v>
                </c:pt>
                <c:pt idx="263">
                  <c:v>14.65</c:v>
                </c:pt>
                <c:pt idx="264">
                  <c:v>12.55</c:v>
                </c:pt>
                <c:pt idx="265">
                  <c:v>12.55</c:v>
                </c:pt>
                <c:pt idx="266">
                  <c:v>11.05</c:v>
                </c:pt>
                <c:pt idx="267">
                  <c:v>7</c:v>
                </c:pt>
                <c:pt idx="268">
                  <c:v>7.8</c:v>
                </c:pt>
                <c:pt idx="269">
                  <c:v>7.45</c:v>
                </c:pt>
                <c:pt idx="270">
                  <c:v>7.15</c:v>
                </c:pt>
                <c:pt idx="271">
                  <c:v>7.6</c:v>
                </c:pt>
                <c:pt idx="272">
                  <c:v>7.6</c:v>
                </c:pt>
                <c:pt idx="273">
                  <c:v>8.35</c:v>
                </c:pt>
                <c:pt idx="274">
                  <c:v>9.5</c:v>
                </c:pt>
                <c:pt idx="275">
                  <c:v>10.9</c:v>
                </c:pt>
                <c:pt idx="276">
                  <c:v>9.8000000000000007</c:v>
                </c:pt>
                <c:pt idx="277">
                  <c:v>10.85</c:v>
                </c:pt>
                <c:pt idx="278">
                  <c:v>10.25</c:v>
                </c:pt>
                <c:pt idx="279">
                  <c:v>9.6999999999999993</c:v>
                </c:pt>
                <c:pt idx="280">
                  <c:v>7.9</c:v>
                </c:pt>
                <c:pt idx="281">
                  <c:v>7.25</c:v>
                </c:pt>
                <c:pt idx="282">
                  <c:v>7.6</c:v>
                </c:pt>
                <c:pt idx="283">
                  <c:v>7.65</c:v>
                </c:pt>
                <c:pt idx="284">
                  <c:v>7.5</c:v>
                </c:pt>
                <c:pt idx="285">
                  <c:v>7.85</c:v>
                </c:pt>
                <c:pt idx="286">
                  <c:v>7.75</c:v>
                </c:pt>
                <c:pt idx="287">
                  <c:v>7.75</c:v>
                </c:pt>
                <c:pt idx="288">
                  <c:v>8.15</c:v>
                </c:pt>
                <c:pt idx="289">
                  <c:v>7.8</c:v>
                </c:pt>
                <c:pt idx="290">
                  <c:v>7.95</c:v>
                </c:pt>
                <c:pt idx="291">
                  <c:v>7.7</c:v>
                </c:pt>
                <c:pt idx="292">
                  <c:v>7.9</c:v>
                </c:pt>
                <c:pt idx="293">
                  <c:v>7.5</c:v>
                </c:pt>
                <c:pt idx="294">
                  <c:v>7.65</c:v>
                </c:pt>
                <c:pt idx="295">
                  <c:v>7.8</c:v>
                </c:pt>
                <c:pt idx="296">
                  <c:v>7.7</c:v>
                </c:pt>
                <c:pt idx="297">
                  <c:v>7.65</c:v>
                </c:pt>
                <c:pt idx="298">
                  <c:v>8.9499999999999993</c:v>
                </c:pt>
                <c:pt idx="299">
                  <c:v>9.1999999999999993</c:v>
                </c:pt>
                <c:pt idx="300">
                  <c:v>9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7.75</c:v>
                </c:pt>
                <c:pt idx="304">
                  <c:v>7.5</c:v>
                </c:pt>
                <c:pt idx="305">
                  <c:v>7.95</c:v>
                </c:pt>
                <c:pt idx="306">
                  <c:v>7.55</c:v>
                </c:pt>
                <c:pt idx="307">
                  <c:v>7.3</c:v>
                </c:pt>
                <c:pt idx="308">
                  <c:v>9</c:v>
                </c:pt>
                <c:pt idx="309">
                  <c:v>9.65</c:v>
                </c:pt>
                <c:pt idx="310">
                  <c:v>9.6</c:v>
                </c:pt>
                <c:pt idx="311">
                  <c:v>8.5</c:v>
                </c:pt>
                <c:pt idx="312">
                  <c:v>8.5500000000000007</c:v>
                </c:pt>
                <c:pt idx="313">
                  <c:v>7.6</c:v>
                </c:pt>
                <c:pt idx="314">
                  <c:v>6.15</c:v>
                </c:pt>
                <c:pt idx="315">
                  <c:v>5.3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4.2</c:v>
                </c:pt>
                <c:pt idx="320">
                  <c:v>4.3</c:v>
                </c:pt>
                <c:pt idx="321">
                  <c:v>4.5</c:v>
                </c:pt>
                <c:pt idx="322">
                  <c:v>4.1500000000000004</c:v>
                </c:pt>
                <c:pt idx="323">
                  <c:v>4.4000000000000004</c:v>
                </c:pt>
                <c:pt idx="324">
                  <c:v>4.25</c:v>
                </c:pt>
                <c:pt idx="325">
                  <c:v>4.3499999999999996</c:v>
                </c:pt>
                <c:pt idx="326">
                  <c:v>4.4000000000000004</c:v>
                </c:pt>
                <c:pt idx="327">
                  <c:v>4.5999999999999996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</c:v>
                </c:pt>
                <c:pt idx="331">
                  <c:v>4.4000000000000004</c:v>
                </c:pt>
                <c:pt idx="332">
                  <c:v>4.3499999999999996</c:v>
                </c:pt>
                <c:pt idx="333">
                  <c:v>4.45</c:v>
                </c:pt>
                <c:pt idx="334">
                  <c:v>4.45</c:v>
                </c:pt>
                <c:pt idx="335">
                  <c:v>4.45</c:v>
                </c:pt>
                <c:pt idx="336">
                  <c:v>4.6500000000000004</c:v>
                </c:pt>
                <c:pt idx="337">
                  <c:v>5.0999999999999996</c:v>
                </c:pt>
                <c:pt idx="338">
                  <c:v>4.9000000000000004</c:v>
                </c:pt>
                <c:pt idx="339">
                  <c:v>5.15</c:v>
                </c:pt>
                <c:pt idx="340">
                  <c:v>5.0999999999999996</c:v>
                </c:pt>
                <c:pt idx="341">
                  <c:v>4.95</c:v>
                </c:pt>
                <c:pt idx="342">
                  <c:v>5.6</c:v>
                </c:pt>
                <c:pt idx="343">
                  <c:v>5.8</c:v>
                </c:pt>
                <c:pt idx="344">
                  <c:v>5.25</c:v>
                </c:pt>
                <c:pt idx="345">
                  <c:v>5.5</c:v>
                </c:pt>
                <c:pt idx="346">
                  <c:v>5.8</c:v>
                </c:pt>
                <c:pt idx="347">
                  <c:v>6</c:v>
                </c:pt>
                <c:pt idx="348">
                  <c:v>6.3</c:v>
                </c:pt>
                <c:pt idx="349">
                  <c:v>7.25</c:v>
                </c:pt>
                <c:pt idx="350">
                  <c:v>5.9</c:v>
                </c:pt>
                <c:pt idx="351">
                  <c:v>5.5</c:v>
                </c:pt>
                <c:pt idx="352">
                  <c:v>4.5</c:v>
                </c:pt>
                <c:pt idx="353">
                  <c:v>4.9000000000000004</c:v>
                </c:pt>
                <c:pt idx="354">
                  <c:v>5.15</c:v>
                </c:pt>
                <c:pt idx="355">
                  <c:v>5.9</c:v>
                </c:pt>
                <c:pt idx="356">
                  <c:v>6.05</c:v>
                </c:pt>
                <c:pt idx="357">
                  <c:v>5.9</c:v>
                </c:pt>
                <c:pt idx="358">
                  <c:v>5.45</c:v>
                </c:pt>
                <c:pt idx="359">
                  <c:v>4.8499999999999996</c:v>
                </c:pt>
                <c:pt idx="360">
                  <c:v>5.15</c:v>
                </c:pt>
                <c:pt idx="361">
                  <c:v>4.8</c:v>
                </c:pt>
                <c:pt idx="362">
                  <c:v>4.9000000000000004</c:v>
                </c:pt>
                <c:pt idx="363">
                  <c:v>4.6500000000000004</c:v>
                </c:pt>
                <c:pt idx="364">
                  <c:v>4.05</c:v>
                </c:pt>
                <c:pt idx="365">
                  <c:v>4.75</c:v>
                </c:pt>
                <c:pt idx="366">
                  <c:v>4.2</c:v>
                </c:pt>
                <c:pt idx="367">
                  <c:v>3.95</c:v>
                </c:pt>
                <c:pt idx="368">
                  <c:v>3.25</c:v>
                </c:pt>
                <c:pt idx="369">
                  <c:v>3.25</c:v>
                </c:pt>
                <c:pt idx="370">
                  <c:v>3.19</c:v>
                </c:pt>
                <c:pt idx="371">
                  <c:v>2.85</c:v>
                </c:pt>
                <c:pt idx="372">
                  <c:v>2.95</c:v>
                </c:pt>
                <c:pt idx="373">
                  <c:v>3</c:v>
                </c:pt>
                <c:pt idx="374">
                  <c:v>3.05</c:v>
                </c:pt>
                <c:pt idx="375">
                  <c:v>2.85</c:v>
                </c:pt>
                <c:pt idx="376">
                  <c:v>2.85</c:v>
                </c:pt>
                <c:pt idx="377">
                  <c:v>3.05</c:v>
                </c:pt>
                <c:pt idx="378">
                  <c:v>2.95</c:v>
                </c:pt>
                <c:pt idx="379">
                  <c:v>2.95</c:v>
                </c:pt>
                <c:pt idx="380">
                  <c:v>2.95</c:v>
                </c:pt>
                <c:pt idx="381">
                  <c:v>3.3</c:v>
                </c:pt>
                <c:pt idx="382">
                  <c:v>3.1</c:v>
                </c:pt>
                <c:pt idx="383">
                  <c:v>3.4</c:v>
                </c:pt>
                <c:pt idx="384">
                  <c:v>3.9</c:v>
                </c:pt>
                <c:pt idx="385">
                  <c:v>4.3</c:v>
                </c:pt>
                <c:pt idx="386">
                  <c:v>4.5</c:v>
                </c:pt>
                <c:pt idx="387">
                  <c:v>4.1500000000000004</c:v>
                </c:pt>
                <c:pt idx="388">
                  <c:v>3.75</c:v>
                </c:pt>
                <c:pt idx="389">
                  <c:v>3.75</c:v>
                </c:pt>
                <c:pt idx="390">
                  <c:v>4.1500000000000004</c:v>
                </c:pt>
                <c:pt idx="391">
                  <c:v>4.3</c:v>
                </c:pt>
                <c:pt idx="392">
                  <c:v>4.3499999999999996</c:v>
                </c:pt>
                <c:pt idx="393">
                  <c:v>4.95</c:v>
                </c:pt>
                <c:pt idx="394">
                  <c:v>4.6500000000000004</c:v>
                </c:pt>
                <c:pt idx="395">
                  <c:v>4.3499999999999996</c:v>
                </c:pt>
                <c:pt idx="396">
                  <c:v>4.7</c:v>
                </c:pt>
                <c:pt idx="397">
                  <c:v>4.5999999999999996</c:v>
                </c:pt>
                <c:pt idx="398">
                  <c:v>4.55</c:v>
                </c:pt>
                <c:pt idx="399">
                  <c:v>4.0999999999999996</c:v>
                </c:pt>
                <c:pt idx="400">
                  <c:v>3.8</c:v>
                </c:pt>
                <c:pt idx="401">
                  <c:v>3.95</c:v>
                </c:pt>
                <c:pt idx="402">
                  <c:v>4.7</c:v>
                </c:pt>
                <c:pt idx="403">
                  <c:v>4.3</c:v>
                </c:pt>
                <c:pt idx="404">
                  <c:v>4.75</c:v>
                </c:pt>
                <c:pt idx="405">
                  <c:v>4.8499999999999996</c:v>
                </c:pt>
                <c:pt idx="406">
                  <c:v>5.85</c:v>
                </c:pt>
                <c:pt idx="407">
                  <c:v>5.8</c:v>
                </c:pt>
                <c:pt idx="408">
                  <c:v>6.4</c:v>
                </c:pt>
                <c:pt idx="409">
                  <c:v>5.55</c:v>
                </c:pt>
                <c:pt idx="410">
                  <c:v>6.15</c:v>
                </c:pt>
                <c:pt idx="411">
                  <c:v>6.05</c:v>
                </c:pt>
                <c:pt idx="412">
                  <c:v>5.2</c:v>
                </c:pt>
                <c:pt idx="413">
                  <c:v>5</c:v>
                </c:pt>
                <c:pt idx="414">
                  <c:v>5.5</c:v>
                </c:pt>
                <c:pt idx="415">
                  <c:v>6.4</c:v>
                </c:pt>
                <c:pt idx="416">
                  <c:v>7.15</c:v>
                </c:pt>
                <c:pt idx="417">
                  <c:v>6.4</c:v>
                </c:pt>
                <c:pt idx="418">
                  <c:v>6.1</c:v>
                </c:pt>
                <c:pt idx="419">
                  <c:v>5.25</c:v>
                </c:pt>
                <c:pt idx="420">
                  <c:v>5</c:v>
                </c:pt>
                <c:pt idx="421">
                  <c:v>5.4</c:v>
                </c:pt>
                <c:pt idx="422">
                  <c:v>6.15</c:v>
                </c:pt>
                <c:pt idx="423">
                  <c:v>6.05</c:v>
                </c:pt>
                <c:pt idx="424">
                  <c:v>5.55</c:v>
                </c:pt>
                <c:pt idx="425">
                  <c:v>5.65</c:v>
                </c:pt>
                <c:pt idx="426">
                  <c:v>5.05</c:v>
                </c:pt>
                <c:pt idx="427">
                  <c:v>4.8499999999999996</c:v>
                </c:pt>
                <c:pt idx="428">
                  <c:v>4.25</c:v>
                </c:pt>
                <c:pt idx="429">
                  <c:v>4.9000000000000004</c:v>
                </c:pt>
                <c:pt idx="430">
                  <c:v>6</c:v>
                </c:pt>
                <c:pt idx="431">
                  <c:v>6.4</c:v>
                </c:pt>
                <c:pt idx="432">
                  <c:v>6.6</c:v>
                </c:pt>
                <c:pt idx="433">
                  <c:v>6.95</c:v>
                </c:pt>
                <c:pt idx="434">
                  <c:v>7</c:v>
                </c:pt>
                <c:pt idx="435">
                  <c:v>6.6</c:v>
                </c:pt>
                <c:pt idx="436">
                  <c:v>6.15</c:v>
                </c:pt>
                <c:pt idx="437">
                  <c:v>6.25</c:v>
                </c:pt>
                <c:pt idx="438">
                  <c:v>5.9</c:v>
                </c:pt>
                <c:pt idx="439">
                  <c:v>6.1</c:v>
                </c:pt>
                <c:pt idx="440">
                  <c:v>5.65</c:v>
                </c:pt>
                <c:pt idx="441">
                  <c:v>6.1</c:v>
                </c:pt>
                <c:pt idx="442">
                  <c:v>6.1</c:v>
                </c:pt>
                <c:pt idx="443">
                  <c:v>6</c:v>
                </c:pt>
                <c:pt idx="444">
                  <c:v>5.6</c:v>
                </c:pt>
                <c:pt idx="445">
                  <c:v>5.9</c:v>
                </c:pt>
                <c:pt idx="446">
                  <c:v>5.3</c:v>
                </c:pt>
                <c:pt idx="447">
                  <c:v>4.6500000000000004</c:v>
                </c:pt>
                <c:pt idx="448">
                  <c:v>5</c:v>
                </c:pt>
                <c:pt idx="449">
                  <c:v>4.4000000000000004</c:v>
                </c:pt>
                <c:pt idx="450">
                  <c:v>5.15</c:v>
                </c:pt>
                <c:pt idx="451">
                  <c:v>5.5</c:v>
                </c:pt>
                <c:pt idx="452">
                  <c:v>5.3</c:v>
                </c:pt>
                <c:pt idx="453">
                  <c:v>6.3</c:v>
                </c:pt>
                <c:pt idx="454">
                  <c:v>6.9</c:v>
                </c:pt>
                <c:pt idx="455">
                  <c:v>7.45</c:v>
                </c:pt>
                <c:pt idx="456">
                  <c:v>7.25</c:v>
                </c:pt>
                <c:pt idx="457">
                  <c:v>7.2</c:v>
                </c:pt>
                <c:pt idx="458">
                  <c:v>7.95</c:v>
                </c:pt>
                <c:pt idx="459">
                  <c:v>8.15</c:v>
                </c:pt>
                <c:pt idx="460">
                  <c:v>8.25</c:v>
                </c:pt>
                <c:pt idx="461">
                  <c:v>7.45</c:v>
                </c:pt>
                <c:pt idx="462">
                  <c:v>8.1</c:v>
                </c:pt>
                <c:pt idx="463">
                  <c:v>8.1999999999999993</c:v>
                </c:pt>
                <c:pt idx="464">
                  <c:v>8.1</c:v>
                </c:pt>
                <c:pt idx="465">
                  <c:v>8.15</c:v>
                </c:pt>
                <c:pt idx="466">
                  <c:v>7.75</c:v>
                </c:pt>
                <c:pt idx="467">
                  <c:v>8.1999999999999993</c:v>
                </c:pt>
                <c:pt idx="468">
                  <c:v>7.95</c:v>
                </c:pt>
                <c:pt idx="469">
                  <c:v>9.0500000000000007</c:v>
                </c:pt>
                <c:pt idx="470">
                  <c:v>9.85</c:v>
                </c:pt>
                <c:pt idx="471">
                  <c:v>9.65</c:v>
                </c:pt>
                <c:pt idx="472">
                  <c:v>9.8000000000000007</c:v>
                </c:pt>
                <c:pt idx="473">
                  <c:v>8.4499999999999993</c:v>
                </c:pt>
                <c:pt idx="474">
                  <c:v>6.9</c:v>
                </c:pt>
                <c:pt idx="475">
                  <c:v>6.05</c:v>
                </c:pt>
                <c:pt idx="476">
                  <c:v>5.65</c:v>
                </c:pt>
                <c:pt idx="477">
                  <c:v>6.95</c:v>
                </c:pt>
                <c:pt idx="478">
                  <c:v>6.25</c:v>
                </c:pt>
                <c:pt idx="479">
                  <c:v>6.8</c:v>
                </c:pt>
                <c:pt idx="480">
                  <c:v>6.4</c:v>
                </c:pt>
                <c:pt idx="481">
                  <c:v>7.15</c:v>
                </c:pt>
                <c:pt idx="482">
                  <c:v>6.55</c:v>
                </c:pt>
                <c:pt idx="483">
                  <c:v>6.4</c:v>
                </c:pt>
                <c:pt idx="484">
                  <c:v>6.1</c:v>
                </c:pt>
                <c:pt idx="485">
                  <c:v>6.15</c:v>
                </c:pt>
                <c:pt idx="486">
                  <c:v>5.75</c:v>
                </c:pt>
                <c:pt idx="487">
                  <c:v>5.25</c:v>
                </c:pt>
                <c:pt idx="488">
                  <c:v>6.4</c:v>
                </c:pt>
                <c:pt idx="489">
                  <c:v>7.1</c:v>
                </c:pt>
                <c:pt idx="490">
                  <c:v>7.25</c:v>
                </c:pt>
                <c:pt idx="491">
                  <c:v>7.65</c:v>
                </c:pt>
                <c:pt idx="492">
                  <c:v>8.4</c:v>
                </c:pt>
                <c:pt idx="493">
                  <c:v>7.7</c:v>
                </c:pt>
                <c:pt idx="494">
                  <c:v>7.05</c:v>
                </c:pt>
                <c:pt idx="495">
                  <c:v>7.5</c:v>
                </c:pt>
                <c:pt idx="496">
                  <c:v>7.95</c:v>
                </c:pt>
                <c:pt idx="497">
                  <c:v>8</c:v>
                </c:pt>
                <c:pt idx="498">
                  <c:v>7.25</c:v>
                </c:pt>
                <c:pt idx="499">
                  <c:v>7.15</c:v>
                </c:pt>
                <c:pt idx="500">
                  <c:v>9.0500000000000007</c:v>
                </c:pt>
                <c:pt idx="501">
                  <c:v>8.9</c:v>
                </c:pt>
                <c:pt idx="502">
                  <c:v>8.9499999999999993</c:v>
                </c:pt>
                <c:pt idx="503">
                  <c:v>9.35</c:v>
                </c:pt>
                <c:pt idx="504">
                  <c:v>10</c:v>
                </c:pt>
                <c:pt idx="505">
                  <c:v>9.5</c:v>
                </c:pt>
                <c:pt idx="506">
                  <c:v>9.6</c:v>
                </c:pt>
                <c:pt idx="507">
                  <c:v>9.35</c:v>
                </c:pt>
                <c:pt idx="508">
                  <c:v>8.65</c:v>
                </c:pt>
                <c:pt idx="509">
                  <c:v>8.5</c:v>
                </c:pt>
                <c:pt idx="510">
                  <c:v>7.5</c:v>
                </c:pt>
                <c:pt idx="511">
                  <c:v>7.25</c:v>
                </c:pt>
                <c:pt idx="512">
                  <c:v>7.9</c:v>
                </c:pt>
                <c:pt idx="513">
                  <c:v>8.8000000000000007</c:v>
                </c:pt>
                <c:pt idx="514">
                  <c:v>9.15</c:v>
                </c:pt>
                <c:pt idx="515">
                  <c:v>8.65</c:v>
                </c:pt>
                <c:pt idx="516">
                  <c:v>8.6</c:v>
                </c:pt>
                <c:pt idx="517">
                  <c:v>8.65</c:v>
                </c:pt>
                <c:pt idx="518">
                  <c:v>6.8</c:v>
                </c:pt>
                <c:pt idx="519">
                  <c:v>6.35</c:v>
                </c:pt>
                <c:pt idx="520">
                  <c:v>7</c:v>
                </c:pt>
                <c:pt idx="521">
                  <c:v>7.5</c:v>
                </c:pt>
                <c:pt idx="522">
                  <c:v>9</c:v>
                </c:pt>
                <c:pt idx="523">
                  <c:v>8.75</c:v>
                </c:pt>
                <c:pt idx="524">
                  <c:v>6</c:v>
                </c:pt>
                <c:pt idx="525">
                  <c:v>6</c:v>
                </c:pt>
                <c:pt idx="526">
                  <c:v>6.6</c:v>
                </c:pt>
                <c:pt idx="527">
                  <c:v>6.35</c:v>
                </c:pt>
                <c:pt idx="528">
                  <c:v>6.95</c:v>
                </c:pt>
                <c:pt idx="529">
                  <c:v>6.05</c:v>
                </c:pt>
                <c:pt idx="530">
                  <c:v>4.8499999999999996</c:v>
                </c:pt>
                <c:pt idx="531">
                  <c:v>4.9000000000000004</c:v>
                </c:pt>
                <c:pt idx="532">
                  <c:v>5.5</c:v>
                </c:pt>
                <c:pt idx="533">
                  <c:v>5</c:v>
                </c:pt>
                <c:pt idx="534">
                  <c:v>4.8499999999999996</c:v>
                </c:pt>
                <c:pt idx="535">
                  <c:v>4.8499999999999996</c:v>
                </c:pt>
                <c:pt idx="536">
                  <c:v>6.2</c:v>
                </c:pt>
                <c:pt idx="537">
                  <c:v>4.9000000000000004</c:v>
                </c:pt>
                <c:pt idx="538">
                  <c:v>4.7</c:v>
                </c:pt>
                <c:pt idx="539">
                  <c:v>4.55</c:v>
                </c:pt>
                <c:pt idx="540">
                  <c:v>5.05</c:v>
                </c:pt>
                <c:pt idx="541">
                  <c:v>5.35</c:v>
                </c:pt>
                <c:pt idx="542">
                  <c:v>6.35</c:v>
                </c:pt>
                <c:pt idx="543">
                  <c:v>6.6</c:v>
                </c:pt>
                <c:pt idx="544">
                  <c:v>6.7</c:v>
                </c:pt>
                <c:pt idx="545">
                  <c:v>6.5</c:v>
                </c:pt>
                <c:pt idx="546">
                  <c:v>7</c:v>
                </c:pt>
                <c:pt idx="547">
                  <c:v>7.25</c:v>
                </c:pt>
                <c:pt idx="548">
                  <c:v>7.75</c:v>
                </c:pt>
                <c:pt idx="549">
                  <c:v>7.3</c:v>
                </c:pt>
                <c:pt idx="550">
                  <c:v>7.5</c:v>
                </c:pt>
                <c:pt idx="551">
                  <c:v>7.2</c:v>
                </c:pt>
                <c:pt idx="552">
                  <c:v>9.1999999999999993</c:v>
                </c:pt>
                <c:pt idx="553">
                  <c:v>9.5</c:v>
                </c:pt>
                <c:pt idx="554">
                  <c:v>10.9</c:v>
                </c:pt>
                <c:pt idx="555">
                  <c:v>10</c:v>
                </c:pt>
                <c:pt idx="556">
                  <c:v>9.4499999999999993</c:v>
                </c:pt>
                <c:pt idx="557">
                  <c:v>9</c:v>
                </c:pt>
                <c:pt idx="558">
                  <c:v>10.5</c:v>
                </c:pt>
                <c:pt idx="559">
                  <c:v>10.6</c:v>
                </c:pt>
                <c:pt idx="560">
                  <c:v>10.35</c:v>
                </c:pt>
                <c:pt idx="561">
                  <c:v>11.2</c:v>
                </c:pt>
                <c:pt idx="562">
                  <c:v>10.95</c:v>
                </c:pt>
                <c:pt idx="563">
                  <c:v>9.15</c:v>
                </c:pt>
                <c:pt idx="564">
                  <c:v>8.5</c:v>
                </c:pt>
                <c:pt idx="565">
                  <c:v>9.15</c:v>
                </c:pt>
                <c:pt idx="566">
                  <c:v>9.25</c:v>
                </c:pt>
                <c:pt idx="567">
                  <c:v>9.1</c:v>
                </c:pt>
                <c:pt idx="568">
                  <c:v>9.3000000000000007</c:v>
                </c:pt>
                <c:pt idx="569">
                  <c:v>9.1</c:v>
                </c:pt>
                <c:pt idx="570">
                  <c:v>8.35</c:v>
                </c:pt>
                <c:pt idx="571">
                  <c:v>8.75</c:v>
                </c:pt>
                <c:pt idx="572">
                  <c:v>8.9</c:v>
                </c:pt>
                <c:pt idx="573">
                  <c:v>9.9499999999999993</c:v>
                </c:pt>
                <c:pt idx="574">
                  <c:v>10.25</c:v>
                </c:pt>
                <c:pt idx="575">
                  <c:v>8.35</c:v>
                </c:pt>
                <c:pt idx="576">
                  <c:v>7.2</c:v>
                </c:pt>
                <c:pt idx="577">
                  <c:v>6.95</c:v>
                </c:pt>
                <c:pt idx="578">
                  <c:v>7.45</c:v>
                </c:pt>
                <c:pt idx="579">
                  <c:v>6.85</c:v>
                </c:pt>
                <c:pt idx="580">
                  <c:v>6.15</c:v>
                </c:pt>
                <c:pt idx="581">
                  <c:v>6.1</c:v>
                </c:pt>
                <c:pt idx="582">
                  <c:v>5.75</c:v>
                </c:pt>
                <c:pt idx="583">
                  <c:v>5.6</c:v>
                </c:pt>
                <c:pt idx="584">
                  <c:v>5.95</c:v>
                </c:pt>
                <c:pt idx="585">
                  <c:v>5.2</c:v>
                </c:pt>
                <c:pt idx="586">
                  <c:v>4.95</c:v>
                </c:pt>
                <c:pt idx="587">
                  <c:v>4.45</c:v>
                </c:pt>
                <c:pt idx="588">
                  <c:v>4.3</c:v>
                </c:pt>
                <c:pt idx="589">
                  <c:v>4.25</c:v>
                </c:pt>
                <c:pt idx="590">
                  <c:v>4.95</c:v>
                </c:pt>
                <c:pt idx="591">
                  <c:v>4.5999999999999996</c:v>
                </c:pt>
                <c:pt idx="592">
                  <c:v>4.9000000000000004</c:v>
                </c:pt>
                <c:pt idx="593">
                  <c:v>4.05</c:v>
                </c:pt>
                <c:pt idx="594">
                  <c:v>4.3499999999999996</c:v>
                </c:pt>
                <c:pt idx="595">
                  <c:v>3.95</c:v>
                </c:pt>
                <c:pt idx="596">
                  <c:v>3.95</c:v>
                </c:pt>
                <c:pt idx="597">
                  <c:v>4.55</c:v>
                </c:pt>
                <c:pt idx="598">
                  <c:v>4.1500000000000004</c:v>
                </c:pt>
                <c:pt idx="599">
                  <c:v>5.5</c:v>
                </c:pt>
                <c:pt idx="600">
                  <c:v>6.5</c:v>
                </c:pt>
                <c:pt idx="601">
                  <c:v>8.85</c:v>
                </c:pt>
                <c:pt idx="602">
                  <c:v>9.6999999999999993</c:v>
                </c:pt>
                <c:pt idx="603">
                  <c:v>10.75</c:v>
                </c:pt>
                <c:pt idx="604">
                  <c:v>8.9499999999999993</c:v>
                </c:pt>
                <c:pt idx="605">
                  <c:v>8.15</c:v>
                </c:pt>
                <c:pt idx="606">
                  <c:v>6</c:v>
                </c:pt>
                <c:pt idx="607">
                  <c:v>7.2</c:v>
                </c:pt>
                <c:pt idx="608">
                  <c:v>8.5</c:v>
                </c:pt>
                <c:pt idx="609">
                  <c:v>8.4499999999999993</c:v>
                </c:pt>
                <c:pt idx="610">
                  <c:v>7.25</c:v>
                </c:pt>
                <c:pt idx="611">
                  <c:v>8.1</c:v>
                </c:pt>
                <c:pt idx="612">
                  <c:v>7.15</c:v>
                </c:pt>
                <c:pt idx="613">
                  <c:v>7</c:v>
                </c:pt>
                <c:pt idx="614">
                  <c:v>7.15</c:v>
                </c:pt>
                <c:pt idx="615">
                  <c:v>8.6999999999999993</c:v>
                </c:pt>
                <c:pt idx="616">
                  <c:v>9.8000000000000007</c:v>
                </c:pt>
                <c:pt idx="617">
                  <c:v>9.6999999999999993</c:v>
                </c:pt>
                <c:pt idx="618">
                  <c:v>7.65</c:v>
                </c:pt>
                <c:pt idx="619">
                  <c:v>7.85</c:v>
                </c:pt>
                <c:pt idx="620">
                  <c:v>7.1</c:v>
                </c:pt>
                <c:pt idx="621">
                  <c:v>6.85</c:v>
                </c:pt>
                <c:pt idx="622">
                  <c:v>6.56</c:v>
                </c:pt>
                <c:pt idx="623">
                  <c:v>6.95</c:v>
                </c:pt>
                <c:pt idx="624">
                  <c:v>7.1</c:v>
                </c:pt>
                <c:pt idx="625">
                  <c:v>7.8</c:v>
                </c:pt>
                <c:pt idx="626">
                  <c:v>7</c:v>
                </c:pt>
                <c:pt idx="627">
                  <c:v>7.25</c:v>
                </c:pt>
                <c:pt idx="628">
                  <c:v>8.15</c:v>
                </c:pt>
                <c:pt idx="629">
                  <c:v>9.35</c:v>
                </c:pt>
                <c:pt idx="630">
                  <c:v>8.8000000000000007</c:v>
                </c:pt>
                <c:pt idx="631">
                  <c:v>7.9</c:v>
                </c:pt>
                <c:pt idx="632">
                  <c:v>6.15</c:v>
                </c:pt>
                <c:pt idx="633">
                  <c:v>6</c:v>
                </c:pt>
                <c:pt idx="634">
                  <c:v>5.8</c:v>
                </c:pt>
                <c:pt idx="635">
                  <c:v>7.05</c:v>
                </c:pt>
                <c:pt idx="636">
                  <c:v>7.15</c:v>
                </c:pt>
                <c:pt idx="637">
                  <c:v>8.9499999999999993</c:v>
                </c:pt>
                <c:pt idx="638">
                  <c:v>9.15</c:v>
                </c:pt>
                <c:pt idx="639">
                  <c:v>9.35</c:v>
                </c:pt>
                <c:pt idx="640">
                  <c:v>9.25</c:v>
                </c:pt>
                <c:pt idx="641">
                  <c:v>9.9</c:v>
                </c:pt>
                <c:pt idx="642">
                  <c:v>10.35</c:v>
                </c:pt>
                <c:pt idx="643">
                  <c:v>11.4</c:v>
                </c:pt>
                <c:pt idx="644">
                  <c:v>11.5</c:v>
                </c:pt>
                <c:pt idx="645">
                  <c:v>13.25</c:v>
                </c:pt>
                <c:pt idx="646">
                  <c:v>14.45</c:v>
                </c:pt>
                <c:pt idx="647">
                  <c:v>12.15</c:v>
                </c:pt>
                <c:pt idx="648">
                  <c:v>13.4</c:v>
                </c:pt>
                <c:pt idx="649">
                  <c:v>11.15</c:v>
                </c:pt>
                <c:pt idx="650">
                  <c:v>9.65</c:v>
                </c:pt>
                <c:pt idx="651">
                  <c:v>11.45</c:v>
                </c:pt>
                <c:pt idx="652">
                  <c:v>11.45</c:v>
                </c:pt>
                <c:pt idx="653">
                  <c:v>12</c:v>
                </c:pt>
                <c:pt idx="654">
                  <c:v>11.05</c:v>
                </c:pt>
                <c:pt idx="655">
                  <c:v>11.35</c:v>
                </c:pt>
                <c:pt idx="656">
                  <c:v>10.85</c:v>
                </c:pt>
                <c:pt idx="657">
                  <c:v>13.4</c:v>
                </c:pt>
                <c:pt idx="658">
                  <c:v>15.1</c:v>
                </c:pt>
                <c:pt idx="659">
                  <c:v>14.55</c:v>
                </c:pt>
                <c:pt idx="660">
                  <c:v>14.7</c:v>
                </c:pt>
                <c:pt idx="661">
                  <c:v>16</c:v>
                </c:pt>
                <c:pt idx="662">
                  <c:v>15</c:v>
                </c:pt>
                <c:pt idx="663">
                  <c:v>13.85</c:v>
                </c:pt>
                <c:pt idx="664">
                  <c:v>14.15</c:v>
                </c:pt>
                <c:pt idx="665">
                  <c:v>16.399999999999999</c:v>
                </c:pt>
                <c:pt idx="666">
                  <c:v>19.100000000000001</c:v>
                </c:pt>
                <c:pt idx="667">
                  <c:v>21.2</c:v>
                </c:pt>
                <c:pt idx="668">
                  <c:v>21.35</c:v>
                </c:pt>
                <c:pt idx="669">
                  <c:v>16.75</c:v>
                </c:pt>
                <c:pt idx="670">
                  <c:v>14.25</c:v>
                </c:pt>
                <c:pt idx="671">
                  <c:v>12.5</c:v>
                </c:pt>
                <c:pt idx="672">
                  <c:v>10.85</c:v>
                </c:pt>
                <c:pt idx="673">
                  <c:v>12.95</c:v>
                </c:pt>
                <c:pt idx="674">
                  <c:v>12.55</c:v>
                </c:pt>
                <c:pt idx="675">
                  <c:v>12.15</c:v>
                </c:pt>
                <c:pt idx="676">
                  <c:v>13.05</c:v>
                </c:pt>
                <c:pt idx="677">
                  <c:v>13.75</c:v>
                </c:pt>
                <c:pt idx="678">
                  <c:v>9</c:v>
                </c:pt>
                <c:pt idx="679">
                  <c:v>9.65</c:v>
                </c:pt>
                <c:pt idx="680">
                  <c:v>7</c:v>
                </c:pt>
                <c:pt idx="681">
                  <c:v>6.8</c:v>
                </c:pt>
                <c:pt idx="682">
                  <c:v>7.55</c:v>
                </c:pt>
                <c:pt idx="683">
                  <c:v>7.15</c:v>
                </c:pt>
                <c:pt idx="684">
                  <c:v>8.5500000000000007</c:v>
                </c:pt>
                <c:pt idx="685">
                  <c:v>8.15</c:v>
                </c:pt>
                <c:pt idx="686">
                  <c:v>8.8000000000000007</c:v>
                </c:pt>
                <c:pt idx="687">
                  <c:v>10.15</c:v>
                </c:pt>
                <c:pt idx="688">
                  <c:v>11.9</c:v>
                </c:pt>
                <c:pt idx="689">
                  <c:v>12.25</c:v>
                </c:pt>
                <c:pt idx="690">
                  <c:v>11.65</c:v>
                </c:pt>
                <c:pt idx="691">
                  <c:v>10.65</c:v>
                </c:pt>
                <c:pt idx="692">
                  <c:v>9.25</c:v>
                </c:pt>
                <c:pt idx="693">
                  <c:v>9.75</c:v>
                </c:pt>
                <c:pt idx="694">
                  <c:v>10.75</c:v>
                </c:pt>
                <c:pt idx="695">
                  <c:v>11.95</c:v>
                </c:pt>
                <c:pt idx="696">
                  <c:v>13.2</c:v>
                </c:pt>
                <c:pt idx="697">
                  <c:v>15.1</c:v>
                </c:pt>
                <c:pt idx="698">
                  <c:v>15</c:v>
                </c:pt>
                <c:pt idx="699">
                  <c:v>11.75</c:v>
                </c:pt>
                <c:pt idx="700">
                  <c:v>13.65</c:v>
                </c:pt>
                <c:pt idx="701">
                  <c:v>12.5</c:v>
                </c:pt>
                <c:pt idx="702">
                  <c:v>13.5</c:v>
                </c:pt>
                <c:pt idx="703">
                  <c:v>11.8</c:v>
                </c:pt>
                <c:pt idx="704">
                  <c:v>11.55</c:v>
                </c:pt>
                <c:pt idx="705">
                  <c:v>11.4</c:v>
                </c:pt>
                <c:pt idx="706">
                  <c:v>10.9</c:v>
                </c:pt>
                <c:pt idx="707">
                  <c:v>11.15</c:v>
                </c:pt>
                <c:pt idx="708">
                  <c:v>9.75</c:v>
                </c:pt>
                <c:pt idx="709">
                  <c:v>7.85</c:v>
                </c:pt>
                <c:pt idx="710">
                  <c:v>7.75</c:v>
                </c:pt>
                <c:pt idx="711">
                  <c:v>7.6</c:v>
                </c:pt>
                <c:pt idx="712">
                  <c:v>7.6</c:v>
                </c:pt>
                <c:pt idx="713">
                  <c:v>8.9</c:v>
                </c:pt>
                <c:pt idx="714">
                  <c:v>7.75</c:v>
                </c:pt>
                <c:pt idx="715">
                  <c:v>8.85</c:v>
                </c:pt>
                <c:pt idx="716">
                  <c:v>10.25</c:v>
                </c:pt>
                <c:pt idx="717">
                  <c:v>8.0500000000000007</c:v>
                </c:pt>
                <c:pt idx="718">
                  <c:v>9.0500000000000007</c:v>
                </c:pt>
                <c:pt idx="719">
                  <c:v>9.25</c:v>
                </c:pt>
                <c:pt idx="720">
                  <c:v>9.4499999999999993</c:v>
                </c:pt>
                <c:pt idx="721">
                  <c:v>8.5</c:v>
                </c:pt>
                <c:pt idx="722">
                  <c:v>8.0500000000000007</c:v>
                </c:pt>
                <c:pt idx="723">
                  <c:v>8.85</c:v>
                </c:pt>
                <c:pt idx="724">
                  <c:v>7.85</c:v>
                </c:pt>
                <c:pt idx="725">
                  <c:v>9</c:v>
                </c:pt>
                <c:pt idx="726">
                  <c:v>8.15</c:v>
                </c:pt>
                <c:pt idx="727">
                  <c:v>8.85</c:v>
                </c:pt>
                <c:pt idx="728">
                  <c:v>8.4</c:v>
                </c:pt>
                <c:pt idx="729">
                  <c:v>7.15</c:v>
                </c:pt>
                <c:pt idx="730">
                  <c:v>7.95</c:v>
                </c:pt>
                <c:pt idx="731">
                  <c:v>6.65</c:v>
                </c:pt>
                <c:pt idx="732">
                  <c:v>6.3</c:v>
                </c:pt>
                <c:pt idx="733">
                  <c:v>6.4</c:v>
                </c:pt>
                <c:pt idx="734">
                  <c:v>6.2</c:v>
                </c:pt>
                <c:pt idx="735">
                  <c:v>6.05</c:v>
                </c:pt>
                <c:pt idx="736">
                  <c:v>6.85</c:v>
                </c:pt>
                <c:pt idx="737">
                  <c:v>7.75</c:v>
                </c:pt>
                <c:pt idx="738">
                  <c:v>8.4</c:v>
                </c:pt>
                <c:pt idx="739">
                  <c:v>8.75</c:v>
                </c:pt>
                <c:pt idx="740">
                  <c:v>8.85</c:v>
                </c:pt>
                <c:pt idx="741">
                  <c:v>7.9</c:v>
                </c:pt>
                <c:pt idx="742">
                  <c:v>8.5500000000000007</c:v>
                </c:pt>
                <c:pt idx="74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4-434D-8B4D-DE04B05BEDB7}"/>
            </c:ext>
          </c:extLst>
        </c:ser>
        <c:ser>
          <c:idx val="2"/>
          <c:order val="2"/>
          <c:tx>
            <c:strRef>
              <c:f>input!$D$9</c:f>
              <c:strCache>
                <c:ptCount val="1"/>
                <c:pt idx="0">
                  <c:v>Brazil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input!$A$10:$A$2334</c:f>
              <c:numCache>
                <c:formatCode>d\-mmm\-yy</c:formatCode>
                <c:ptCount val="2325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input!$D$10:$D$2334</c:f>
              <c:numCache>
                <c:formatCode>0.00</c:formatCode>
                <c:ptCount val="2325"/>
                <c:pt idx="0">
                  <c:v>32.1</c:v>
                </c:pt>
                <c:pt idx="1">
                  <c:v>25.6</c:v>
                </c:pt>
                <c:pt idx="2">
                  <c:v>15.05</c:v>
                </c:pt>
                <c:pt idx="3">
                  <c:v>13</c:v>
                </c:pt>
                <c:pt idx="4">
                  <c:v>11.35</c:v>
                </c:pt>
                <c:pt idx="5">
                  <c:v>10.15</c:v>
                </c:pt>
                <c:pt idx="6">
                  <c:v>9.1199999999999992</c:v>
                </c:pt>
                <c:pt idx="7">
                  <c:v>8.57</c:v>
                </c:pt>
                <c:pt idx="8">
                  <c:v>7.45</c:v>
                </c:pt>
                <c:pt idx="9">
                  <c:v>7</c:v>
                </c:pt>
                <c:pt idx="10">
                  <c:v>7.05</c:v>
                </c:pt>
                <c:pt idx="11">
                  <c:v>9</c:v>
                </c:pt>
                <c:pt idx="12">
                  <c:v>9.5</c:v>
                </c:pt>
                <c:pt idx="13">
                  <c:v>9.5</c:v>
                </c:pt>
                <c:pt idx="14">
                  <c:v>9</c:v>
                </c:pt>
                <c:pt idx="15">
                  <c:v>13</c:v>
                </c:pt>
                <c:pt idx="16">
                  <c:v>13.6</c:v>
                </c:pt>
                <c:pt idx="17">
                  <c:v>16.8</c:v>
                </c:pt>
                <c:pt idx="18">
                  <c:v>16.8</c:v>
                </c:pt>
                <c:pt idx="19">
                  <c:v>23.4</c:v>
                </c:pt>
                <c:pt idx="20">
                  <c:v>20.5</c:v>
                </c:pt>
                <c:pt idx="21">
                  <c:v>26.5</c:v>
                </c:pt>
                <c:pt idx="22">
                  <c:v>22</c:v>
                </c:pt>
                <c:pt idx="23">
                  <c:v>21.15</c:v>
                </c:pt>
                <c:pt idx="24">
                  <c:v>18.5</c:v>
                </c:pt>
                <c:pt idx="25">
                  <c:v>17.25</c:v>
                </c:pt>
                <c:pt idx="26">
                  <c:v>16.5</c:v>
                </c:pt>
                <c:pt idx="27">
                  <c:v>15.45</c:v>
                </c:pt>
                <c:pt idx="28">
                  <c:v>16.5</c:v>
                </c:pt>
                <c:pt idx="29">
                  <c:v>17.75</c:v>
                </c:pt>
                <c:pt idx="30">
                  <c:v>19</c:v>
                </c:pt>
                <c:pt idx="31">
                  <c:v>18.600000000000001</c:v>
                </c:pt>
                <c:pt idx="32">
                  <c:v>21</c:v>
                </c:pt>
                <c:pt idx="33">
                  <c:v>25.5</c:v>
                </c:pt>
                <c:pt idx="34">
                  <c:v>30</c:v>
                </c:pt>
                <c:pt idx="35">
                  <c:v>39.4</c:v>
                </c:pt>
                <c:pt idx="36">
                  <c:v>40</c:v>
                </c:pt>
                <c:pt idx="37">
                  <c:v>40</c:v>
                </c:pt>
                <c:pt idx="38">
                  <c:v>48.25</c:v>
                </c:pt>
                <c:pt idx="39">
                  <c:v>45.15</c:v>
                </c:pt>
                <c:pt idx="40">
                  <c:v>40</c:v>
                </c:pt>
                <c:pt idx="41">
                  <c:v>32.5</c:v>
                </c:pt>
                <c:pt idx="42">
                  <c:v>40</c:v>
                </c:pt>
                <c:pt idx="43">
                  <c:v>38</c:v>
                </c:pt>
                <c:pt idx="44">
                  <c:v>36.25</c:v>
                </c:pt>
                <c:pt idx="45">
                  <c:v>32</c:v>
                </c:pt>
                <c:pt idx="46">
                  <c:v>34</c:v>
                </c:pt>
                <c:pt idx="47">
                  <c:v>28.5</c:v>
                </c:pt>
                <c:pt idx="48">
                  <c:v>29.4</c:v>
                </c:pt>
                <c:pt idx="49">
                  <c:v>28.75</c:v>
                </c:pt>
                <c:pt idx="50">
                  <c:v>28.25</c:v>
                </c:pt>
                <c:pt idx="51">
                  <c:v>24.6</c:v>
                </c:pt>
                <c:pt idx="52">
                  <c:v>22.5</c:v>
                </c:pt>
                <c:pt idx="53">
                  <c:v>23.95</c:v>
                </c:pt>
                <c:pt idx="54">
                  <c:v>29.15</c:v>
                </c:pt>
                <c:pt idx="55">
                  <c:v>32</c:v>
                </c:pt>
                <c:pt idx="56">
                  <c:v>33.25</c:v>
                </c:pt>
                <c:pt idx="57">
                  <c:v>33.25</c:v>
                </c:pt>
                <c:pt idx="58">
                  <c:v>44</c:v>
                </c:pt>
                <c:pt idx="59">
                  <c:v>44</c:v>
                </c:pt>
                <c:pt idx="60">
                  <c:v>45.25</c:v>
                </c:pt>
                <c:pt idx="61">
                  <c:v>42.5</c:v>
                </c:pt>
                <c:pt idx="62">
                  <c:v>43.75</c:v>
                </c:pt>
                <c:pt idx="63">
                  <c:v>35</c:v>
                </c:pt>
                <c:pt idx="64">
                  <c:v>31.8</c:v>
                </c:pt>
                <c:pt idx="65">
                  <c:v>31.8</c:v>
                </c:pt>
                <c:pt idx="66">
                  <c:v>28</c:v>
                </c:pt>
                <c:pt idx="67">
                  <c:v>26.75</c:v>
                </c:pt>
                <c:pt idx="68">
                  <c:v>31.5</c:v>
                </c:pt>
                <c:pt idx="69">
                  <c:v>32</c:v>
                </c:pt>
                <c:pt idx="70">
                  <c:v>26.9</c:v>
                </c:pt>
                <c:pt idx="71">
                  <c:v>27.2</c:v>
                </c:pt>
                <c:pt idx="72">
                  <c:v>25.75</c:v>
                </c:pt>
                <c:pt idx="73">
                  <c:v>27.25</c:v>
                </c:pt>
                <c:pt idx="74">
                  <c:v>25.25</c:v>
                </c:pt>
                <c:pt idx="75">
                  <c:v>30.5</c:v>
                </c:pt>
                <c:pt idx="76">
                  <c:v>30</c:v>
                </c:pt>
                <c:pt idx="77">
                  <c:v>25.5</c:v>
                </c:pt>
                <c:pt idx="78">
                  <c:v>24.25</c:v>
                </c:pt>
                <c:pt idx="79">
                  <c:v>27.25</c:v>
                </c:pt>
                <c:pt idx="80">
                  <c:v>23.35</c:v>
                </c:pt>
                <c:pt idx="81">
                  <c:v>24.7</c:v>
                </c:pt>
                <c:pt idx="82">
                  <c:v>26.15</c:v>
                </c:pt>
                <c:pt idx="83">
                  <c:v>31</c:v>
                </c:pt>
                <c:pt idx="84">
                  <c:v>31.5</c:v>
                </c:pt>
                <c:pt idx="85">
                  <c:v>32.700000000000003</c:v>
                </c:pt>
                <c:pt idx="86">
                  <c:v>30.5</c:v>
                </c:pt>
                <c:pt idx="87">
                  <c:v>33.299999999999997</c:v>
                </c:pt>
                <c:pt idx="88">
                  <c:v>32.5</c:v>
                </c:pt>
                <c:pt idx="89">
                  <c:v>28.5</c:v>
                </c:pt>
                <c:pt idx="90">
                  <c:v>23.5</c:v>
                </c:pt>
                <c:pt idx="91">
                  <c:v>22</c:v>
                </c:pt>
                <c:pt idx="92">
                  <c:v>21.5</c:v>
                </c:pt>
                <c:pt idx="93">
                  <c:v>16.850000000000001</c:v>
                </c:pt>
                <c:pt idx="94">
                  <c:v>16</c:v>
                </c:pt>
                <c:pt idx="95">
                  <c:v>17.45</c:v>
                </c:pt>
                <c:pt idx="96">
                  <c:v>19</c:v>
                </c:pt>
                <c:pt idx="97">
                  <c:v>21.5</c:v>
                </c:pt>
                <c:pt idx="98">
                  <c:v>26.5</c:v>
                </c:pt>
                <c:pt idx="99">
                  <c:v>28.55</c:v>
                </c:pt>
                <c:pt idx="100">
                  <c:v>26.75</c:v>
                </c:pt>
                <c:pt idx="101">
                  <c:v>28.8</c:v>
                </c:pt>
                <c:pt idx="102">
                  <c:v>29.55</c:v>
                </c:pt>
                <c:pt idx="103">
                  <c:v>27</c:v>
                </c:pt>
                <c:pt idx="104">
                  <c:v>28.15</c:v>
                </c:pt>
                <c:pt idx="105">
                  <c:v>30</c:v>
                </c:pt>
                <c:pt idx="106">
                  <c:v>31</c:v>
                </c:pt>
                <c:pt idx="107">
                  <c:v>31.5</c:v>
                </c:pt>
                <c:pt idx="108">
                  <c:v>30</c:v>
                </c:pt>
                <c:pt idx="109">
                  <c:v>28.65</c:v>
                </c:pt>
                <c:pt idx="110">
                  <c:v>27.5</c:v>
                </c:pt>
                <c:pt idx="111">
                  <c:v>27.45</c:v>
                </c:pt>
                <c:pt idx="112">
                  <c:v>24</c:v>
                </c:pt>
                <c:pt idx="113">
                  <c:v>22.75</c:v>
                </c:pt>
                <c:pt idx="114">
                  <c:v>20.9</c:v>
                </c:pt>
                <c:pt idx="115">
                  <c:v>21.9</c:v>
                </c:pt>
                <c:pt idx="116">
                  <c:v>21.9</c:v>
                </c:pt>
                <c:pt idx="117">
                  <c:v>0</c:v>
                </c:pt>
                <c:pt idx="118">
                  <c:v>17.850000000000001</c:v>
                </c:pt>
                <c:pt idx="119">
                  <c:v>19</c:v>
                </c:pt>
                <c:pt idx="120">
                  <c:v>20.75</c:v>
                </c:pt>
                <c:pt idx="121">
                  <c:v>19</c:v>
                </c:pt>
                <c:pt idx="122">
                  <c:v>19.850000000000001</c:v>
                </c:pt>
                <c:pt idx="123">
                  <c:v>19.75</c:v>
                </c:pt>
                <c:pt idx="124">
                  <c:v>19.25</c:v>
                </c:pt>
                <c:pt idx="125">
                  <c:v>18.8</c:v>
                </c:pt>
                <c:pt idx="126">
                  <c:v>18.8</c:v>
                </c:pt>
                <c:pt idx="127">
                  <c:v>19.149999999999999</c:v>
                </c:pt>
                <c:pt idx="128">
                  <c:v>19.100000000000001</c:v>
                </c:pt>
                <c:pt idx="129">
                  <c:v>18.75</c:v>
                </c:pt>
                <c:pt idx="130">
                  <c:v>19.149999999999999</c:v>
                </c:pt>
                <c:pt idx="131">
                  <c:v>20.100000000000001</c:v>
                </c:pt>
                <c:pt idx="132">
                  <c:v>20.75</c:v>
                </c:pt>
                <c:pt idx="133">
                  <c:v>20</c:v>
                </c:pt>
                <c:pt idx="134">
                  <c:v>19.75</c:v>
                </c:pt>
                <c:pt idx="135">
                  <c:v>20.25</c:v>
                </c:pt>
                <c:pt idx="136">
                  <c:v>20.75</c:v>
                </c:pt>
                <c:pt idx="137">
                  <c:v>20.8</c:v>
                </c:pt>
                <c:pt idx="138">
                  <c:v>20</c:v>
                </c:pt>
                <c:pt idx="139">
                  <c:v>19.399999999999999</c:v>
                </c:pt>
                <c:pt idx="140">
                  <c:v>19.5</c:v>
                </c:pt>
                <c:pt idx="141">
                  <c:v>19.25</c:v>
                </c:pt>
                <c:pt idx="142">
                  <c:v>19.8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24.5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28.5</c:v>
                </c:pt>
                <c:pt idx="159">
                  <c:v>30.5</c:v>
                </c:pt>
                <c:pt idx="160">
                  <c:v>30</c:v>
                </c:pt>
                <c:pt idx="161">
                  <c:v>30</c:v>
                </c:pt>
                <c:pt idx="162" formatCode="General">
                  <c:v>29.25</c:v>
                </c:pt>
                <c:pt idx="163">
                  <c:v>23.3</c:v>
                </c:pt>
                <c:pt idx="164">
                  <c:v>20.350000000000001</c:v>
                </c:pt>
                <c:pt idx="165">
                  <c:v>19.5</c:v>
                </c:pt>
                <c:pt idx="166">
                  <c:v>19.350000000000001</c:v>
                </c:pt>
                <c:pt idx="167">
                  <c:v>19.399999999999999</c:v>
                </c:pt>
                <c:pt idx="168">
                  <c:v>19.55</c:v>
                </c:pt>
                <c:pt idx="169">
                  <c:v>19.55</c:v>
                </c:pt>
                <c:pt idx="170">
                  <c:v>20</c:v>
                </c:pt>
                <c:pt idx="171">
                  <c:v>20.5</c:v>
                </c:pt>
                <c:pt idx="172">
                  <c:v>20.399999999999999</c:v>
                </c:pt>
                <c:pt idx="173">
                  <c:v>20</c:v>
                </c:pt>
                <c:pt idx="174">
                  <c:v>19.5</c:v>
                </c:pt>
                <c:pt idx="175">
                  <c:v>19.75</c:v>
                </c:pt>
                <c:pt idx="176">
                  <c:v>21</c:v>
                </c:pt>
                <c:pt idx="177">
                  <c:v>21.5</c:v>
                </c:pt>
                <c:pt idx="178">
                  <c:v>21.15</c:v>
                </c:pt>
                <c:pt idx="179">
                  <c:v>21</c:v>
                </c:pt>
                <c:pt idx="180">
                  <c:v>21</c:v>
                </c:pt>
                <c:pt idx="181">
                  <c:v>20.350000000000001</c:v>
                </c:pt>
                <c:pt idx="182">
                  <c:v>20.399999999999999</c:v>
                </c:pt>
                <c:pt idx="183">
                  <c:v>19</c:v>
                </c:pt>
                <c:pt idx="184">
                  <c:v>18.3</c:v>
                </c:pt>
                <c:pt idx="185">
                  <c:v>17.600000000000001</c:v>
                </c:pt>
                <c:pt idx="186">
                  <c:v>17.2</c:v>
                </c:pt>
                <c:pt idx="187">
                  <c:v>17.3</c:v>
                </c:pt>
                <c:pt idx="188">
                  <c:v>17.55</c:v>
                </c:pt>
                <c:pt idx="189">
                  <c:v>18.5</c:v>
                </c:pt>
                <c:pt idx="190">
                  <c:v>17.899999999999999</c:v>
                </c:pt>
                <c:pt idx="191">
                  <c:v>17.75</c:v>
                </c:pt>
                <c:pt idx="192">
                  <c:v>17.850000000000001</c:v>
                </c:pt>
                <c:pt idx="193">
                  <c:v>17.95</c:v>
                </c:pt>
                <c:pt idx="194">
                  <c:v>17.649999999999999</c:v>
                </c:pt>
                <c:pt idx="195">
                  <c:v>17.25</c:v>
                </c:pt>
                <c:pt idx="196">
                  <c:v>17.2</c:v>
                </c:pt>
                <c:pt idx="197">
                  <c:v>17.75</c:v>
                </c:pt>
                <c:pt idx="198">
                  <c:v>17.75</c:v>
                </c:pt>
                <c:pt idx="199">
                  <c:v>17.95</c:v>
                </c:pt>
                <c:pt idx="200">
                  <c:v>21.25</c:v>
                </c:pt>
                <c:pt idx="201">
                  <c:v>21.5</c:v>
                </c:pt>
                <c:pt idx="202">
                  <c:v>22.25</c:v>
                </c:pt>
                <c:pt idx="203">
                  <c:v>22</c:v>
                </c:pt>
                <c:pt idx="204">
                  <c:v>23</c:v>
                </c:pt>
                <c:pt idx="205">
                  <c:v>23.5</c:v>
                </c:pt>
                <c:pt idx="206">
                  <c:v>22.5</c:v>
                </c:pt>
                <c:pt idx="207">
                  <c:v>21.25</c:v>
                </c:pt>
                <c:pt idx="208">
                  <c:v>21.5</c:v>
                </c:pt>
                <c:pt idx="209">
                  <c:v>22.35</c:v>
                </c:pt>
                <c:pt idx="210">
                  <c:v>20.350000000000001</c:v>
                </c:pt>
                <c:pt idx="211">
                  <c:v>19</c:v>
                </c:pt>
                <c:pt idx="212">
                  <c:v>17.25</c:v>
                </c:pt>
                <c:pt idx="213">
                  <c:v>16.3</c:v>
                </c:pt>
                <c:pt idx="214">
                  <c:v>17</c:v>
                </c:pt>
                <c:pt idx="215">
                  <c:v>17.5</c:v>
                </c:pt>
                <c:pt idx="216">
                  <c:v>19</c:v>
                </c:pt>
                <c:pt idx="217">
                  <c:v>18.600000000000001</c:v>
                </c:pt>
                <c:pt idx="218">
                  <c:v>18.25</c:v>
                </c:pt>
                <c:pt idx="219">
                  <c:v>18</c:v>
                </c:pt>
                <c:pt idx="220">
                  <c:v>18.100000000000001</c:v>
                </c:pt>
                <c:pt idx="221">
                  <c:v>18</c:v>
                </c:pt>
                <c:pt idx="222">
                  <c:v>17.600000000000001</c:v>
                </c:pt>
                <c:pt idx="223">
                  <c:v>17.600000000000001</c:v>
                </c:pt>
                <c:pt idx="224">
                  <c:v>17.600000000000001</c:v>
                </c:pt>
                <c:pt idx="225">
                  <c:v>17.5</c:v>
                </c:pt>
                <c:pt idx="226">
                  <c:v>17.399999999999999</c:v>
                </c:pt>
                <c:pt idx="227">
                  <c:v>17.2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17.600000000000001</c:v>
                </c:pt>
                <c:pt idx="232">
                  <c:v>17.75</c:v>
                </c:pt>
                <c:pt idx="233">
                  <c:v>17.600000000000001</c:v>
                </c:pt>
                <c:pt idx="234">
                  <c:v>17.75</c:v>
                </c:pt>
                <c:pt idx="235">
                  <c:v>17.7</c:v>
                </c:pt>
                <c:pt idx="236">
                  <c:v>15.5</c:v>
                </c:pt>
                <c:pt idx="237">
                  <c:v>17.850000000000001</c:v>
                </c:pt>
                <c:pt idx="238">
                  <c:v>18.8</c:v>
                </c:pt>
                <c:pt idx="239">
                  <c:v>21.5</c:v>
                </c:pt>
                <c:pt idx="240">
                  <c:v>20.5</c:v>
                </c:pt>
                <c:pt idx="241">
                  <c:v>21</c:v>
                </c:pt>
                <c:pt idx="242">
                  <c:v>20.2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19.600000000000001</c:v>
                </c:pt>
                <c:pt idx="246">
                  <c:v>20.6</c:v>
                </c:pt>
                <c:pt idx="247">
                  <c:v>22.2</c:v>
                </c:pt>
                <c:pt idx="248">
                  <c:v>22.7</c:v>
                </c:pt>
                <c:pt idx="249">
                  <c:v>24.2</c:v>
                </c:pt>
                <c:pt idx="250">
                  <c:v>27</c:v>
                </c:pt>
                <c:pt idx="251">
                  <c:v>29.05</c:v>
                </c:pt>
                <c:pt idx="252">
                  <c:v>27.75</c:v>
                </c:pt>
                <c:pt idx="253">
                  <c:v>28.25</c:v>
                </c:pt>
                <c:pt idx="254">
                  <c:v>27.05</c:v>
                </c:pt>
                <c:pt idx="255">
                  <c:v>26.15</c:v>
                </c:pt>
                <c:pt idx="256">
                  <c:v>23.7</c:v>
                </c:pt>
                <c:pt idx="257">
                  <c:v>20.45</c:v>
                </c:pt>
                <c:pt idx="258">
                  <c:v>22</c:v>
                </c:pt>
                <c:pt idx="259">
                  <c:v>20.5</c:v>
                </c:pt>
                <c:pt idx="260">
                  <c:v>20.399999999999999</c:v>
                </c:pt>
                <c:pt idx="261">
                  <c:v>24</c:v>
                </c:pt>
                <c:pt idx="262">
                  <c:v>27.25</c:v>
                </c:pt>
                <c:pt idx="263">
                  <c:v>29.7</c:v>
                </c:pt>
                <c:pt idx="264">
                  <c:v>28.8</c:v>
                </c:pt>
                <c:pt idx="265">
                  <c:v>28.8</c:v>
                </c:pt>
                <c:pt idx="266">
                  <c:v>27.75</c:v>
                </c:pt>
                <c:pt idx="267">
                  <c:v>19.95</c:v>
                </c:pt>
                <c:pt idx="268">
                  <c:v>21</c:v>
                </c:pt>
                <c:pt idx="269">
                  <c:v>20.2</c:v>
                </c:pt>
                <c:pt idx="270">
                  <c:v>19.75</c:v>
                </c:pt>
                <c:pt idx="271">
                  <c:v>19.899999999999999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21.5</c:v>
                </c:pt>
                <c:pt idx="275">
                  <c:v>27</c:v>
                </c:pt>
                <c:pt idx="276">
                  <c:v>26</c:v>
                </c:pt>
                <c:pt idx="277">
                  <c:v>27.15</c:v>
                </c:pt>
                <c:pt idx="278">
                  <c:v>23.5</c:v>
                </c:pt>
                <c:pt idx="279">
                  <c:v>21.75</c:v>
                </c:pt>
                <c:pt idx="280">
                  <c:v>19</c:v>
                </c:pt>
                <c:pt idx="281">
                  <c:v>18.25</c:v>
                </c:pt>
                <c:pt idx="282">
                  <c:v>19</c:v>
                </c:pt>
                <c:pt idx="283">
                  <c:v>19.75</c:v>
                </c:pt>
                <c:pt idx="284">
                  <c:v>20</c:v>
                </c:pt>
                <c:pt idx="285">
                  <c:v>19.25</c:v>
                </c:pt>
                <c:pt idx="286">
                  <c:v>18.75</c:v>
                </c:pt>
                <c:pt idx="287">
                  <c:v>19.25</c:v>
                </c:pt>
                <c:pt idx="288">
                  <c:v>21.75</c:v>
                </c:pt>
                <c:pt idx="289">
                  <c:v>20.25</c:v>
                </c:pt>
                <c:pt idx="290">
                  <c:v>22.5</c:v>
                </c:pt>
                <c:pt idx="291">
                  <c:v>22</c:v>
                </c:pt>
                <c:pt idx="292">
                  <c:v>22.1</c:v>
                </c:pt>
                <c:pt idx="293">
                  <c:v>19.8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18.75</c:v>
                </c:pt>
                <c:pt idx="298">
                  <c:v>23.5</c:v>
                </c:pt>
                <c:pt idx="299">
                  <c:v>23.85</c:v>
                </c:pt>
                <c:pt idx="300">
                  <c:v>24.45</c:v>
                </c:pt>
                <c:pt idx="301">
                  <c:v>23.9</c:v>
                </c:pt>
                <c:pt idx="302">
                  <c:v>22.9</c:v>
                </c:pt>
                <c:pt idx="303">
                  <c:v>21.8</c:v>
                </c:pt>
                <c:pt idx="304">
                  <c:v>19.5</c:v>
                </c:pt>
                <c:pt idx="305">
                  <c:v>18.850000000000001</c:v>
                </c:pt>
                <c:pt idx="306">
                  <c:v>17.5</c:v>
                </c:pt>
                <c:pt idx="307">
                  <c:v>16.75</c:v>
                </c:pt>
                <c:pt idx="308">
                  <c:v>21.15</c:v>
                </c:pt>
                <c:pt idx="309">
                  <c:v>25.5</c:v>
                </c:pt>
                <c:pt idx="310">
                  <c:v>24.5</c:v>
                </c:pt>
                <c:pt idx="311">
                  <c:v>20</c:v>
                </c:pt>
                <c:pt idx="312">
                  <c:v>19</c:v>
                </c:pt>
                <c:pt idx="313">
                  <c:v>17.25</c:v>
                </c:pt>
                <c:pt idx="314">
                  <c:v>15.5</c:v>
                </c:pt>
                <c:pt idx="315">
                  <c:v>14.9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9.75</c:v>
                </c:pt>
                <c:pt idx="320">
                  <c:v>10.6</c:v>
                </c:pt>
                <c:pt idx="321">
                  <c:v>11.9</c:v>
                </c:pt>
                <c:pt idx="322">
                  <c:v>10.65</c:v>
                </c:pt>
                <c:pt idx="323">
                  <c:v>11</c:v>
                </c:pt>
                <c:pt idx="324">
                  <c:v>10</c:v>
                </c:pt>
                <c:pt idx="325">
                  <c:v>10.199999999999999</c:v>
                </c:pt>
                <c:pt idx="326">
                  <c:v>10.35</c:v>
                </c:pt>
                <c:pt idx="327">
                  <c:v>10.5</c:v>
                </c:pt>
                <c:pt idx="328">
                  <c:v>10.25</c:v>
                </c:pt>
                <c:pt idx="329">
                  <c:v>10.25</c:v>
                </c:pt>
                <c:pt idx="330">
                  <c:v>10.25</c:v>
                </c:pt>
                <c:pt idx="331">
                  <c:v>9.5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10.7</c:v>
                </c:pt>
                <c:pt idx="337">
                  <c:v>12.3</c:v>
                </c:pt>
                <c:pt idx="338">
                  <c:v>11.35</c:v>
                </c:pt>
                <c:pt idx="339">
                  <c:v>10.9</c:v>
                </c:pt>
                <c:pt idx="340">
                  <c:v>10.7</c:v>
                </c:pt>
                <c:pt idx="341">
                  <c:v>10.25</c:v>
                </c:pt>
                <c:pt idx="342">
                  <c:v>12.7</c:v>
                </c:pt>
                <c:pt idx="343">
                  <c:v>13</c:v>
                </c:pt>
                <c:pt idx="344">
                  <c:v>12.1</c:v>
                </c:pt>
                <c:pt idx="345">
                  <c:v>12.8</c:v>
                </c:pt>
                <c:pt idx="346">
                  <c:v>13.8</c:v>
                </c:pt>
                <c:pt idx="347">
                  <c:v>15</c:v>
                </c:pt>
                <c:pt idx="348">
                  <c:v>16.5</c:v>
                </c:pt>
                <c:pt idx="349">
                  <c:v>16</c:v>
                </c:pt>
                <c:pt idx="350">
                  <c:v>14</c:v>
                </c:pt>
                <c:pt idx="351">
                  <c:v>12.8</c:v>
                </c:pt>
                <c:pt idx="352">
                  <c:v>10</c:v>
                </c:pt>
                <c:pt idx="353">
                  <c:v>11.35</c:v>
                </c:pt>
                <c:pt idx="354">
                  <c:v>10.9</c:v>
                </c:pt>
                <c:pt idx="355">
                  <c:v>14.5</c:v>
                </c:pt>
                <c:pt idx="356">
                  <c:v>14</c:v>
                </c:pt>
                <c:pt idx="357">
                  <c:v>12.9</c:v>
                </c:pt>
                <c:pt idx="358">
                  <c:v>11.5</c:v>
                </c:pt>
                <c:pt idx="359">
                  <c:v>11.25</c:v>
                </c:pt>
                <c:pt idx="360">
                  <c:v>12</c:v>
                </c:pt>
                <c:pt idx="361">
                  <c:v>11.35</c:v>
                </c:pt>
                <c:pt idx="362">
                  <c:v>10.199999999999999</c:v>
                </c:pt>
                <c:pt idx="363">
                  <c:v>8.9</c:v>
                </c:pt>
                <c:pt idx="364">
                  <c:v>7.8</c:v>
                </c:pt>
                <c:pt idx="365">
                  <c:v>9</c:v>
                </c:pt>
                <c:pt idx="366">
                  <c:v>8.6</c:v>
                </c:pt>
                <c:pt idx="367">
                  <c:v>9.1</c:v>
                </c:pt>
                <c:pt idx="368">
                  <c:v>7.1</c:v>
                </c:pt>
                <c:pt idx="369">
                  <c:v>7.1</c:v>
                </c:pt>
                <c:pt idx="370">
                  <c:v>6.64</c:v>
                </c:pt>
                <c:pt idx="371">
                  <c:v>6.25</c:v>
                </c:pt>
                <c:pt idx="372">
                  <c:v>5.5</c:v>
                </c:pt>
                <c:pt idx="373">
                  <c:v>5.35</c:v>
                </c:pt>
                <c:pt idx="374">
                  <c:v>5.25</c:v>
                </c:pt>
                <c:pt idx="375">
                  <c:v>5.85</c:v>
                </c:pt>
                <c:pt idx="376">
                  <c:v>5.65</c:v>
                </c:pt>
                <c:pt idx="377">
                  <c:v>5.65</c:v>
                </c:pt>
                <c:pt idx="378">
                  <c:v>5.6</c:v>
                </c:pt>
                <c:pt idx="379">
                  <c:v>5.25</c:v>
                </c:pt>
                <c:pt idx="380">
                  <c:v>5.45</c:v>
                </c:pt>
                <c:pt idx="381">
                  <c:v>5.8</c:v>
                </c:pt>
                <c:pt idx="382">
                  <c:v>5.85</c:v>
                </c:pt>
                <c:pt idx="383">
                  <c:v>6.35</c:v>
                </c:pt>
                <c:pt idx="384">
                  <c:v>7.4</c:v>
                </c:pt>
                <c:pt idx="385">
                  <c:v>8.5500000000000007</c:v>
                </c:pt>
                <c:pt idx="386">
                  <c:v>9</c:v>
                </c:pt>
                <c:pt idx="387">
                  <c:v>8.75</c:v>
                </c:pt>
                <c:pt idx="388">
                  <c:v>8.1</c:v>
                </c:pt>
                <c:pt idx="389">
                  <c:v>7.9</c:v>
                </c:pt>
                <c:pt idx="390">
                  <c:v>8.0500000000000007</c:v>
                </c:pt>
                <c:pt idx="391">
                  <c:v>8.25</c:v>
                </c:pt>
                <c:pt idx="392">
                  <c:v>9</c:v>
                </c:pt>
                <c:pt idx="393">
                  <c:v>9.25</c:v>
                </c:pt>
                <c:pt idx="394">
                  <c:v>8.85</c:v>
                </c:pt>
                <c:pt idx="395">
                  <c:v>9.25</c:v>
                </c:pt>
                <c:pt idx="396">
                  <c:v>9.75</c:v>
                </c:pt>
                <c:pt idx="397">
                  <c:v>9.35</c:v>
                </c:pt>
                <c:pt idx="398">
                  <c:v>9.15</c:v>
                </c:pt>
                <c:pt idx="399">
                  <c:v>8.85</c:v>
                </c:pt>
                <c:pt idx="400">
                  <c:v>8.6</c:v>
                </c:pt>
                <c:pt idx="401">
                  <c:v>9</c:v>
                </c:pt>
                <c:pt idx="402">
                  <c:v>9.25</c:v>
                </c:pt>
                <c:pt idx="403">
                  <c:v>9</c:v>
                </c:pt>
                <c:pt idx="404">
                  <c:v>9.8000000000000007</c:v>
                </c:pt>
                <c:pt idx="405">
                  <c:v>10.1</c:v>
                </c:pt>
                <c:pt idx="406">
                  <c:v>11.75</c:v>
                </c:pt>
                <c:pt idx="407">
                  <c:v>12</c:v>
                </c:pt>
                <c:pt idx="408">
                  <c:v>12.75</c:v>
                </c:pt>
                <c:pt idx="409">
                  <c:v>12</c:v>
                </c:pt>
                <c:pt idx="410">
                  <c:v>12.65</c:v>
                </c:pt>
                <c:pt idx="411">
                  <c:v>12.15</c:v>
                </c:pt>
                <c:pt idx="412">
                  <c:v>10.85</c:v>
                </c:pt>
                <c:pt idx="413">
                  <c:v>11</c:v>
                </c:pt>
                <c:pt idx="414">
                  <c:v>11.15</c:v>
                </c:pt>
                <c:pt idx="415">
                  <c:v>13.5</c:v>
                </c:pt>
                <c:pt idx="416">
                  <c:v>13.35</c:v>
                </c:pt>
                <c:pt idx="417">
                  <c:v>12.75</c:v>
                </c:pt>
                <c:pt idx="418">
                  <c:v>12.85</c:v>
                </c:pt>
                <c:pt idx="419">
                  <c:v>10.55</c:v>
                </c:pt>
                <c:pt idx="420">
                  <c:v>10.8</c:v>
                </c:pt>
                <c:pt idx="421">
                  <c:v>13.4</c:v>
                </c:pt>
                <c:pt idx="422">
                  <c:v>13.25</c:v>
                </c:pt>
                <c:pt idx="423">
                  <c:v>13.6</c:v>
                </c:pt>
                <c:pt idx="424">
                  <c:v>12.5</c:v>
                </c:pt>
                <c:pt idx="425">
                  <c:v>13.6</c:v>
                </c:pt>
                <c:pt idx="426">
                  <c:v>12</c:v>
                </c:pt>
                <c:pt idx="427">
                  <c:v>11.35</c:v>
                </c:pt>
                <c:pt idx="428">
                  <c:v>11.1</c:v>
                </c:pt>
                <c:pt idx="429">
                  <c:v>10.85</c:v>
                </c:pt>
                <c:pt idx="430">
                  <c:v>11.5</c:v>
                </c:pt>
                <c:pt idx="431">
                  <c:v>12.5</c:v>
                </c:pt>
                <c:pt idx="432">
                  <c:v>14.85</c:v>
                </c:pt>
                <c:pt idx="433">
                  <c:v>16.7</c:v>
                </c:pt>
                <c:pt idx="434">
                  <c:v>16.25</c:v>
                </c:pt>
                <c:pt idx="435">
                  <c:v>16.25</c:v>
                </c:pt>
                <c:pt idx="436">
                  <c:v>14.45</c:v>
                </c:pt>
                <c:pt idx="437">
                  <c:v>14.95</c:v>
                </c:pt>
                <c:pt idx="438">
                  <c:v>13.1</c:v>
                </c:pt>
                <c:pt idx="439">
                  <c:v>13.85</c:v>
                </c:pt>
                <c:pt idx="440">
                  <c:v>13.2</c:v>
                </c:pt>
                <c:pt idx="441">
                  <c:v>14.45</c:v>
                </c:pt>
                <c:pt idx="442">
                  <c:v>14.55</c:v>
                </c:pt>
                <c:pt idx="443">
                  <c:v>14.2</c:v>
                </c:pt>
                <c:pt idx="444">
                  <c:v>13.55</c:v>
                </c:pt>
                <c:pt idx="445">
                  <c:v>13.2</c:v>
                </c:pt>
                <c:pt idx="446">
                  <c:v>12.65</c:v>
                </c:pt>
                <c:pt idx="447">
                  <c:v>11.15</c:v>
                </c:pt>
                <c:pt idx="448">
                  <c:v>11.5</c:v>
                </c:pt>
                <c:pt idx="449">
                  <c:v>10.8</c:v>
                </c:pt>
                <c:pt idx="450">
                  <c:v>12</c:v>
                </c:pt>
                <c:pt idx="451">
                  <c:v>13</c:v>
                </c:pt>
                <c:pt idx="452">
                  <c:v>12.9</c:v>
                </c:pt>
                <c:pt idx="453">
                  <c:v>14</c:v>
                </c:pt>
                <c:pt idx="454">
                  <c:v>15.25</c:v>
                </c:pt>
                <c:pt idx="455">
                  <c:v>17.3</c:v>
                </c:pt>
                <c:pt idx="456">
                  <c:v>16.95</c:v>
                </c:pt>
                <c:pt idx="457">
                  <c:v>16.149999999999999</c:v>
                </c:pt>
                <c:pt idx="458">
                  <c:v>17.149999999999999</c:v>
                </c:pt>
                <c:pt idx="459">
                  <c:v>17.2</c:v>
                </c:pt>
                <c:pt idx="460">
                  <c:v>19.350000000000001</c:v>
                </c:pt>
                <c:pt idx="461">
                  <c:v>18.25</c:v>
                </c:pt>
                <c:pt idx="462">
                  <c:v>18.55</c:v>
                </c:pt>
                <c:pt idx="463">
                  <c:v>17.45</c:v>
                </c:pt>
                <c:pt idx="464">
                  <c:v>17.95</c:v>
                </c:pt>
                <c:pt idx="465">
                  <c:v>17.899999999999999</c:v>
                </c:pt>
                <c:pt idx="466">
                  <c:v>17.7</c:v>
                </c:pt>
                <c:pt idx="467">
                  <c:v>19.100000000000001</c:v>
                </c:pt>
                <c:pt idx="468">
                  <c:v>18.25</c:v>
                </c:pt>
                <c:pt idx="469">
                  <c:v>18.850000000000001</c:v>
                </c:pt>
                <c:pt idx="470">
                  <c:v>20.9</c:v>
                </c:pt>
                <c:pt idx="471">
                  <c:v>21.05</c:v>
                </c:pt>
                <c:pt idx="472">
                  <c:v>19.399999999999999</c:v>
                </c:pt>
                <c:pt idx="473">
                  <c:v>17.25</c:v>
                </c:pt>
                <c:pt idx="474">
                  <c:v>17.350000000000001</c:v>
                </c:pt>
                <c:pt idx="475">
                  <c:v>15.95</c:v>
                </c:pt>
                <c:pt idx="476">
                  <c:v>14.05</c:v>
                </c:pt>
                <c:pt idx="477">
                  <c:v>14.95</c:v>
                </c:pt>
                <c:pt idx="478">
                  <c:v>14.8</c:v>
                </c:pt>
                <c:pt idx="479">
                  <c:v>16.850000000000001</c:v>
                </c:pt>
                <c:pt idx="480">
                  <c:v>16.2</c:v>
                </c:pt>
                <c:pt idx="481">
                  <c:v>16.7</c:v>
                </c:pt>
                <c:pt idx="482">
                  <c:v>16.100000000000001</c:v>
                </c:pt>
                <c:pt idx="483">
                  <c:v>15.45</c:v>
                </c:pt>
                <c:pt idx="484">
                  <c:v>15</c:v>
                </c:pt>
                <c:pt idx="485">
                  <c:v>14.75</c:v>
                </c:pt>
                <c:pt idx="486">
                  <c:v>14.1</c:v>
                </c:pt>
                <c:pt idx="487">
                  <c:v>12.75</c:v>
                </c:pt>
                <c:pt idx="488">
                  <c:v>13.5</c:v>
                </c:pt>
                <c:pt idx="489">
                  <c:v>17.95</c:v>
                </c:pt>
                <c:pt idx="490">
                  <c:v>18.05</c:v>
                </c:pt>
                <c:pt idx="491">
                  <c:v>18.399999999999999</c:v>
                </c:pt>
                <c:pt idx="492">
                  <c:v>19</c:v>
                </c:pt>
                <c:pt idx="493">
                  <c:v>17.25</c:v>
                </c:pt>
                <c:pt idx="494">
                  <c:v>16.05</c:v>
                </c:pt>
                <c:pt idx="495">
                  <c:v>17.75</c:v>
                </c:pt>
                <c:pt idx="496">
                  <c:v>19</c:v>
                </c:pt>
                <c:pt idx="497">
                  <c:v>19.7</c:v>
                </c:pt>
                <c:pt idx="498">
                  <c:v>19.5</c:v>
                </c:pt>
                <c:pt idx="499">
                  <c:v>20.75</c:v>
                </c:pt>
                <c:pt idx="500">
                  <c:v>22.45</c:v>
                </c:pt>
                <c:pt idx="501">
                  <c:v>22.1</c:v>
                </c:pt>
                <c:pt idx="502">
                  <c:v>22.25</c:v>
                </c:pt>
                <c:pt idx="503">
                  <c:v>22.85</c:v>
                </c:pt>
                <c:pt idx="504">
                  <c:v>24.65</c:v>
                </c:pt>
                <c:pt idx="505">
                  <c:v>24.25</c:v>
                </c:pt>
                <c:pt idx="506">
                  <c:v>24.25</c:v>
                </c:pt>
                <c:pt idx="507">
                  <c:v>22.9</c:v>
                </c:pt>
                <c:pt idx="508">
                  <c:v>22.15</c:v>
                </c:pt>
                <c:pt idx="509">
                  <c:v>21.2</c:v>
                </c:pt>
                <c:pt idx="510">
                  <c:v>20.100000000000001</c:v>
                </c:pt>
                <c:pt idx="511">
                  <c:v>20.149999999999999</c:v>
                </c:pt>
                <c:pt idx="512">
                  <c:v>20.6</c:v>
                </c:pt>
                <c:pt idx="513">
                  <c:v>20.3</c:v>
                </c:pt>
                <c:pt idx="514">
                  <c:v>21.05</c:v>
                </c:pt>
                <c:pt idx="515">
                  <c:v>21.45</c:v>
                </c:pt>
                <c:pt idx="516">
                  <c:v>21.4</c:v>
                </c:pt>
                <c:pt idx="517">
                  <c:v>20.9</c:v>
                </c:pt>
                <c:pt idx="518">
                  <c:v>15.9</c:v>
                </c:pt>
                <c:pt idx="519">
                  <c:v>14.95</c:v>
                </c:pt>
                <c:pt idx="520">
                  <c:v>15.75</c:v>
                </c:pt>
                <c:pt idx="521">
                  <c:v>15.85</c:v>
                </c:pt>
                <c:pt idx="522">
                  <c:v>16.25</c:v>
                </c:pt>
                <c:pt idx="523">
                  <c:v>17.2</c:v>
                </c:pt>
                <c:pt idx="524">
                  <c:v>16.100000000000001</c:v>
                </c:pt>
                <c:pt idx="525">
                  <c:v>16.100000000000001</c:v>
                </c:pt>
                <c:pt idx="526">
                  <c:v>16.7</c:v>
                </c:pt>
                <c:pt idx="527">
                  <c:v>17.649999999999999</c:v>
                </c:pt>
                <c:pt idx="528">
                  <c:v>17.899999999999999</c:v>
                </c:pt>
                <c:pt idx="529">
                  <c:v>16.3</c:v>
                </c:pt>
                <c:pt idx="530">
                  <c:v>13.8</c:v>
                </c:pt>
                <c:pt idx="531">
                  <c:v>13.15</c:v>
                </c:pt>
                <c:pt idx="532">
                  <c:v>13.25</c:v>
                </c:pt>
                <c:pt idx="533">
                  <c:v>12.8</c:v>
                </c:pt>
                <c:pt idx="534">
                  <c:v>12.45</c:v>
                </c:pt>
                <c:pt idx="535">
                  <c:v>11.6</c:v>
                </c:pt>
                <c:pt idx="536">
                  <c:v>11.95</c:v>
                </c:pt>
                <c:pt idx="537">
                  <c:v>11.65</c:v>
                </c:pt>
                <c:pt idx="538">
                  <c:v>12</c:v>
                </c:pt>
                <c:pt idx="539">
                  <c:v>12.8</c:v>
                </c:pt>
                <c:pt idx="540">
                  <c:v>12.7</c:v>
                </c:pt>
                <c:pt idx="541">
                  <c:v>12.9</c:v>
                </c:pt>
                <c:pt idx="542">
                  <c:v>13.75</c:v>
                </c:pt>
                <c:pt idx="543">
                  <c:v>15.65</c:v>
                </c:pt>
                <c:pt idx="544">
                  <c:v>15.85</c:v>
                </c:pt>
                <c:pt idx="545">
                  <c:v>16.350000000000001</c:v>
                </c:pt>
                <c:pt idx="546">
                  <c:v>16.45</c:v>
                </c:pt>
                <c:pt idx="547">
                  <c:v>16.45</c:v>
                </c:pt>
                <c:pt idx="548">
                  <c:v>16.850000000000001</c:v>
                </c:pt>
                <c:pt idx="549">
                  <c:v>17.149999999999999</c:v>
                </c:pt>
                <c:pt idx="550">
                  <c:v>18.350000000000001</c:v>
                </c:pt>
                <c:pt idx="551">
                  <c:v>18.399999999999999</c:v>
                </c:pt>
                <c:pt idx="552">
                  <c:v>22.2</c:v>
                </c:pt>
                <c:pt idx="553">
                  <c:v>23.45</c:v>
                </c:pt>
                <c:pt idx="554">
                  <c:v>27.5</c:v>
                </c:pt>
                <c:pt idx="555">
                  <c:v>23.5</c:v>
                </c:pt>
                <c:pt idx="556">
                  <c:v>22</c:v>
                </c:pt>
                <c:pt idx="557">
                  <c:v>21</c:v>
                </c:pt>
                <c:pt idx="558">
                  <c:v>22.55</c:v>
                </c:pt>
                <c:pt idx="559">
                  <c:v>24.05</c:v>
                </c:pt>
                <c:pt idx="560">
                  <c:v>28.15</c:v>
                </c:pt>
                <c:pt idx="561">
                  <c:v>27.95</c:v>
                </c:pt>
                <c:pt idx="562">
                  <c:v>25.9</c:v>
                </c:pt>
                <c:pt idx="563">
                  <c:v>23.7</c:v>
                </c:pt>
                <c:pt idx="564">
                  <c:v>22.8</c:v>
                </c:pt>
                <c:pt idx="565">
                  <c:v>22</c:v>
                </c:pt>
                <c:pt idx="566">
                  <c:v>23.8</c:v>
                </c:pt>
                <c:pt idx="567">
                  <c:v>20.95</c:v>
                </c:pt>
                <c:pt idx="568">
                  <c:v>21.5</c:v>
                </c:pt>
                <c:pt idx="569">
                  <c:v>20.399999999999999</c:v>
                </c:pt>
                <c:pt idx="570">
                  <c:v>18</c:v>
                </c:pt>
                <c:pt idx="571">
                  <c:v>19.05</c:v>
                </c:pt>
                <c:pt idx="572">
                  <c:v>19.05</c:v>
                </c:pt>
                <c:pt idx="573">
                  <c:v>22.4</c:v>
                </c:pt>
                <c:pt idx="574">
                  <c:v>21.65</c:v>
                </c:pt>
                <c:pt idx="575">
                  <c:v>18.95</c:v>
                </c:pt>
                <c:pt idx="576">
                  <c:v>18.899999999999999</c:v>
                </c:pt>
                <c:pt idx="577">
                  <c:v>18.45</c:v>
                </c:pt>
                <c:pt idx="578">
                  <c:v>18.5</c:v>
                </c:pt>
                <c:pt idx="579">
                  <c:v>17.850000000000001</c:v>
                </c:pt>
                <c:pt idx="580">
                  <c:v>15.9</c:v>
                </c:pt>
                <c:pt idx="581">
                  <c:v>15.05</c:v>
                </c:pt>
                <c:pt idx="582">
                  <c:v>13.6</c:v>
                </c:pt>
                <c:pt idx="583">
                  <c:v>12.95</c:v>
                </c:pt>
                <c:pt idx="584">
                  <c:v>13</c:v>
                </c:pt>
                <c:pt idx="585">
                  <c:v>12.6</c:v>
                </c:pt>
                <c:pt idx="586">
                  <c:v>11.85</c:v>
                </c:pt>
                <c:pt idx="587">
                  <c:v>10.55</c:v>
                </c:pt>
                <c:pt idx="588">
                  <c:v>9.9499999999999993</c:v>
                </c:pt>
                <c:pt idx="589">
                  <c:v>9.3000000000000007</c:v>
                </c:pt>
                <c:pt idx="590">
                  <c:v>10.65</c:v>
                </c:pt>
                <c:pt idx="591">
                  <c:v>11</c:v>
                </c:pt>
                <c:pt idx="592">
                  <c:v>12.1</c:v>
                </c:pt>
                <c:pt idx="593">
                  <c:v>10.5</c:v>
                </c:pt>
                <c:pt idx="594">
                  <c:v>9.8000000000000007</c:v>
                </c:pt>
                <c:pt idx="595">
                  <c:v>8.15</c:v>
                </c:pt>
                <c:pt idx="596">
                  <c:v>7</c:v>
                </c:pt>
                <c:pt idx="597">
                  <c:v>8.1999999999999993</c:v>
                </c:pt>
                <c:pt idx="598">
                  <c:v>8</c:v>
                </c:pt>
                <c:pt idx="599">
                  <c:v>11.1</c:v>
                </c:pt>
                <c:pt idx="600">
                  <c:v>14.9</c:v>
                </c:pt>
                <c:pt idx="601">
                  <c:v>20.100000000000001</c:v>
                </c:pt>
                <c:pt idx="602">
                  <c:v>21.4</c:v>
                </c:pt>
                <c:pt idx="603">
                  <c:v>20.75</c:v>
                </c:pt>
                <c:pt idx="604">
                  <c:v>19.100000000000001</c:v>
                </c:pt>
                <c:pt idx="605">
                  <c:v>18.3</c:v>
                </c:pt>
                <c:pt idx="606">
                  <c:v>15.8</c:v>
                </c:pt>
                <c:pt idx="607">
                  <c:v>17.5</c:v>
                </c:pt>
                <c:pt idx="608">
                  <c:v>16.95</c:v>
                </c:pt>
                <c:pt idx="609">
                  <c:v>18</c:v>
                </c:pt>
                <c:pt idx="610">
                  <c:v>17.100000000000001</c:v>
                </c:pt>
                <c:pt idx="611">
                  <c:v>18.25</c:v>
                </c:pt>
                <c:pt idx="612">
                  <c:v>16.5</c:v>
                </c:pt>
                <c:pt idx="613">
                  <c:v>15.6</c:v>
                </c:pt>
                <c:pt idx="614">
                  <c:v>16.3</c:v>
                </c:pt>
                <c:pt idx="615">
                  <c:v>20.6</c:v>
                </c:pt>
                <c:pt idx="616">
                  <c:v>23.4</c:v>
                </c:pt>
                <c:pt idx="617">
                  <c:v>20.149999999999999</c:v>
                </c:pt>
                <c:pt idx="618">
                  <c:v>16.55</c:v>
                </c:pt>
                <c:pt idx="619">
                  <c:v>17.399999999999999</c:v>
                </c:pt>
                <c:pt idx="620">
                  <c:v>15.1</c:v>
                </c:pt>
                <c:pt idx="621">
                  <c:v>14.15</c:v>
                </c:pt>
                <c:pt idx="622">
                  <c:v>13.7</c:v>
                </c:pt>
                <c:pt idx="623">
                  <c:v>13.45</c:v>
                </c:pt>
                <c:pt idx="624">
                  <c:v>13.8</c:v>
                </c:pt>
                <c:pt idx="625">
                  <c:v>12.35</c:v>
                </c:pt>
                <c:pt idx="626">
                  <c:v>13.05</c:v>
                </c:pt>
                <c:pt idx="627">
                  <c:v>15.65</c:v>
                </c:pt>
                <c:pt idx="628">
                  <c:v>16.100000000000001</c:v>
                </c:pt>
                <c:pt idx="629">
                  <c:v>17.350000000000001</c:v>
                </c:pt>
                <c:pt idx="630">
                  <c:v>19.55</c:v>
                </c:pt>
                <c:pt idx="631">
                  <c:v>19.25</c:v>
                </c:pt>
                <c:pt idx="632">
                  <c:v>17.25</c:v>
                </c:pt>
                <c:pt idx="633">
                  <c:v>16.5</c:v>
                </c:pt>
                <c:pt idx="634">
                  <c:v>14.9</c:v>
                </c:pt>
                <c:pt idx="635">
                  <c:v>17.399999999999999</c:v>
                </c:pt>
                <c:pt idx="636">
                  <c:v>15.5</c:v>
                </c:pt>
                <c:pt idx="637">
                  <c:v>16.8</c:v>
                </c:pt>
                <c:pt idx="638">
                  <c:v>18.55</c:v>
                </c:pt>
                <c:pt idx="639">
                  <c:v>21.75</c:v>
                </c:pt>
                <c:pt idx="640">
                  <c:v>21.05</c:v>
                </c:pt>
                <c:pt idx="641">
                  <c:v>21.35</c:v>
                </c:pt>
                <c:pt idx="642">
                  <c:v>22.5</c:v>
                </c:pt>
                <c:pt idx="643">
                  <c:v>25.2</c:v>
                </c:pt>
                <c:pt idx="644">
                  <c:v>27.3</c:v>
                </c:pt>
                <c:pt idx="645">
                  <c:v>29.7</c:v>
                </c:pt>
                <c:pt idx="646">
                  <c:v>30.35</c:v>
                </c:pt>
                <c:pt idx="647">
                  <c:v>26.9</c:v>
                </c:pt>
                <c:pt idx="648">
                  <c:v>26.2</c:v>
                </c:pt>
                <c:pt idx="649">
                  <c:v>24.25</c:v>
                </c:pt>
                <c:pt idx="650">
                  <c:v>22.55</c:v>
                </c:pt>
                <c:pt idx="651">
                  <c:v>25.55</c:v>
                </c:pt>
                <c:pt idx="652">
                  <c:v>28.15</c:v>
                </c:pt>
                <c:pt idx="653">
                  <c:v>27.7</c:v>
                </c:pt>
                <c:pt idx="654">
                  <c:v>25.8</c:v>
                </c:pt>
                <c:pt idx="655">
                  <c:v>26.9</c:v>
                </c:pt>
                <c:pt idx="656">
                  <c:v>25</c:v>
                </c:pt>
                <c:pt idx="657">
                  <c:v>27.65</c:v>
                </c:pt>
                <c:pt idx="658">
                  <c:v>28.9</c:v>
                </c:pt>
                <c:pt idx="659">
                  <c:v>30.25</c:v>
                </c:pt>
                <c:pt idx="660">
                  <c:v>32</c:v>
                </c:pt>
                <c:pt idx="661">
                  <c:v>36.5</c:v>
                </c:pt>
                <c:pt idx="662">
                  <c:v>36</c:v>
                </c:pt>
                <c:pt idx="663">
                  <c:v>33.65</c:v>
                </c:pt>
                <c:pt idx="664">
                  <c:v>31.85</c:v>
                </c:pt>
                <c:pt idx="665">
                  <c:v>35.200000000000003</c:v>
                </c:pt>
                <c:pt idx="666">
                  <c:v>38.5</c:v>
                </c:pt>
                <c:pt idx="667">
                  <c:v>45.25</c:v>
                </c:pt>
                <c:pt idx="668">
                  <c:v>48.9</c:v>
                </c:pt>
                <c:pt idx="669">
                  <c:v>40</c:v>
                </c:pt>
                <c:pt idx="670">
                  <c:v>36</c:v>
                </c:pt>
                <c:pt idx="671">
                  <c:v>28.1</c:v>
                </c:pt>
                <c:pt idx="672">
                  <c:v>24.65</c:v>
                </c:pt>
                <c:pt idx="673">
                  <c:v>26.55</c:v>
                </c:pt>
                <c:pt idx="674">
                  <c:v>26.1</c:v>
                </c:pt>
                <c:pt idx="675">
                  <c:v>27.8</c:v>
                </c:pt>
                <c:pt idx="676">
                  <c:v>29.15</c:v>
                </c:pt>
                <c:pt idx="677">
                  <c:v>27.25</c:v>
                </c:pt>
                <c:pt idx="678">
                  <c:v>22</c:v>
                </c:pt>
                <c:pt idx="679">
                  <c:v>22</c:v>
                </c:pt>
                <c:pt idx="680">
                  <c:v>19.149999999999999</c:v>
                </c:pt>
                <c:pt idx="681">
                  <c:v>17.3</c:v>
                </c:pt>
                <c:pt idx="682">
                  <c:v>19.399999999999999</c:v>
                </c:pt>
                <c:pt idx="683">
                  <c:v>20.25</c:v>
                </c:pt>
                <c:pt idx="684">
                  <c:v>23.5</c:v>
                </c:pt>
                <c:pt idx="685">
                  <c:v>21.6</c:v>
                </c:pt>
                <c:pt idx="686">
                  <c:v>21.7</c:v>
                </c:pt>
                <c:pt idx="687">
                  <c:v>23.65</c:v>
                </c:pt>
                <c:pt idx="688">
                  <c:v>30.8</c:v>
                </c:pt>
                <c:pt idx="689">
                  <c:v>28.15</c:v>
                </c:pt>
                <c:pt idx="690">
                  <c:v>26.35</c:v>
                </c:pt>
                <c:pt idx="691">
                  <c:v>26.2</c:v>
                </c:pt>
                <c:pt idx="692">
                  <c:v>24.75</c:v>
                </c:pt>
                <c:pt idx="693">
                  <c:v>24.75</c:v>
                </c:pt>
                <c:pt idx="694">
                  <c:v>26.05</c:v>
                </c:pt>
                <c:pt idx="695">
                  <c:v>25.5</c:v>
                </c:pt>
                <c:pt idx="696">
                  <c:v>30.45</c:v>
                </c:pt>
                <c:pt idx="697">
                  <c:v>34.65</c:v>
                </c:pt>
                <c:pt idx="698">
                  <c:v>38.200000000000003</c:v>
                </c:pt>
                <c:pt idx="699">
                  <c:v>31.65</c:v>
                </c:pt>
                <c:pt idx="700">
                  <c:v>32.65</c:v>
                </c:pt>
                <c:pt idx="701">
                  <c:v>31.4</c:v>
                </c:pt>
                <c:pt idx="702">
                  <c:v>33.15</c:v>
                </c:pt>
                <c:pt idx="703">
                  <c:v>29.9</c:v>
                </c:pt>
                <c:pt idx="704">
                  <c:v>30.4</c:v>
                </c:pt>
                <c:pt idx="705">
                  <c:v>30.15</c:v>
                </c:pt>
                <c:pt idx="706">
                  <c:v>32.1</c:v>
                </c:pt>
                <c:pt idx="707">
                  <c:v>30.75</c:v>
                </c:pt>
                <c:pt idx="708">
                  <c:v>25.95</c:v>
                </c:pt>
                <c:pt idx="709">
                  <c:v>22.1</c:v>
                </c:pt>
                <c:pt idx="710">
                  <c:v>20.75</c:v>
                </c:pt>
                <c:pt idx="711">
                  <c:v>18.8</c:v>
                </c:pt>
                <c:pt idx="712">
                  <c:v>17.850000000000001</c:v>
                </c:pt>
                <c:pt idx="713">
                  <c:v>19.649999999999999</c:v>
                </c:pt>
                <c:pt idx="714">
                  <c:v>18.8</c:v>
                </c:pt>
                <c:pt idx="715">
                  <c:v>21.9</c:v>
                </c:pt>
                <c:pt idx="716">
                  <c:v>23.75</c:v>
                </c:pt>
                <c:pt idx="717">
                  <c:v>22.8</c:v>
                </c:pt>
                <c:pt idx="718">
                  <c:v>24.65</c:v>
                </c:pt>
                <c:pt idx="719">
                  <c:v>23.25</c:v>
                </c:pt>
                <c:pt idx="720">
                  <c:v>21.15</c:v>
                </c:pt>
                <c:pt idx="721">
                  <c:v>19.899999999999999</c:v>
                </c:pt>
                <c:pt idx="722">
                  <c:v>19.600000000000001</c:v>
                </c:pt>
                <c:pt idx="723">
                  <c:v>19.75</c:v>
                </c:pt>
                <c:pt idx="724">
                  <c:v>17.8</c:v>
                </c:pt>
                <c:pt idx="725">
                  <c:v>19</c:v>
                </c:pt>
                <c:pt idx="726">
                  <c:v>19.55</c:v>
                </c:pt>
                <c:pt idx="727">
                  <c:v>19.100000000000001</c:v>
                </c:pt>
                <c:pt idx="728">
                  <c:v>22</c:v>
                </c:pt>
                <c:pt idx="729">
                  <c:v>18.350000000000001</c:v>
                </c:pt>
                <c:pt idx="730">
                  <c:v>17.7</c:v>
                </c:pt>
                <c:pt idx="731">
                  <c:v>17</c:v>
                </c:pt>
                <c:pt idx="732">
                  <c:v>16.899999999999999</c:v>
                </c:pt>
                <c:pt idx="733">
                  <c:v>16.05</c:v>
                </c:pt>
                <c:pt idx="734">
                  <c:v>16.7</c:v>
                </c:pt>
                <c:pt idx="735">
                  <c:v>16.100000000000001</c:v>
                </c:pt>
                <c:pt idx="736">
                  <c:v>17.05</c:v>
                </c:pt>
                <c:pt idx="737">
                  <c:v>18.75</c:v>
                </c:pt>
                <c:pt idx="738">
                  <c:v>19.899999999999999</c:v>
                </c:pt>
                <c:pt idx="739">
                  <c:v>20.6</c:v>
                </c:pt>
                <c:pt idx="740">
                  <c:v>20.45</c:v>
                </c:pt>
                <c:pt idx="741">
                  <c:v>21</c:v>
                </c:pt>
                <c:pt idx="742">
                  <c:v>22.85</c:v>
                </c:pt>
                <c:pt idx="743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4-434D-8B4D-DE04B05BEDB7}"/>
            </c:ext>
          </c:extLst>
        </c:ser>
        <c:ser>
          <c:idx val="3"/>
          <c:order val="3"/>
          <c:tx>
            <c:strRef>
              <c:f>input!$E$9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12700" cap="rnd">
              <a:solidFill>
                <a:srgbClr val="A18CBA"/>
              </a:solidFill>
              <a:round/>
            </a:ln>
            <a:effectLst/>
          </c:spPr>
          <c:marker>
            <c:symbol val="none"/>
          </c:marker>
          <c:cat>
            <c:numRef>
              <c:f>input!$A$10:$A$2334</c:f>
              <c:numCache>
                <c:formatCode>d\-mmm\-yy</c:formatCode>
                <c:ptCount val="2325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input!$E$10:$E$2334</c:f>
              <c:numCache>
                <c:formatCode>General</c:formatCode>
                <c:ptCount val="2325"/>
                <c:pt idx="215" formatCode="0.00">
                  <c:v>12.65</c:v>
                </c:pt>
                <c:pt idx="216" formatCode="0.00">
                  <c:v>13</c:v>
                </c:pt>
                <c:pt idx="217" formatCode="0.00">
                  <c:v>13</c:v>
                </c:pt>
                <c:pt idx="218" formatCode="0.00">
                  <c:v>12.9</c:v>
                </c:pt>
                <c:pt idx="219" formatCode="0.00">
                  <c:v>13.2</c:v>
                </c:pt>
                <c:pt idx="220" formatCode="0.00">
                  <c:v>13.35</c:v>
                </c:pt>
                <c:pt idx="221" formatCode="0.00">
                  <c:v>13.1</c:v>
                </c:pt>
                <c:pt idx="222" formatCode="0.00">
                  <c:v>13</c:v>
                </c:pt>
                <c:pt idx="223" formatCode="0.00">
                  <c:v>12.95</c:v>
                </c:pt>
                <c:pt idx="224" formatCode="0.00">
                  <c:v>13.25</c:v>
                </c:pt>
                <c:pt idx="225" formatCode="0.00">
                  <c:v>13.15</c:v>
                </c:pt>
                <c:pt idx="226" formatCode="0.00">
                  <c:v>13.3</c:v>
                </c:pt>
                <c:pt idx="227" formatCode="0.00">
                  <c:v>13.2</c:v>
                </c:pt>
                <c:pt idx="228" formatCode="0.00">
                  <c:v>12.9</c:v>
                </c:pt>
                <c:pt idx="229" formatCode="0.00">
                  <c:v>12.75</c:v>
                </c:pt>
                <c:pt idx="230" formatCode="0.00">
                  <c:v>12.5</c:v>
                </c:pt>
                <c:pt idx="231" formatCode="0.00">
                  <c:v>12.6</c:v>
                </c:pt>
                <c:pt idx="232" formatCode="0.00">
                  <c:v>12.7</c:v>
                </c:pt>
                <c:pt idx="233" formatCode="0.00">
                  <c:v>13</c:v>
                </c:pt>
                <c:pt idx="234" formatCode="0.00">
                  <c:v>13</c:v>
                </c:pt>
                <c:pt idx="235" formatCode="0.00">
                  <c:v>13</c:v>
                </c:pt>
                <c:pt idx="236" formatCode="0.00">
                  <c:v>13</c:v>
                </c:pt>
                <c:pt idx="237" formatCode="0.00">
                  <c:v>13.15</c:v>
                </c:pt>
                <c:pt idx="238" formatCode="0.00">
                  <c:v>14</c:v>
                </c:pt>
                <c:pt idx="239" formatCode="0.00">
                  <c:v>15.15</c:v>
                </c:pt>
                <c:pt idx="240" formatCode="0.00">
                  <c:v>13.5</c:v>
                </c:pt>
                <c:pt idx="241" formatCode="0.00">
                  <c:v>14</c:v>
                </c:pt>
                <c:pt idx="242" formatCode="0.00">
                  <c:v>14</c:v>
                </c:pt>
                <c:pt idx="243" formatCode="0.00">
                  <c:v>14</c:v>
                </c:pt>
                <c:pt idx="244" formatCode="0.00">
                  <c:v>14.6</c:v>
                </c:pt>
                <c:pt idx="245" formatCode="0.00">
                  <c:v>14.4</c:v>
                </c:pt>
                <c:pt idx="246" formatCode="0.00">
                  <c:v>15.95</c:v>
                </c:pt>
                <c:pt idx="247" formatCode="0.00">
                  <c:v>16.75</c:v>
                </c:pt>
                <c:pt idx="248" formatCode="0.00">
                  <c:v>17.399999999999999</c:v>
                </c:pt>
                <c:pt idx="249" formatCode="0.00">
                  <c:v>18.5</c:v>
                </c:pt>
                <c:pt idx="250" formatCode="0.00">
                  <c:v>20.9</c:v>
                </c:pt>
                <c:pt idx="251" formatCode="0.00">
                  <c:v>23.1</c:v>
                </c:pt>
                <c:pt idx="252" formatCode="0.00">
                  <c:v>22.5</c:v>
                </c:pt>
                <c:pt idx="253" formatCode="0.00">
                  <c:v>22.75</c:v>
                </c:pt>
                <c:pt idx="254" formatCode="0.00">
                  <c:v>22.15</c:v>
                </c:pt>
                <c:pt idx="255" formatCode="0.00">
                  <c:v>21.55</c:v>
                </c:pt>
                <c:pt idx="256" formatCode="0.00">
                  <c:v>19</c:v>
                </c:pt>
                <c:pt idx="257" formatCode="0.00">
                  <c:v>16.95</c:v>
                </c:pt>
                <c:pt idx="258" formatCode="0.00">
                  <c:v>16.95</c:v>
                </c:pt>
                <c:pt idx="259" formatCode="0.00">
                  <c:v>15.9</c:v>
                </c:pt>
                <c:pt idx="260" formatCode="0.00">
                  <c:v>15.95</c:v>
                </c:pt>
                <c:pt idx="261" formatCode="0.00">
                  <c:v>18</c:v>
                </c:pt>
                <c:pt idx="262" formatCode="0.00">
                  <c:v>20.5</c:v>
                </c:pt>
                <c:pt idx="263" formatCode="0.00">
                  <c:v>23</c:v>
                </c:pt>
                <c:pt idx="264" formatCode="0.00">
                  <c:v>19</c:v>
                </c:pt>
                <c:pt idx="265" formatCode="0.00">
                  <c:v>19</c:v>
                </c:pt>
                <c:pt idx="266" formatCode="0.00">
                  <c:v>17.75</c:v>
                </c:pt>
                <c:pt idx="267" formatCode="0.00">
                  <c:v>14.3</c:v>
                </c:pt>
                <c:pt idx="268" formatCode="0.00">
                  <c:v>15</c:v>
                </c:pt>
                <c:pt idx="269" formatCode="0.00">
                  <c:v>14.25</c:v>
                </c:pt>
                <c:pt idx="270" formatCode="0.00">
                  <c:v>14</c:v>
                </c:pt>
                <c:pt idx="271" formatCode="0.00">
                  <c:v>14</c:v>
                </c:pt>
                <c:pt idx="272" formatCode="0.00">
                  <c:v>13.75</c:v>
                </c:pt>
                <c:pt idx="273" formatCode="0.00">
                  <c:v>14.5</c:v>
                </c:pt>
                <c:pt idx="274" formatCode="0.00">
                  <c:v>16.25</c:v>
                </c:pt>
                <c:pt idx="275" formatCode="0.00">
                  <c:v>19.75</c:v>
                </c:pt>
                <c:pt idx="276" formatCode="0.00">
                  <c:v>18.5</c:v>
                </c:pt>
                <c:pt idx="277" formatCode="0.00">
                  <c:v>19</c:v>
                </c:pt>
                <c:pt idx="278" formatCode="0.00">
                  <c:v>17.899999999999999</c:v>
                </c:pt>
                <c:pt idx="279" formatCode="0.00">
                  <c:v>16.7</c:v>
                </c:pt>
                <c:pt idx="280" formatCode="0.00">
                  <c:v>15.5</c:v>
                </c:pt>
                <c:pt idx="281" formatCode="0.00">
                  <c:v>13.25</c:v>
                </c:pt>
                <c:pt idx="282" formatCode="0.00">
                  <c:v>14.15</c:v>
                </c:pt>
                <c:pt idx="283" formatCode="0.00">
                  <c:v>14.5</c:v>
                </c:pt>
                <c:pt idx="284" formatCode="0.00">
                  <c:v>14</c:v>
                </c:pt>
                <c:pt idx="285" formatCode="0.00">
                  <c:v>13.95</c:v>
                </c:pt>
                <c:pt idx="286" formatCode="0.00">
                  <c:v>13.5</c:v>
                </c:pt>
                <c:pt idx="287" formatCode="0.00">
                  <c:v>14</c:v>
                </c:pt>
                <c:pt idx="288" formatCode="0.00">
                  <c:v>15.5</c:v>
                </c:pt>
                <c:pt idx="289" formatCode="0.00">
                  <c:v>14.25</c:v>
                </c:pt>
                <c:pt idx="290" formatCode="0.00">
                  <c:v>15.5</c:v>
                </c:pt>
                <c:pt idx="291" formatCode="0.00">
                  <c:v>14.3</c:v>
                </c:pt>
                <c:pt idx="292" formatCode="0.00">
                  <c:v>15</c:v>
                </c:pt>
                <c:pt idx="293" formatCode="0.00">
                  <c:v>13.85</c:v>
                </c:pt>
                <c:pt idx="294" formatCode="0.00">
                  <c:v>13.35</c:v>
                </c:pt>
                <c:pt idx="295" formatCode="0.00">
                  <c:v>13.15</c:v>
                </c:pt>
                <c:pt idx="296" formatCode="0.00">
                  <c:v>13.1</c:v>
                </c:pt>
                <c:pt idx="297" formatCode="0.00">
                  <c:v>13.35</c:v>
                </c:pt>
                <c:pt idx="298" formatCode="0.00">
                  <c:v>17.2</c:v>
                </c:pt>
                <c:pt idx="299" formatCode="0.00">
                  <c:v>16.75</c:v>
                </c:pt>
                <c:pt idx="300" formatCode="0.00">
                  <c:v>17</c:v>
                </c:pt>
                <c:pt idx="301" formatCode="0.00">
                  <c:v>17</c:v>
                </c:pt>
                <c:pt idx="302" formatCode="0.00">
                  <c:v>16.2</c:v>
                </c:pt>
                <c:pt idx="303" formatCode="0.00">
                  <c:v>14.55</c:v>
                </c:pt>
                <c:pt idx="304" formatCode="0.00">
                  <c:v>13.9</c:v>
                </c:pt>
                <c:pt idx="305" formatCode="0.00">
                  <c:v>13.7</c:v>
                </c:pt>
                <c:pt idx="306" formatCode="0.00">
                  <c:v>13.2</c:v>
                </c:pt>
                <c:pt idx="307" formatCode="0.00">
                  <c:v>12.9</c:v>
                </c:pt>
                <c:pt idx="308" formatCode="0.00">
                  <c:v>14.75</c:v>
                </c:pt>
                <c:pt idx="309" formatCode="0.00">
                  <c:v>18.8</c:v>
                </c:pt>
                <c:pt idx="310" formatCode="0.00">
                  <c:v>19.5</c:v>
                </c:pt>
                <c:pt idx="311" formatCode="0.00">
                  <c:v>14.5</c:v>
                </c:pt>
                <c:pt idx="312" formatCode="0.00">
                  <c:v>14.3</c:v>
                </c:pt>
                <c:pt idx="313" formatCode="0.00">
                  <c:v>13.3</c:v>
                </c:pt>
                <c:pt idx="314" formatCode="0.00">
                  <c:v>10.9</c:v>
                </c:pt>
                <c:pt idx="315" formatCode="0.00">
                  <c:v>8.35</c:v>
                </c:pt>
                <c:pt idx="316" formatCode="0.00">
                  <c:v>6.75</c:v>
                </c:pt>
                <c:pt idx="317" formatCode="0.00">
                  <c:v>6.75</c:v>
                </c:pt>
                <c:pt idx="318" formatCode="0.00">
                  <c:v>6.75</c:v>
                </c:pt>
                <c:pt idx="319" formatCode="0.00">
                  <c:v>6.95</c:v>
                </c:pt>
                <c:pt idx="320" formatCode="0.00">
                  <c:v>7.8</c:v>
                </c:pt>
                <c:pt idx="321" formatCode="0.00">
                  <c:v>8.25</c:v>
                </c:pt>
                <c:pt idx="322" formatCode="0.00">
                  <c:v>7.2</c:v>
                </c:pt>
                <c:pt idx="323" formatCode="0.00">
                  <c:v>7.5</c:v>
                </c:pt>
                <c:pt idx="324" formatCode="0.00">
                  <c:v>7.1</c:v>
                </c:pt>
                <c:pt idx="325" formatCode="0.00">
                  <c:v>7.15</c:v>
                </c:pt>
                <c:pt idx="326" formatCode="0.00">
                  <c:v>7.3</c:v>
                </c:pt>
                <c:pt idx="327" formatCode="0.00">
                  <c:v>7.5</c:v>
                </c:pt>
                <c:pt idx="328" formatCode="0.00">
                  <c:v>7.6</c:v>
                </c:pt>
                <c:pt idx="329" formatCode="0.00">
                  <c:v>7.1</c:v>
                </c:pt>
                <c:pt idx="330" formatCode="0.00">
                  <c:v>7.1</c:v>
                </c:pt>
                <c:pt idx="331" formatCode="0.00">
                  <c:v>7.1</c:v>
                </c:pt>
                <c:pt idx="332" formatCode="0.00">
                  <c:v>7</c:v>
                </c:pt>
                <c:pt idx="333" formatCode="0.00">
                  <c:v>7</c:v>
                </c:pt>
                <c:pt idx="334" formatCode="0.00">
                  <c:v>7</c:v>
                </c:pt>
                <c:pt idx="335" formatCode="0.00">
                  <c:v>7</c:v>
                </c:pt>
                <c:pt idx="336" formatCode="0.00">
                  <c:v>7.8</c:v>
                </c:pt>
                <c:pt idx="337" formatCode="0.00">
                  <c:v>9</c:v>
                </c:pt>
                <c:pt idx="338" formatCode="0.00">
                  <c:v>8.65</c:v>
                </c:pt>
                <c:pt idx="339" formatCode="0.00">
                  <c:v>8.1999999999999993</c:v>
                </c:pt>
                <c:pt idx="340" formatCode="0.00">
                  <c:v>8</c:v>
                </c:pt>
                <c:pt idx="341" formatCode="0.00">
                  <c:v>7.3</c:v>
                </c:pt>
                <c:pt idx="342" formatCode="0.00">
                  <c:v>9.25</c:v>
                </c:pt>
                <c:pt idx="343" formatCode="0.00">
                  <c:v>9.4</c:v>
                </c:pt>
                <c:pt idx="344" formatCode="0.00">
                  <c:v>8.5</c:v>
                </c:pt>
                <c:pt idx="345" formatCode="0.00">
                  <c:v>8.5</c:v>
                </c:pt>
                <c:pt idx="346" formatCode="0.00">
                  <c:v>9.35</c:v>
                </c:pt>
                <c:pt idx="347" formatCode="0.00">
                  <c:v>9.5</c:v>
                </c:pt>
                <c:pt idx="348" formatCode="0.00">
                  <c:v>11.4</c:v>
                </c:pt>
                <c:pt idx="349" formatCode="0.00">
                  <c:v>12.15</c:v>
                </c:pt>
                <c:pt idx="350" formatCode="0.00">
                  <c:v>10.199999999999999</c:v>
                </c:pt>
                <c:pt idx="351" formatCode="0.00">
                  <c:v>8.75</c:v>
                </c:pt>
                <c:pt idx="352" formatCode="0.00">
                  <c:v>7</c:v>
                </c:pt>
                <c:pt idx="353" formatCode="0.00">
                  <c:v>7.85</c:v>
                </c:pt>
                <c:pt idx="354" formatCode="0.00">
                  <c:v>7.85</c:v>
                </c:pt>
                <c:pt idx="355" formatCode="0.00">
                  <c:v>9.9</c:v>
                </c:pt>
                <c:pt idx="356" formatCode="0.00">
                  <c:v>10.4</c:v>
                </c:pt>
                <c:pt idx="357" formatCode="0.00">
                  <c:v>10</c:v>
                </c:pt>
                <c:pt idx="358" formatCode="0.00">
                  <c:v>9.0500000000000007</c:v>
                </c:pt>
                <c:pt idx="359" formatCode="0.00">
                  <c:v>8.5</c:v>
                </c:pt>
                <c:pt idx="360" formatCode="0.00">
                  <c:v>8.75</c:v>
                </c:pt>
                <c:pt idx="361" formatCode="0.00">
                  <c:v>8.4</c:v>
                </c:pt>
                <c:pt idx="362" formatCode="0.00">
                  <c:v>7.5</c:v>
                </c:pt>
                <c:pt idx="363" formatCode="0.00">
                  <c:v>6.5</c:v>
                </c:pt>
                <c:pt idx="364" formatCode="0.00">
                  <c:v>5.9</c:v>
                </c:pt>
                <c:pt idx="365" formatCode="0.00">
                  <c:v>7</c:v>
                </c:pt>
                <c:pt idx="366" formatCode="0.00">
                  <c:v>6.8</c:v>
                </c:pt>
                <c:pt idx="367" formatCode="0.00">
                  <c:v>6.9</c:v>
                </c:pt>
                <c:pt idx="368" formatCode="0.00">
                  <c:v>5.05</c:v>
                </c:pt>
                <c:pt idx="369" formatCode="0.00">
                  <c:v>5.05</c:v>
                </c:pt>
                <c:pt idx="370" formatCode="0.00">
                  <c:v>4.6500000000000004</c:v>
                </c:pt>
                <c:pt idx="371" formatCode="0.00">
                  <c:v>4.45</c:v>
                </c:pt>
                <c:pt idx="372" formatCode="0.00">
                  <c:v>4</c:v>
                </c:pt>
                <c:pt idx="373" formatCode="0.00">
                  <c:v>4</c:v>
                </c:pt>
                <c:pt idx="374" formatCode="0.00">
                  <c:v>4.0999999999999996</c:v>
                </c:pt>
                <c:pt idx="375" formatCode="0.00">
                  <c:v>4.0999999999999996</c:v>
                </c:pt>
                <c:pt idx="376" formatCode="0.00">
                  <c:v>4.0999999999999996</c:v>
                </c:pt>
                <c:pt idx="377" formatCode="0.00">
                  <c:v>4.0999999999999996</c:v>
                </c:pt>
                <c:pt idx="378" formatCode="0.00">
                  <c:v>4.05</c:v>
                </c:pt>
                <c:pt idx="379" formatCode="0.00">
                  <c:v>4.05</c:v>
                </c:pt>
                <c:pt idx="380" formatCode="0.00">
                  <c:v>4.1500000000000004</c:v>
                </c:pt>
                <c:pt idx="381" formatCode="0.00">
                  <c:v>4.55</c:v>
                </c:pt>
                <c:pt idx="382" formatCode="0.00">
                  <c:v>4.5</c:v>
                </c:pt>
                <c:pt idx="383" formatCode="0.00">
                  <c:v>4.8</c:v>
                </c:pt>
                <c:pt idx="384" formatCode="0.00">
                  <c:v>5.7</c:v>
                </c:pt>
                <c:pt idx="385" formatCode="0.00">
                  <c:v>6.4</c:v>
                </c:pt>
                <c:pt idx="386" formatCode="0.00">
                  <c:v>6.85</c:v>
                </c:pt>
                <c:pt idx="387" formatCode="0.00">
                  <c:v>6.55</c:v>
                </c:pt>
                <c:pt idx="388" formatCode="0.00">
                  <c:v>6.25</c:v>
                </c:pt>
                <c:pt idx="389" formatCode="0.00">
                  <c:v>5.8</c:v>
                </c:pt>
                <c:pt idx="390" formatCode="0.00">
                  <c:v>6.25</c:v>
                </c:pt>
                <c:pt idx="391" formatCode="0.00">
                  <c:v>5.75</c:v>
                </c:pt>
                <c:pt idx="392" formatCode="0.00">
                  <c:v>6.15</c:v>
                </c:pt>
                <c:pt idx="393" formatCode="0.00">
                  <c:v>6.85</c:v>
                </c:pt>
                <c:pt idx="394" formatCode="0.00">
                  <c:v>6.55</c:v>
                </c:pt>
                <c:pt idx="395" formatCode="0.00">
                  <c:v>7</c:v>
                </c:pt>
                <c:pt idx="396" formatCode="0.00">
                  <c:v>7.15</c:v>
                </c:pt>
                <c:pt idx="397" formatCode="0.00">
                  <c:v>7.05</c:v>
                </c:pt>
                <c:pt idx="398" formatCode="0.00">
                  <c:v>6.95</c:v>
                </c:pt>
                <c:pt idx="399" formatCode="0.00">
                  <c:v>6.75</c:v>
                </c:pt>
                <c:pt idx="400" formatCode="0.00">
                  <c:v>6.05</c:v>
                </c:pt>
                <c:pt idx="401" formatCode="0.00">
                  <c:v>6.1</c:v>
                </c:pt>
                <c:pt idx="402" formatCode="0.00">
                  <c:v>6.75</c:v>
                </c:pt>
                <c:pt idx="403" formatCode="0.00">
                  <c:v>6.8</c:v>
                </c:pt>
                <c:pt idx="404" formatCode="0.00">
                  <c:v>7.5</c:v>
                </c:pt>
                <c:pt idx="405" formatCode="0.00">
                  <c:v>7.65</c:v>
                </c:pt>
                <c:pt idx="406" formatCode="0.00">
                  <c:v>8.5</c:v>
                </c:pt>
                <c:pt idx="407" formatCode="0.00">
                  <c:v>8.75</c:v>
                </c:pt>
                <c:pt idx="408" formatCode="0.00">
                  <c:v>9.9</c:v>
                </c:pt>
                <c:pt idx="409" formatCode="0.00">
                  <c:v>9.35</c:v>
                </c:pt>
                <c:pt idx="410" formatCode="0.00">
                  <c:v>9.6999999999999993</c:v>
                </c:pt>
                <c:pt idx="411" formatCode="0.00">
                  <c:v>9.25</c:v>
                </c:pt>
                <c:pt idx="412" formatCode="0.00">
                  <c:v>8.25</c:v>
                </c:pt>
                <c:pt idx="413" formatCode="0.00">
                  <c:v>8</c:v>
                </c:pt>
                <c:pt idx="414" formatCode="0.00">
                  <c:v>8.5500000000000007</c:v>
                </c:pt>
                <c:pt idx="415" formatCode="0.00">
                  <c:v>10.5</c:v>
                </c:pt>
                <c:pt idx="416" formatCode="0.00">
                  <c:v>11.2</c:v>
                </c:pt>
                <c:pt idx="417" formatCode="0.00">
                  <c:v>9.8000000000000007</c:v>
                </c:pt>
                <c:pt idx="418" formatCode="0.00">
                  <c:v>9.4499999999999993</c:v>
                </c:pt>
                <c:pt idx="419" formatCode="0.00">
                  <c:v>8.0500000000000007</c:v>
                </c:pt>
                <c:pt idx="420" formatCode="0.00">
                  <c:v>7.9</c:v>
                </c:pt>
                <c:pt idx="421" formatCode="0.00">
                  <c:v>9.3000000000000007</c:v>
                </c:pt>
                <c:pt idx="422" formatCode="0.00">
                  <c:v>9.6999999999999993</c:v>
                </c:pt>
                <c:pt idx="423" formatCode="0.00">
                  <c:v>10.050000000000001</c:v>
                </c:pt>
                <c:pt idx="424" formatCode="0.00">
                  <c:v>9.4</c:v>
                </c:pt>
                <c:pt idx="425" formatCode="0.00">
                  <c:v>10</c:v>
                </c:pt>
                <c:pt idx="426" formatCode="0.00">
                  <c:v>8.75</c:v>
                </c:pt>
                <c:pt idx="427" formatCode="0.00">
                  <c:v>8</c:v>
                </c:pt>
                <c:pt idx="428" formatCode="0.00">
                  <c:v>7.3</c:v>
                </c:pt>
                <c:pt idx="429" formatCode="0.00">
                  <c:v>7.65</c:v>
                </c:pt>
                <c:pt idx="430" formatCode="0.00">
                  <c:v>8.4499999999999993</c:v>
                </c:pt>
                <c:pt idx="431" formatCode="0.00">
                  <c:v>8.6</c:v>
                </c:pt>
                <c:pt idx="432" formatCode="0.00">
                  <c:v>11.4</c:v>
                </c:pt>
                <c:pt idx="433" formatCode="0.00">
                  <c:v>12.65</c:v>
                </c:pt>
                <c:pt idx="434" formatCode="0.00">
                  <c:v>12.2</c:v>
                </c:pt>
                <c:pt idx="435" formatCode="0.00">
                  <c:v>12.15</c:v>
                </c:pt>
                <c:pt idx="436" formatCode="0.00">
                  <c:v>10.95</c:v>
                </c:pt>
                <c:pt idx="437" formatCode="0.00">
                  <c:v>11.2</c:v>
                </c:pt>
                <c:pt idx="438" formatCode="0.00">
                  <c:v>10.199999999999999</c:v>
                </c:pt>
                <c:pt idx="439" formatCode="0.00">
                  <c:v>10.15</c:v>
                </c:pt>
                <c:pt idx="440" formatCode="0.00">
                  <c:v>9.8000000000000007</c:v>
                </c:pt>
                <c:pt idx="441" formatCode="0.00">
                  <c:v>10.65</c:v>
                </c:pt>
                <c:pt idx="442" formatCode="0.00">
                  <c:v>10.75</c:v>
                </c:pt>
                <c:pt idx="443" formatCode="0.00">
                  <c:v>10.6</c:v>
                </c:pt>
                <c:pt idx="444" formatCode="0.00">
                  <c:v>10</c:v>
                </c:pt>
                <c:pt idx="445" formatCode="0.00">
                  <c:v>9.9</c:v>
                </c:pt>
                <c:pt idx="446" formatCode="0.00">
                  <c:v>9.5</c:v>
                </c:pt>
                <c:pt idx="447" formatCode="0.00">
                  <c:v>8.5</c:v>
                </c:pt>
                <c:pt idx="448" formatCode="0.00">
                  <c:v>8.8000000000000007</c:v>
                </c:pt>
                <c:pt idx="449" formatCode="0.00">
                  <c:v>8.0500000000000007</c:v>
                </c:pt>
                <c:pt idx="450" formatCode="0.00">
                  <c:v>8.9</c:v>
                </c:pt>
                <c:pt idx="451" formatCode="0.00">
                  <c:v>9.5</c:v>
                </c:pt>
                <c:pt idx="452" formatCode="0.00">
                  <c:v>9.75</c:v>
                </c:pt>
                <c:pt idx="453" formatCode="0.00">
                  <c:v>10.6</c:v>
                </c:pt>
                <c:pt idx="454" formatCode="0.00">
                  <c:v>11.4</c:v>
                </c:pt>
                <c:pt idx="455" formatCode="0.00">
                  <c:v>13.15</c:v>
                </c:pt>
                <c:pt idx="456" formatCode="0.00">
                  <c:v>12.5</c:v>
                </c:pt>
                <c:pt idx="457" formatCode="0.00">
                  <c:v>12.15</c:v>
                </c:pt>
                <c:pt idx="458" formatCode="0.00">
                  <c:v>13.35</c:v>
                </c:pt>
                <c:pt idx="459" formatCode="0.00">
                  <c:v>13.15</c:v>
                </c:pt>
                <c:pt idx="460" formatCode="0.00">
                  <c:v>14.45</c:v>
                </c:pt>
                <c:pt idx="461" formatCode="0.00">
                  <c:v>13.5</c:v>
                </c:pt>
                <c:pt idx="462" formatCode="0.00">
                  <c:v>13.95</c:v>
                </c:pt>
                <c:pt idx="463" formatCode="0.00">
                  <c:v>13.6</c:v>
                </c:pt>
                <c:pt idx="464" formatCode="0.00">
                  <c:v>13.85</c:v>
                </c:pt>
                <c:pt idx="465" formatCode="0.00">
                  <c:v>14.15</c:v>
                </c:pt>
                <c:pt idx="466" formatCode="0.00">
                  <c:v>13.7</c:v>
                </c:pt>
                <c:pt idx="467" formatCode="0.00">
                  <c:v>14.45</c:v>
                </c:pt>
                <c:pt idx="468" formatCode="0.00">
                  <c:v>13.7</c:v>
                </c:pt>
                <c:pt idx="469" formatCode="0.00">
                  <c:v>14.2</c:v>
                </c:pt>
                <c:pt idx="470" formatCode="0.00">
                  <c:v>15.6</c:v>
                </c:pt>
                <c:pt idx="471" formatCode="0.00">
                  <c:v>15.9</c:v>
                </c:pt>
                <c:pt idx="472" formatCode="0.00">
                  <c:v>15.05</c:v>
                </c:pt>
                <c:pt idx="473" formatCode="0.00">
                  <c:v>13.75</c:v>
                </c:pt>
                <c:pt idx="474" formatCode="0.00">
                  <c:v>13.3</c:v>
                </c:pt>
                <c:pt idx="475" formatCode="0.00">
                  <c:v>12</c:v>
                </c:pt>
                <c:pt idx="476" formatCode="0.00">
                  <c:v>10.6</c:v>
                </c:pt>
                <c:pt idx="477" formatCode="0.00">
                  <c:v>11.35</c:v>
                </c:pt>
                <c:pt idx="478" formatCode="0.00">
                  <c:v>11</c:v>
                </c:pt>
                <c:pt idx="479" formatCode="0.00">
                  <c:v>13.2</c:v>
                </c:pt>
                <c:pt idx="480" formatCode="0.00">
                  <c:v>12.5</c:v>
                </c:pt>
                <c:pt idx="481" formatCode="0.00">
                  <c:v>12.75</c:v>
                </c:pt>
                <c:pt idx="482" formatCode="0.00">
                  <c:v>12.4</c:v>
                </c:pt>
                <c:pt idx="483" formatCode="0.00">
                  <c:v>11.8</c:v>
                </c:pt>
                <c:pt idx="484" formatCode="0.00">
                  <c:v>11.25</c:v>
                </c:pt>
                <c:pt idx="485" formatCode="0.00">
                  <c:v>10.95</c:v>
                </c:pt>
                <c:pt idx="486" formatCode="0.00">
                  <c:v>10.65</c:v>
                </c:pt>
                <c:pt idx="487" formatCode="0.00">
                  <c:v>10.050000000000001</c:v>
                </c:pt>
                <c:pt idx="488" formatCode="0.00">
                  <c:v>10.65</c:v>
                </c:pt>
                <c:pt idx="489" formatCode="0.00">
                  <c:v>13.1</c:v>
                </c:pt>
                <c:pt idx="490" formatCode="0.00">
                  <c:v>13.35</c:v>
                </c:pt>
                <c:pt idx="491" formatCode="0.00">
                  <c:v>13.9</c:v>
                </c:pt>
                <c:pt idx="492" formatCode="0.00">
                  <c:v>14.4</c:v>
                </c:pt>
                <c:pt idx="493" formatCode="0.00">
                  <c:v>13.25</c:v>
                </c:pt>
                <c:pt idx="494" formatCode="0.00">
                  <c:v>11.85</c:v>
                </c:pt>
                <c:pt idx="495" formatCode="0.00">
                  <c:v>12.75</c:v>
                </c:pt>
                <c:pt idx="496" formatCode="0.00">
                  <c:v>14.45</c:v>
                </c:pt>
                <c:pt idx="497" formatCode="0.00">
                  <c:v>15.15</c:v>
                </c:pt>
                <c:pt idx="498" formatCode="0.00">
                  <c:v>13.65</c:v>
                </c:pt>
                <c:pt idx="499" formatCode="0.00">
                  <c:v>14.2</c:v>
                </c:pt>
                <c:pt idx="500" formatCode="0.00">
                  <c:v>15.7</c:v>
                </c:pt>
                <c:pt idx="501" formatCode="0.00">
                  <c:v>16</c:v>
                </c:pt>
                <c:pt idx="502" formatCode="0.00">
                  <c:v>16.25</c:v>
                </c:pt>
                <c:pt idx="503" formatCode="0.00">
                  <c:v>16.8</c:v>
                </c:pt>
                <c:pt idx="504" formatCode="0.00">
                  <c:v>18.25</c:v>
                </c:pt>
                <c:pt idx="505" formatCode="0.00">
                  <c:v>18.100000000000001</c:v>
                </c:pt>
                <c:pt idx="506" formatCode="0.00">
                  <c:v>17.899999999999999</c:v>
                </c:pt>
                <c:pt idx="507" formatCode="0.00">
                  <c:v>17.05</c:v>
                </c:pt>
                <c:pt idx="508" formatCode="0.00">
                  <c:v>16.25</c:v>
                </c:pt>
                <c:pt idx="509" formatCode="0.00">
                  <c:v>15.75</c:v>
                </c:pt>
                <c:pt idx="510" formatCode="0.00">
                  <c:v>15.2</c:v>
                </c:pt>
                <c:pt idx="511" formatCode="0.00">
                  <c:v>15.2</c:v>
                </c:pt>
                <c:pt idx="512" formatCode="0.00">
                  <c:v>15.65</c:v>
                </c:pt>
                <c:pt idx="513" formatCode="0.00">
                  <c:v>15.75</c:v>
                </c:pt>
                <c:pt idx="514" formatCode="0.00">
                  <c:v>16.05</c:v>
                </c:pt>
                <c:pt idx="515" formatCode="0.00">
                  <c:v>16.350000000000001</c:v>
                </c:pt>
                <c:pt idx="516" formatCode="0.00">
                  <c:v>16.7</c:v>
                </c:pt>
                <c:pt idx="517" formatCode="0.00">
                  <c:v>16.55</c:v>
                </c:pt>
                <c:pt idx="518" formatCode="0.00">
                  <c:v>12.5</c:v>
                </c:pt>
                <c:pt idx="519" formatCode="0.00">
                  <c:v>11.45</c:v>
                </c:pt>
                <c:pt idx="520" formatCode="0.00">
                  <c:v>11.85</c:v>
                </c:pt>
                <c:pt idx="521" formatCode="0.00">
                  <c:v>12.5</c:v>
                </c:pt>
                <c:pt idx="522" formatCode="0.00">
                  <c:v>12.75</c:v>
                </c:pt>
                <c:pt idx="523" formatCode="0.00">
                  <c:v>13</c:v>
                </c:pt>
                <c:pt idx="524" formatCode="0.00">
                  <c:v>12.05</c:v>
                </c:pt>
                <c:pt idx="525" formatCode="0.00">
                  <c:v>12.05</c:v>
                </c:pt>
                <c:pt idx="526" formatCode="0.00">
                  <c:v>12.8</c:v>
                </c:pt>
                <c:pt idx="527" formatCode="0.00">
                  <c:v>13</c:v>
                </c:pt>
                <c:pt idx="528" formatCode="0.00">
                  <c:v>12.7</c:v>
                </c:pt>
                <c:pt idx="529" formatCode="0.00">
                  <c:v>11.75</c:v>
                </c:pt>
                <c:pt idx="530" formatCode="0.00">
                  <c:v>10.050000000000001</c:v>
                </c:pt>
                <c:pt idx="531" formatCode="0.00">
                  <c:v>9.5</c:v>
                </c:pt>
                <c:pt idx="532" formatCode="0.00">
                  <c:v>9.4</c:v>
                </c:pt>
                <c:pt idx="533" formatCode="0.00">
                  <c:v>9.15</c:v>
                </c:pt>
                <c:pt idx="534" formatCode="0.00">
                  <c:v>8.8000000000000007</c:v>
                </c:pt>
                <c:pt idx="535" formatCode="0.00">
                  <c:v>8.35</c:v>
                </c:pt>
                <c:pt idx="536" formatCode="0.00">
                  <c:v>9.15</c:v>
                </c:pt>
                <c:pt idx="537" formatCode="0.00">
                  <c:v>8.5</c:v>
                </c:pt>
                <c:pt idx="538" formatCode="0.00">
                  <c:v>8.75</c:v>
                </c:pt>
                <c:pt idx="539" formatCode="0.00">
                  <c:v>9.1999999999999993</c:v>
                </c:pt>
                <c:pt idx="540" formatCode="0.00">
                  <c:v>9.25</c:v>
                </c:pt>
                <c:pt idx="541" formatCode="0.00">
                  <c:v>9.4499999999999993</c:v>
                </c:pt>
                <c:pt idx="542" formatCode="0.00">
                  <c:v>9.9499999999999993</c:v>
                </c:pt>
                <c:pt idx="543" formatCode="0.00">
                  <c:v>11.35</c:v>
                </c:pt>
                <c:pt idx="544" formatCode="0.00">
                  <c:v>11.65</c:v>
                </c:pt>
                <c:pt idx="545" formatCode="0.00">
                  <c:v>11.85</c:v>
                </c:pt>
                <c:pt idx="546" formatCode="0.00">
                  <c:v>12.05</c:v>
                </c:pt>
                <c:pt idx="547" formatCode="0.00">
                  <c:v>11.95</c:v>
                </c:pt>
                <c:pt idx="548" formatCode="0.00">
                  <c:v>12.4</c:v>
                </c:pt>
                <c:pt idx="549" formatCode="0.00">
                  <c:v>12.85</c:v>
                </c:pt>
                <c:pt idx="550" formatCode="0.00">
                  <c:v>13.95</c:v>
                </c:pt>
                <c:pt idx="551" formatCode="0.00">
                  <c:v>13.95</c:v>
                </c:pt>
                <c:pt idx="552" formatCode="0.00">
                  <c:v>16.25</c:v>
                </c:pt>
                <c:pt idx="553" formatCode="0.00">
                  <c:v>18</c:v>
                </c:pt>
                <c:pt idx="554" formatCode="0.00">
                  <c:v>20.3</c:v>
                </c:pt>
                <c:pt idx="555" formatCode="0.00">
                  <c:v>17.850000000000001</c:v>
                </c:pt>
                <c:pt idx="556" formatCode="0.00">
                  <c:v>17.25</c:v>
                </c:pt>
                <c:pt idx="557" formatCode="0.00">
                  <c:v>15.6</c:v>
                </c:pt>
                <c:pt idx="558" formatCode="0.00">
                  <c:v>17.100000000000001</c:v>
                </c:pt>
                <c:pt idx="559" formatCode="0.00">
                  <c:v>17.649999999999999</c:v>
                </c:pt>
                <c:pt idx="560" formatCode="0.00">
                  <c:v>19.5</c:v>
                </c:pt>
                <c:pt idx="561" formatCode="0.00">
                  <c:v>21.15</c:v>
                </c:pt>
                <c:pt idx="562" formatCode="0.00">
                  <c:v>20.149999999999999</c:v>
                </c:pt>
                <c:pt idx="563" formatCode="0.00">
                  <c:v>18.25</c:v>
                </c:pt>
                <c:pt idx="564" formatCode="0.00">
                  <c:v>17.399999999999999</c:v>
                </c:pt>
                <c:pt idx="565" formatCode="0.00">
                  <c:v>16.5</c:v>
                </c:pt>
                <c:pt idx="566" formatCode="0.00">
                  <c:v>17.5</c:v>
                </c:pt>
                <c:pt idx="567" formatCode="0.00">
                  <c:v>16.399999999999999</c:v>
                </c:pt>
                <c:pt idx="568" formatCode="0.00">
                  <c:v>15.75</c:v>
                </c:pt>
                <c:pt idx="569" formatCode="0.00">
                  <c:v>15.7</c:v>
                </c:pt>
                <c:pt idx="570" formatCode="0.00">
                  <c:v>13</c:v>
                </c:pt>
                <c:pt idx="571" formatCode="0.00">
                  <c:v>15</c:v>
                </c:pt>
                <c:pt idx="572" formatCode="0.00">
                  <c:v>14.95</c:v>
                </c:pt>
                <c:pt idx="573" formatCode="0.00">
                  <c:v>16.350000000000001</c:v>
                </c:pt>
                <c:pt idx="574" formatCode="0.00">
                  <c:v>16.149999999999999</c:v>
                </c:pt>
                <c:pt idx="575" formatCode="0.00">
                  <c:v>14.25</c:v>
                </c:pt>
                <c:pt idx="576" formatCode="0.00">
                  <c:v>14</c:v>
                </c:pt>
                <c:pt idx="577" formatCode="0.00">
                  <c:v>13.75</c:v>
                </c:pt>
                <c:pt idx="578" formatCode="0.00">
                  <c:v>13.95</c:v>
                </c:pt>
                <c:pt idx="579" formatCode="0.00">
                  <c:v>13.15</c:v>
                </c:pt>
                <c:pt idx="580" formatCode="0.00">
                  <c:v>11.85</c:v>
                </c:pt>
                <c:pt idx="581" formatCode="0.00">
                  <c:v>10.6</c:v>
                </c:pt>
                <c:pt idx="582" formatCode="0.00">
                  <c:v>10</c:v>
                </c:pt>
                <c:pt idx="583" formatCode="0.00">
                  <c:v>9.6</c:v>
                </c:pt>
                <c:pt idx="584" formatCode="0.00">
                  <c:v>10.050000000000001</c:v>
                </c:pt>
                <c:pt idx="585" formatCode="0.00">
                  <c:v>9.6</c:v>
                </c:pt>
                <c:pt idx="586" formatCode="0.00">
                  <c:v>9.0500000000000007</c:v>
                </c:pt>
                <c:pt idx="587" formatCode="0.00">
                  <c:v>8</c:v>
                </c:pt>
                <c:pt idx="588" formatCode="0.00">
                  <c:v>7.7</c:v>
                </c:pt>
                <c:pt idx="589" formatCode="0.00">
                  <c:v>7.1</c:v>
                </c:pt>
                <c:pt idx="590" formatCode="0.00">
                  <c:v>7.85</c:v>
                </c:pt>
                <c:pt idx="591" formatCode="0.00">
                  <c:v>8</c:v>
                </c:pt>
                <c:pt idx="592" formatCode="0.00">
                  <c:v>9.15</c:v>
                </c:pt>
                <c:pt idx="593" formatCode="0.00">
                  <c:v>8.15</c:v>
                </c:pt>
                <c:pt idx="594" formatCode="0.00">
                  <c:v>7.6</c:v>
                </c:pt>
                <c:pt idx="595" formatCode="0.00">
                  <c:v>6.7</c:v>
                </c:pt>
                <c:pt idx="596" formatCode="0.00">
                  <c:v>5.6</c:v>
                </c:pt>
                <c:pt idx="597" formatCode="0.00">
                  <c:v>6.35</c:v>
                </c:pt>
                <c:pt idx="598" formatCode="0.00">
                  <c:v>6.3</c:v>
                </c:pt>
                <c:pt idx="599" formatCode="0.00">
                  <c:v>7.85</c:v>
                </c:pt>
                <c:pt idx="600" formatCode="0.00">
                  <c:v>11.35</c:v>
                </c:pt>
                <c:pt idx="601" formatCode="0.00">
                  <c:v>15.95</c:v>
                </c:pt>
                <c:pt idx="602" formatCode="0.00">
                  <c:v>15.8</c:v>
                </c:pt>
                <c:pt idx="603" formatCode="0.00">
                  <c:v>15.95</c:v>
                </c:pt>
                <c:pt idx="604" formatCode="0.00">
                  <c:v>15</c:v>
                </c:pt>
                <c:pt idx="605" formatCode="0.00">
                  <c:v>14.2</c:v>
                </c:pt>
                <c:pt idx="606" formatCode="0.00">
                  <c:v>11.85</c:v>
                </c:pt>
                <c:pt idx="607" formatCode="0.00">
                  <c:v>12.7</c:v>
                </c:pt>
                <c:pt idx="608" formatCode="0.00">
                  <c:v>13.45</c:v>
                </c:pt>
                <c:pt idx="609" formatCode="0.00">
                  <c:v>14.2</c:v>
                </c:pt>
                <c:pt idx="610" formatCode="0.00">
                  <c:v>13.4</c:v>
                </c:pt>
                <c:pt idx="611" formatCode="0.00">
                  <c:v>13.9</c:v>
                </c:pt>
                <c:pt idx="612" formatCode="0.00">
                  <c:v>12.85</c:v>
                </c:pt>
                <c:pt idx="613" formatCode="0.00">
                  <c:v>12.25</c:v>
                </c:pt>
                <c:pt idx="614" formatCode="0.00">
                  <c:v>12.5</c:v>
                </c:pt>
                <c:pt idx="615" formatCode="0.00">
                  <c:v>15.35</c:v>
                </c:pt>
                <c:pt idx="616" formatCode="0.00">
                  <c:v>17.399999999999999</c:v>
                </c:pt>
                <c:pt idx="617" formatCode="0.00">
                  <c:v>15.7</c:v>
                </c:pt>
                <c:pt idx="618" formatCode="0.00">
                  <c:v>12.55</c:v>
                </c:pt>
                <c:pt idx="619" formatCode="0.00">
                  <c:v>12.95</c:v>
                </c:pt>
                <c:pt idx="620" formatCode="0.00">
                  <c:v>11.75</c:v>
                </c:pt>
                <c:pt idx="621" formatCode="0.00">
                  <c:v>11.1</c:v>
                </c:pt>
                <c:pt idx="622" formatCode="0.00">
                  <c:v>10.9</c:v>
                </c:pt>
                <c:pt idx="623" formatCode="0.00">
                  <c:v>10.65</c:v>
                </c:pt>
                <c:pt idx="624" formatCode="0.00">
                  <c:v>10.75</c:v>
                </c:pt>
                <c:pt idx="625" formatCode="0.00">
                  <c:v>10</c:v>
                </c:pt>
                <c:pt idx="626" formatCode="0.00">
                  <c:v>9.85</c:v>
                </c:pt>
                <c:pt idx="627" formatCode="0.00">
                  <c:v>11.45</c:v>
                </c:pt>
                <c:pt idx="628" formatCode="0.00">
                  <c:v>11.8</c:v>
                </c:pt>
                <c:pt idx="629" formatCode="0.00">
                  <c:v>12.95</c:v>
                </c:pt>
                <c:pt idx="630" formatCode="0.00">
                  <c:v>15.15</c:v>
                </c:pt>
                <c:pt idx="631" formatCode="0.00">
                  <c:v>14.45</c:v>
                </c:pt>
                <c:pt idx="632" formatCode="0.00">
                  <c:v>12.9</c:v>
                </c:pt>
                <c:pt idx="633" formatCode="0.00">
                  <c:v>11.05</c:v>
                </c:pt>
                <c:pt idx="634" formatCode="0.00">
                  <c:v>10.35</c:v>
                </c:pt>
                <c:pt idx="635" formatCode="0.00">
                  <c:v>12.95</c:v>
                </c:pt>
                <c:pt idx="636" formatCode="0.00">
                  <c:v>11.7</c:v>
                </c:pt>
                <c:pt idx="637" formatCode="0.00">
                  <c:v>13.6</c:v>
                </c:pt>
                <c:pt idx="638" formatCode="0.00">
                  <c:v>14.45</c:v>
                </c:pt>
                <c:pt idx="639" formatCode="0.00">
                  <c:v>16.649999999999999</c:v>
                </c:pt>
                <c:pt idx="640" formatCode="0.00">
                  <c:v>16.25</c:v>
                </c:pt>
                <c:pt idx="641" formatCode="0.00">
                  <c:v>17.2</c:v>
                </c:pt>
                <c:pt idx="642" formatCode="0.00">
                  <c:v>17.850000000000001</c:v>
                </c:pt>
                <c:pt idx="643" formatCode="0.00">
                  <c:v>19.05</c:v>
                </c:pt>
                <c:pt idx="644" formatCode="0.00">
                  <c:v>20.6</c:v>
                </c:pt>
                <c:pt idx="645" formatCode="0.00">
                  <c:v>22.1</c:v>
                </c:pt>
                <c:pt idx="646" formatCode="0.00">
                  <c:v>23.1</c:v>
                </c:pt>
                <c:pt idx="647" formatCode="0.00">
                  <c:v>20</c:v>
                </c:pt>
                <c:pt idx="648" formatCode="0.00">
                  <c:v>19.2</c:v>
                </c:pt>
                <c:pt idx="649" formatCode="0.00">
                  <c:v>18.25</c:v>
                </c:pt>
                <c:pt idx="650" formatCode="0.00">
                  <c:v>17.3</c:v>
                </c:pt>
                <c:pt idx="651" formatCode="0.00">
                  <c:v>19.5</c:v>
                </c:pt>
                <c:pt idx="652" formatCode="0.00">
                  <c:v>21.75</c:v>
                </c:pt>
                <c:pt idx="653" formatCode="0.00">
                  <c:v>21</c:v>
                </c:pt>
                <c:pt idx="654" formatCode="0.00">
                  <c:v>19.75</c:v>
                </c:pt>
                <c:pt idx="655" formatCode="0.00">
                  <c:v>20.6</c:v>
                </c:pt>
                <c:pt idx="656" formatCode="0.00">
                  <c:v>19.399999999999999</c:v>
                </c:pt>
                <c:pt idx="657" formatCode="0.00">
                  <c:v>20.75</c:v>
                </c:pt>
                <c:pt idx="658" formatCode="0.00">
                  <c:v>21.9</c:v>
                </c:pt>
                <c:pt idx="659" formatCode="0.00">
                  <c:v>22.8</c:v>
                </c:pt>
                <c:pt idx="660" formatCode="0.00">
                  <c:v>24</c:v>
                </c:pt>
                <c:pt idx="661" formatCode="0.00">
                  <c:v>28.1</c:v>
                </c:pt>
                <c:pt idx="662" formatCode="0.00">
                  <c:v>27.5</c:v>
                </c:pt>
                <c:pt idx="663" formatCode="0.00">
                  <c:v>25.85</c:v>
                </c:pt>
                <c:pt idx="664" formatCode="0.00">
                  <c:v>23.75</c:v>
                </c:pt>
                <c:pt idx="665" formatCode="0.00">
                  <c:v>26.75</c:v>
                </c:pt>
                <c:pt idx="666" formatCode="0.00">
                  <c:v>29</c:v>
                </c:pt>
                <c:pt idx="667" formatCode="0.00">
                  <c:v>36</c:v>
                </c:pt>
                <c:pt idx="668" formatCode="0.00">
                  <c:v>37.9</c:v>
                </c:pt>
                <c:pt idx="669" formatCode="0.00">
                  <c:v>31.4</c:v>
                </c:pt>
                <c:pt idx="670" formatCode="0.00">
                  <c:v>27.05</c:v>
                </c:pt>
                <c:pt idx="671" formatCode="0.00">
                  <c:v>21.85</c:v>
                </c:pt>
                <c:pt idx="672" formatCode="0.00">
                  <c:v>19.3</c:v>
                </c:pt>
                <c:pt idx="673" formatCode="0.00">
                  <c:v>20.05</c:v>
                </c:pt>
                <c:pt idx="674" formatCode="0.00">
                  <c:v>19.8</c:v>
                </c:pt>
                <c:pt idx="675" formatCode="0.00">
                  <c:v>20.8</c:v>
                </c:pt>
                <c:pt idx="676" formatCode="0.00">
                  <c:v>21.75</c:v>
                </c:pt>
                <c:pt idx="677" formatCode="0.00">
                  <c:v>21.1</c:v>
                </c:pt>
                <c:pt idx="678" formatCode="0.00">
                  <c:v>16.75</c:v>
                </c:pt>
                <c:pt idx="679" formatCode="0.00">
                  <c:v>16.45</c:v>
                </c:pt>
                <c:pt idx="680" formatCode="0.00">
                  <c:v>14.25</c:v>
                </c:pt>
                <c:pt idx="681" formatCode="0.00">
                  <c:v>12.85</c:v>
                </c:pt>
                <c:pt idx="682" formatCode="0.00">
                  <c:v>13.65</c:v>
                </c:pt>
                <c:pt idx="683" formatCode="0.00">
                  <c:v>14.5</c:v>
                </c:pt>
                <c:pt idx="684" formatCode="0.00">
                  <c:v>16.2</c:v>
                </c:pt>
                <c:pt idx="685" formatCode="0.00">
                  <c:v>16.45</c:v>
                </c:pt>
                <c:pt idx="686" formatCode="0.00">
                  <c:v>16.55</c:v>
                </c:pt>
                <c:pt idx="687" formatCode="0.00">
                  <c:v>17.5</c:v>
                </c:pt>
                <c:pt idx="688" formatCode="0.00">
                  <c:v>22.85</c:v>
                </c:pt>
                <c:pt idx="689" formatCode="0.00">
                  <c:v>20.3</c:v>
                </c:pt>
                <c:pt idx="690" formatCode="0.00">
                  <c:v>19.649999999999999</c:v>
                </c:pt>
                <c:pt idx="691" formatCode="0.00">
                  <c:v>19.2</c:v>
                </c:pt>
                <c:pt idx="692" formatCode="0.00">
                  <c:v>18.45</c:v>
                </c:pt>
                <c:pt idx="693" formatCode="0.00">
                  <c:v>18.149999999999999</c:v>
                </c:pt>
                <c:pt idx="694" formatCode="0.00">
                  <c:v>19.149999999999999</c:v>
                </c:pt>
                <c:pt idx="695" formatCode="0.00">
                  <c:v>19.100000000000001</c:v>
                </c:pt>
                <c:pt idx="696" formatCode="0.00">
                  <c:v>21.75</c:v>
                </c:pt>
                <c:pt idx="697" formatCode="0.00">
                  <c:v>25.75</c:v>
                </c:pt>
                <c:pt idx="698" formatCode="0.00">
                  <c:v>29.15</c:v>
                </c:pt>
                <c:pt idx="699" formatCode="0.00">
                  <c:v>25.15</c:v>
                </c:pt>
                <c:pt idx="700" formatCode="0.00">
                  <c:v>25.5</c:v>
                </c:pt>
                <c:pt idx="701" formatCode="0.00">
                  <c:v>23.65</c:v>
                </c:pt>
                <c:pt idx="702" formatCode="0.00">
                  <c:v>24.45</c:v>
                </c:pt>
                <c:pt idx="703" formatCode="0.00">
                  <c:v>21.95</c:v>
                </c:pt>
                <c:pt idx="704" formatCode="0.00">
                  <c:v>21.7</c:v>
                </c:pt>
                <c:pt idx="705" formatCode="0.00">
                  <c:v>22.1</c:v>
                </c:pt>
                <c:pt idx="706" formatCode="0.00">
                  <c:v>22.7</c:v>
                </c:pt>
                <c:pt idx="707" formatCode="0.00">
                  <c:v>21.25</c:v>
                </c:pt>
                <c:pt idx="708" formatCode="0.00">
                  <c:v>17.25</c:v>
                </c:pt>
                <c:pt idx="709" formatCode="0.00">
                  <c:v>15.25</c:v>
                </c:pt>
                <c:pt idx="710" formatCode="0.00">
                  <c:v>14.95</c:v>
                </c:pt>
                <c:pt idx="711" formatCode="0.00">
                  <c:v>13.5</c:v>
                </c:pt>
                <c:pt idx="712" formatCode="0.00">
                  <c:v>13.3</c:v>
                </c:pt>
                <c:pt idx="713" formatCode="0.00">
                  <c:v>14</c:v>
                </c:pt>
                <c:pt idx="714" formatCode="0.00">
                  <c:v>13.95</c:v>
                </c:pt>
                <c:pt idx="715" formatCode="0.00">
                  <c:v>16.5</c:v>
                </c:pt>
                <c:pt idx="716" formatCode="0.00">
                  <c:v>17.600000000000001</c:v>
                </c:pt>
                <c:pt idx="717" formatCode="0.00">
                  <c:v>17.05</c:v>
                </c:pt>
                <c:pt idx="718" formatCode="0.00">
                  <c:v>17.75</c:v>
                </c:pt>
                <c:pt idx="719" formatCode="0.00">
                  <c:v>16.7</c:v>
                </c:pt>
                <c:pt idx="720" formatCode="0.00">
                  <c:v>16.25</c:v>
                </c:pt>
                <c:pt idx="721" formatCode="0.00">
                  <c:v>14.7</c:v>
                </c:pt>
                <c:pt idx="722" formatCode="0.00">
                  <c:v>14.3</c:v>
                </c:pt>
                <c:pt idx="723" formatCode="0.00">
                  <c:v>14.55</c:v>
                </c:pt>
                <c:pt idx="724" formatCode="0.00">
                  <c:v>13.6</c:v>
                </c:pt>
                <c:pt idx="725" formatCode="0.00">
                  <c:v>14.1</c:v>
                </c:pt>
                <c:pt idx="726" formatCode="0.00">
                  <c:v>14.35</c:v>
                </c:pt>
                <c:pt idx="727" formatCode="0.00">
                  <c:v>14.55</c:v>
                </c:pt>
                <c:pt idx="728" formatCode="0.00">
                  <c:v>15.25</c:v>
                </c:pt>
                <c:pt idx="729" formatCode="0.00">
                  <c:v>13.8</c:v>
                </c:pt>
                <c:pt idx="730" formatCode="0.00">
                  <c:v>12.65</c:v>
                </c:pt>
                <c:pt idx="731" formatCode="0.00">
                  <c:v>12.25</c:v>
                </c:pt>
                <c:pt idx="732" formatCode="0.00">
                  <c:v>11.95</c:v>
                </c:pt>
                <c:pt idx="733" formatCode="0.00">
                  <c:v>11.6</c:v>
                </c:pt>
                <c:pt idx="734" formatCode="0.00">
                  <c:v>11.9</c:v>
                </c:pt>
                <c:pt idx="735" formatCode="0.00">
                  <c:v>11.65</c:v>
                </c:pt>
                <c:pt idx="736" formatCode="0.00">
                  <c:v>12.05</c:v>
                </c:pt>
                <c:pt idx="737" formatCode="0.00">
                  <c:v>13.15</c:v>
                </c:pt>
                <c:pt idx="738" formatCode="0.00">
                  <c:v>14.65</c:v>
                </c:pt>
                <c:pt idx="739" formatCode="0.00">
                  <c:v>15.95</c:v>
                </c:pt>
                <c:pt idx="740" formatCode="0.00">
                  <c:v>15.35</c:v>
                </c:pt>
                <c:pt idx="741" formatCode="0.00">
                  <c:v>15.45</c:v>
                </c:pt>
                <c:pt idx="742" formatCode="0.00">
                  <c:v>16.350000000000001</c:v>
                </c:pt>
                <c:pt idx="743" formatCode="0.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4-434D-8B4D-DE04B05B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38272"/>
        <c:axId val="300581904"/>
      </c:lineChart>
      <c:dateAx>
        <c:axId val="299738272"/>
        <c:scaling>
          <c:orientation val="minMax"/>
          <c:max val="44558"/>
          <c:min val="44107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81904"/>
        <c:crosses val="autoZero"/>
        <c:auto val="1"/>
        <c:lblOffset val="100"/>
        <c:baseTimeUnit val="days"/>
      </c:dateAx>
      <c:valAx>
        <c:axId val="3005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96449395395753"/>
          <c:y val="2.7167604417951591E-2"/>
          <c:w val="0.82203550604604247"/>
          <c:h val="0.14625098523596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0452777416767"/>
          <c:y val="6.396054499695307E-2"/>
          <c:w val="0.8493885947855857"/>
          <c:h val="0.71171237991373337"/>
        </c:manualLayout>
      </c:layout>
      <c:lineChart>
        <c:grouping val="standar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Paradip-Qingdao</c:v>
                </c:pt>
              </c:strCache>
            </c:strRef>
          </c:tx>
          <c:marker>
            <c:symbol val="none"/>
          </c:marker>
          <c:cat>
            <c:numRef>
              <c:f>[0]!Date_input</c:f>
              <c:numCache>
                <c:formatCode>d\-mmm\-yy</c:formatCode>
                <c:ptCount val="991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[0]!India_input</c:f>
              <c:numCache>
                <c:formatCode>0.00</c:formatCode>
                <c:ptCount val="991"/>
                <c:pt idx="0">
                  <c:v>14.4</c:v>
                </c:pt>
                <c:pt idx="1">
                  <c:v>11.2</c:v>
                </c:pt>
                <c:pt idx="2">
                  <c:v>7.9</c:v>
                </c:pt>
                <c:pt idx="3">
                  <c:v>6.5</c:v>
                </c:pt>
                <c:pt idx="4">
                  <c:v>5.7</c:v>
                </c:pt>
                <c:pt idx="5">
                  <c:v>5.2</c:v>
                </c:pt>
                <c:pt idx="6">
                  <c:v>6.1</c:v>
                </c:pt>
                <c:pt idx="7">
                  <c:v>7.5</c:v>
                </c:pt>
                <c:pt idx="8">
                  <c:v>8.1</c:v>
                </c:pt>
                <c:pt idx="9">
                  <c:v>9</c:v>
                </c:pt>
                <c:pt idx="10">
                  <c:v>8.9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8.4</c:v>
                </c:pt>
                <c:pt idx="15">
                  <c:v>8.0500000000000007</c:v>
                </c:pt>
                <c:pt idx="16">
                  <c:v>8.0500000000000007</c:v>
                </c:pt>
                <c:pt idx="17">
                  <c:v>8</c:v>
                </c:pt>
                <c:pt idx="18">
                  <c:v>9.9</c:v>
                </c:pt>
                <c:pt idx="19">
                  <c:v>11.1</c:v>
                </c:pt>
                <c:pt idx="20">
                  <c:v>10.199999999999999</c:v>
                </c:pt>
                <c:pt idx="21">
                  <c:v>8.5</c:v>
                </c:pt>
                <c:pt idx="22">
                  <c:v>8.1999999999999993</c:v>
                </c:pt>
                <c:pt idx="23">
                  <c:v>9.4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9.6</c:v>
                </c:pt>
                <c:pt idx="28">
                  <c:v>9.8000000000000007</c:v>
                </c:pt>
                <c:pt idx="29">
                  <c:v>10.3</c:v>
                </c:pt>
                <c:pt idx="30">
                  <c:v>10.3</c:v>
                </c:pt>
                <c:pt idx="31">
                  <c:v>10.5</c:v>
                </c:pt>
                <c:pt idx="32">
                  <c:v>11.5</c:v>
                </c:pt>
                <c:pt idx="33">
                  <c:v>12.3</c:v>
                </c:pt>
                <c:pt idx="34">
                  <c:v>12.1</c:v>
                </c:pt>
                <c:pt idx="35">
                  <c:v>12.8</c:v>
                </c:pt>
                <c:pt idx="36">
                  <c:v>13.2</c:v>
                </c:pt>
                <c:pt idx="37">
                  <c:v>13.9</c:v>
                </c:pt>
                <c:pt idx="38">
                  <c:v>13.9</c:v>
                </c:pt>
                <c:pt idx="39">
                  <c:v>13.9</c:v>
                </c:pt>
                <c:pt idx="40">
                  <c:v>14.7</c:v>
                </c:pt>
                <c:pt idx="41">
                  <c:v>15.9</c:v>
                </c:pt>
                <c:pt idx="42">
                  <c:v>20.100000000000001</c:v>
                </c:pt>
                <c:pt idx="43">
                  <c:v>22.5</c:v>
                </c:pt>
                <c:pt idx="44">
                  <c:v>16.399999999999999</c:v>
                </c:pt>
                <c:pt idx="45">
                  <c:v>15.6</c:v>
                </c:pt>
                <c:pt idx="46">
                  <c:v>15.4</c:v>
                </c:pt>
                <c:pt idx="47">
                  <c:v>14.4</c:v>
                </c:pt>
                <c:pt idx="48">
                  <c:v>13.2</c:v>
                </c:pt>
                <c:pt idx="49">
                  <c:v>13.2</c:v>
                </c:pt>
                <c:pt idx="50">
                  <c:v>13.85</c:v>
                </c:pt>
                <c:pt idx="51">
                  <c:v>14.8</c:v>
                </c:pt>
                <c:pt idx="52">
                  <c:v>14.3</c:v>
                </c:pt>
                <c:pt idx="53">
                  <c:v>14.3</c:v>
                </c:pt>
                <c:pt idx="54">
                  <c:v>14.6</c:v>
                </c:pt>
                <c:pt idx="55">
                  <c:v>14.6</c:v>
                </c:pt>
                <c:pt idx="56">
                  <c:v>14.7</c:v>
                </c:pt>
                <c:pt idx="57">
                  <c:v>14.7</c:v>
                </c:pt>
                <c:pt idx="58">
                  <c:v>15.6</c:v>
                </c:pt>
                <c:pt idx="59">
                  <c:v>18</c:v>
                </c:pt>
                <c:pt idx="60">
                  <c:v>18.399999999999999</c:v>
                </c:pt>
                <c:pt idx="61">
                  <c:v>17.899999999999999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18.5</c:v>
                </c:pt>
                <c:pt idx="67">
                  <c:v>21.1</c:v>
                </c:pt>
                <c:pt idx="68">
                  <c:v>22.2</c:v>
                </c:pt>
                <c:pt idx="69">
                  <c:v>21.1</c:v>
                </c:pt>
                <c:pt idx="70">
                  <c:v>18.600000000000001</c:v>
                </c:pt>
                <c:pt idx="71">
                  <c:v>17.8</c:v>
                </c:pt>
                <c:pt idx="72">
                  <c:v>17.8</c:v>
                </c:pt>
                <c:pt idx="73">
                  <c:v>19.2</c:v>
                </c:pt>
                <c:pt idx="74">
                  <c:v>22.6</c:v>
                </c:pt>
                <c:pt idx="75">
                  <c:v>23.7</c:v>
                </c:pt>
                <c:pt idx="76">
                  <c:v>24.4</c:v>
                </c:pt>
                <c:pt idx="77">
                  <c:v>25.2</c:v>
                </c:pt>
                <c:pt idx="78">
                  <c:v>23.9</c:v>
                </c:pt>
                <c:pt idx="79">
                  <c:v>22.1</c:v>
                </c:pt>
                <c:pt idx="80">
                  <c:v>21.55</c:v>
                </c:pt>
                <c:pt idx="81">
                  <c:v>20.149999999999999</c:v>
                </c:pt>
                <c:pt idx="82">
                  <c:v>20.45</c:v>
                </c:pt>
                <c:pt idx="83">
                  <c:v>21</c:v>
                </c:pt>
                <c:pt idx="84">
                  <c:v>21.9</c:v>
                </c:pt>
                <c:pt idx="85">
                  <c:v>22.3</c:v>
                </c:pt>
                <c:pt idx="86">
                  <c:v>20.8</c:v>
                </c:pt>
                <c:pt idx="87">
                  <c:v>18.45</c:v>
                </c:pt>
                <c:pt idx="88">
                  <c:v>17.3</c:v>
                </c:pt>
                <c:pt idx="89">
                  <c:v>15.75</c:v>
                </c:pt>
                <c:pt idx="90">
                  <c:v>15.25</c:v>
                </c:pt>
                <c:pt idx="91">
                  <c:v>15.55</c:v>
                </c:pt>
                <c:pt idx="92">
                  <c:v>14.9</c:v>
                </c:pt>
                <c:pt idx="93">
                  <c:v>13.05</c:v>
                </c:pt>
                <c:pt idx="94">
                  <c:v>13.05</c:v>
                </c:pt>
                <c:pt idx="95">
                  <c:v>16.25</c:v>
                </c:pt>
                <c:pt idx="96">
                  <c:v>17.5</c:v>
                </c:pt>
                <c:pt idx="97">
                  <c:v>14.9</c:v>
                </c:pt>
                <c:pt idx="98">
                  <c:v>14.95</c:v>
                </c:pt>
                <c:pt idx="99">
                  <c:v>15.6</c:v>
                </c:pt>
                <c:pt idx="100">
                  <c:v>15.65</c:v>
                </c:pt>
                <c:pt idx="101">
                  <c:v>14.9</c:v>
                </c:pt>
                <c:pt idx="102">
                  <c:v>14.75</c:v>
                </c:pt>
                <c:pt idx="103">
                  <c:v>14.65</c:v>
                </c:pt>
                <c:pt idx="104">
                  <c:v>14.05</c:v>
                </c:pt>
                <c:pt idx="105">
                  <c:v>13.85</c:v>
                </c:pt>
                <c:pt idx="106">
                  <c:v>13.95</c:v>
                </c:pt>
                <c:pt idx="107">
                  <c:v>13.65</c:v>
                </c:pt>
                <c:pt idx="108">
                  <c:v>13.45</c:v>
                </c:pt>
                <c:pt idx="109">
                  <c:v>13.25</c:v>
                </c:pt>
                <c:pt idx="110">
                  <c:v>12.95</c:v>
                </c:pt>
                <c:pt idx="111">
                  <c:v>12.4</c:v>
                </c:pt>
                <c:pt idx="112">
                  <c:v>12.55</c:v>
                </c:pt>
                <c:pt idx="113">
                  <c:v>13.35</c:v>
                </c:pt>
                <c:pt idx="114">
                  <c:v>14.05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16.3</c:v>
                </c:pt>
                <c:pt idx="119">
                  <c:v>15.9</c:v>
                </c:pt>
                <c:pt idx="120">
                  <c:v>15.7</c:v>
                </c:pt>
                <c:pt idx="121">
                  <c:v>15.35</c:v>
                </c:pt>
                <c:pt idx="122">
                  <c:v>15.15</c:v>
                </c:pt>
                <c:pt idx="123">
                  <c:v>15</c:v>
                </c:pt>
                <c:pt idx="124">
                  <c:v>14.95</c:v>
                </c:pt>
                <c:pt idx="125">
                  <c:v>14.8</c:v>
                </c:pt>
                <c:pt idx="126">
                  <c:v>14.55</c:v>
                </c:pt>
                <c:pt idx="127">
                  <c:v>14.3</c:v>
                </c:pt>
                <c:pt idx="128">
                  <c:v>13.75</c:v>
                </c:pt>
                <c:pt idx="129">
                  <c:v>14</c:v>
                </c:pt>
                <c:pt idx="130">
                  <c:v>13.8</c:v>
                </c:pt>
                <c:pt idx="131">
                  <c:v>13.9</c:v>
                </c:pt>
                <c:pt idx="132">
                  <c:v>13.8</c:v>
                </c:pt>
                <c:pt idx="133">
                  <c:v>13.3</c:v>
                </c:pt>
                <c:pt idx="134">
                  <c:v>12.45</c:v>
                </c:pt>
                <c:pt idx="135">
                  <c:v>12.3</c:v>
                </c:pt>
                <c:pt idx="136">
                  <c:v>12.3</c:v>
                </c:pt>
                <c:pt idx="137">
                  <c:v>12.1</c:v>
                </c:pt>
                <c:pt idx="138">
                  <c:v>11.95</c:v>
                </c:pt>
                <c:pt idx="139">
                  <c:v>12.15</c:v>
                </c:pt>
                <c:pt idx="140">
                  <c:v>12.35</c:v>
                </c:pt>
                <c:pt idx="141">
                  <c:v>12.1</c:v>
                </c:pt>
                <c:pt idx="142">
                  <c:v>12.55</c:v>
                </c:pt>
                <c:pt idx="143">
                  <c:v>12.55</c:v>
                </c:pt>
                <c:pt idx="144">
                  <c:v>12.55</c:v>
                </c:pt>
                <c:pt idx="145">
                  <c:v>12.55</c:v>
                </c:pt>
                <c:pt idx="146">
                  <c:v>12.55</c:v>
                </c:pt>
                <c:pt idx="147">
                  <c:v>12.55</c:v>
                </c:pt>
                <c:pt idx="148">
                  <c:v>12.55</c:v>
                </c:pt>
                <c:pt idx="149">
                  <c:v>12.55</c:v>
                </c:pt>
                <c:pt idx="150">
                  <c:v>12.55</c:v>
                </c:pt>
                <c:pt idx="151">
                  <c:v>12.55</c:v>
                </c:pt>
                <c:pt idx="152">
                  <c:v>12.55</c:v>
                </c:pt>
                <c:pt idx="153">
                  <c:v>12.55</c:v>
                </c:pt>
                <c:pt idx="154">
                  <c:v>12.2</c:v>
                </c:pt>
                <c:pt idx="155">
                  <c:v>12.4</c:v>
                </c:pt>
                <c:pt idx="156">
                  <c:v>12.65</c:v>
                </c:pt>
                <c:pt idx="157">
                  <c:v>12.65</c:v>
                </c:pt>
                <c:pt idx="158">
                  <c:v>11</c:v>
                </c:pt>
                <c:pt idx="159">
                  <c:v>11.95</c:v>
                </c:pt>
                <c:pt idx="160">
                  <c:v>10.8</c:v>
                </c:pt>
                <c:pt idx="161">
                  <c:v>10.8</c:v>
                </c:pt>
                <c:pt idx="162" formatCode="General">
                  <c:v>12.09</c:v>
                </c:pt>
                <c:pt idx="163">
                  <c:v>11.25</c:v>
                </c:pt>
                <c:pt idx="164">
                  <c:v>10.5</c:v>
                </c:pt>
                <c:pt idx="165">
                  <c:v>10</c:v>
                </c:pt>
                <c:pt idx="166">
                  <c:v>9.9</c:v>
                </c:pt>
                <c:pt idx="167">
                  <c:v>9.6</c:v>
                </c:pt>
                <c:pt idx="168">
                  <c:v>9.6</c:v>
                </c:pt>
                <c:pt idx="169">
                  <c:v>11</c:v>
                </c:pt>
                <c:pt idx="170">
                  <c:v>11.95</c:v>
                </c:pt>
                <c:pt idx="171">
                  <c:v>12.94</c:v>
                </c:pt>
                <c:pt idx="172">
                  <c:v>11.35</c:v>
                </c:pt>
                <c:pt idx="173">
                  <c:v>11.25</c:v>
                </c:pt>
                <c:pt idx="174">
                  <c:v>12.35</c:v>
                </c:pt>
                <c:pt idx="175">
                  <c:v>12.45</c:v>
                </c:pt>
                <c:pt idx="176">
                  <c:v>12</c:v>
                </c:pt>
                <c:pt idx="177">
                  <c:v>11.8</c:v>
                </c:pt>
                <c:pt idx="178">
                  <c:v>12.657920000000001</c:v>
                </c:pt>
                <c:pt idx="179">
                  <c:v>11.5</c:v>
                </c:pt>
                <c:pt idx="180">
                  <c:v>11.25</c:v>
                </c:pt>
                <c:pt idx="181">
                  <c:v>11.5</c:v>
                </c:pt>
                <c:pt idx="182">
                  <c:v>11.5</c:v>
                </c:pt>
                <c:pt idx="183">
                  <c:v>11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</c:v>
                </c:pt>
                <c:pt idx="188">
                  <c:v>9.9499999999999993</c:v>
                </c:pt>
                <c:pt idx="189">
                  <c:v>10.35</c:v>
                </c:pt>
                <c:pt idx="190">
                  <c:v>10.25</c:v>
                </c:pt>
                <c:pt idx="191">
                  <c:v>11</c:v>
                </c:pt>
                <c:pt idx="192">
                  <c:v>9.8000000000000007</c:v>
                </c:pt>
                <c:pt idx="193">
                  <c:v>9.1999999999999993</c:v>
                </c:pt>
                <c:pt idx="194">
                  <c:v>9</c:v>
                </c:pt>
                <c:pt idx="195">
                  <c:v>8.8000000000000007</c:v>
                </c:pt>
                <c:pt idx="196">
                  <c:v>9.1</c:v>
                </c:pt>
                <c:pt idx="197">
                  <c:v>9.1999999999999993</c:v>
                </c:pt>
                <c:pt idx="198">
                  <c:v>9</c:v>
                </c:pt>
                <c:pt idx="199">
                  <c:v>9.9</c:v>
                </c:pt>
                <c:pt idx="200">
                  <c:v>10</c:v>
                </c:pt>
                <c:pt idx="201">
                  <c:v>10.8</c:v>
                </c:pt>
                <c:pt idx="202">
                  <c:v>9.25</c:v>
                </c:pt>
                <c:pt idx="203">
                  <c:v>9.35</c:v>
                </c:pt>
                <c:pt idx="204">
                  <c:v>10.35</c:v>
                </c:pt>
                <c:pt idx="205">
                  <c:v>8.9</c:v>
                </c:pt>
                <c:pt idx="206">
                  <c:v>8.75</c:v>
                </c:pt>
                <c:pt idx="207">
                  <c:v>8.6999999999999993</c:v>
                </c:pt>
                <c:pt idx="208">
                  <c:v>7.9</c:v>
                </c:pt>
                <c:pt idx="209">
                  <c:v>9</c:v>
                </c:pt>
                <c:pt idx="210">
                  <c:v>8</c:v>
                </c:pt>
                <c:pt idx="211">
                  <c:v>11</c:v>
                </c:pt>
                <c:pt idx="212">
                  <c:v>9.1999999999999993</c:v>
                </c:pt>
                <c:pt idx="213">
                  <c:v>9.5112635999999995</c:v>
                </c:pt>
                <c:pt idx="214">
                  <c:v>9.75</c:v>
                </c:pt>
                <c:pt idx="215">
                  <c:v>9.8000000000000007</c:v>
                </c:pt>
                <c:pt idx="216">
                  <c:v>9.5500000000000007</c:v>
                </c:pt>
                <c:pt idx="217">
                  <c:v>9.35</c:v>
                </c:pt>
                <c:pt idx="218">
                  <c:v>9.4499999999999993</c:v>
                </c:pt>
                <c:pt idx="219">
                  <c:v>9.5</c:v>
                </c:pt>
                <c:pt idx="220">
                  <c:v>9.6</c:v>
                </c:pt>
                <c:pt idx="221">
                  <c:v>9.6</c:v>
                </c:pt>
                <c:pt idx="222">
                  <c:v>10.15</c:v>
                </c:pt>
                <c:pt idx="223">
                  <c:v>10.75</c:v>
                </c:pt>
                <c:pt idx="224">
                  <c:v>10.75</c:v>
                </c:pt>
                <c:pt idx="225">
                  <c:v>11.4</c:v>
                </c:pt>
                <c:pt idx="226">
                  <c:v>11.25</c:v>
                </c:pt>
                <c:pt idx="227">
                  <c:v>11.8</c:v>
                </c:pt>
                <c:pt idx="228">
                  <c:v>12.05</c:v>
                </c:pt>
                <c:pt idx="229">
                  <c:v>12.15</c:v>
                </c:pt>
                <c:pt idx="230">
                  <c:v>12.1</c:v>
                </c:pt>
                <c:pt idx="231">
                  <c:v>11.7</c:v>
                </c:pt>
                <c:pt idx="232">
                  <c:v>11.75</c:v>
                </c:pt>
                <c:pt idx="233">
                  <c:v>11.2</c:v>
                </c:pt>
                <c:pt idx="234">
                  <c:v>11.5</c:v>
                </c:pt>
                <c:pt idx="235">
                  <c:v>10.95</c:v>
                </c:pt>
                <c:pt idx="236">
                  <c:v>10.7</c:v>
                </c:pt>
                <c:pt idx="237">
                  <c:v>10.7</c:v>
                </c:pt>
                <c:pt idx="238">
                  <c:v>10.8</c:v>
                </c:pt>
                <c:pt idx="239">
                  <c:v>10.75</c:v>
                </c:pt>
                <c:pt idx="240">
                  <c:v>10.7</c:v>
                </c:pt>
                <c:pt idx="241">
                  <c:v>10.8</c:v>
                </c:pt>
                <c:pt idx="242">
                  <c:v>11.15</c:v>
                </c:pt>
                <c:pt idx="243">
                  <c:v>10.75</c:v>
                </c:pt>
                <c:pt idx="244">
                  <c:v>10</c:v>
                </c:pt>
                <c:pt idx="245">
                  <c:v>11</c:v>
                </c:pt>
                <c:pt idx="246">
                  <c:v>10.8</c:v>
                </c:pt>
                <c:pt idx="247">
                  <c:v>10.5</c:v>
                </c:pt>
                <c:pt idx="248">
                  <c:v>10.6</c:v>
                </c:pt>
                <c:pt idx="249">
                  <c:v>10.75</c:v>
                </c:pt>
                <c:pt idx="250">
                  <c:v>10.9</c:v>
                </c:pt>
                <c:pt idx="251">
                  <c:v>11.05</c:v>
                </c:pt>
                <c:pt idx="252">
                  <c:v>11.3</c:v>
                </c:pt>
                <c:pt idx="253">
                  <c:v>11.65</c:v>
                </c:pt>
                <c:pt idx="254">
                  <c:v>11.45</c:v>
                </c:pt>
                <c:pt idx="255">
                  <c:v>11.5</c:v>
                </c:pt>
                <c:pt idx="256">
                  <c:v>11.8</c:v>
                </c:pt>
                <c:pt idx="257">
                  <c:v>12.4</c:v>
                </c:pt>
                <c:pt idx="258">
                  <c:v>13.15</c:v>
                </c:pt>
                <c:pt idx="259">
                  <c:v>13.25</c:v>
                </c:pt>
                <c:pt idx="260">
                  <c:v>14.65</c:v>
                </c:pt>
                <c:pt idx="261">
                  <c:v>15.18</c:v>
                </c:pt>
                <c:pt idx="262">
                  <c:v>13.55</c:v>
                </c:pt>
                <c:pt idx="263">
                  <c:v>13.3</c:v>
                </c:pt>
                <c:pt idx="264">
                  <c:v>12.3</c:v>
                </c:pt>
                <c:pt idx="265">
                  <c:v>12.3</c:v>
                </c:pt>
                <c:pt idx="266">
                  <c:v>10.55</c:v>
                </c:pt>
                <c:pt idx="267">
                  <c:v>11.3</c:v>
                </c:pt>
                <c:pt idx="268">
                  <c:v>10.8</c:v>
                </c:pt>
                <c:pt idx="269">
                  <c:v>10.85</c:v>
                </c:pt>
                <c:pt idx="270">
                  <c:v>10.75</c:v>
                </c:pt>
                <c:pt idx="271">
                  <c:v>10.6</c:v>
                </c:pt>
                <c:pt idx="272">
                  <c:v>11.65</c:v>
                </c:pt>
                <c:pt idx="273">
                  <c:v>11.65</c:v>
                </c:pt>
                <c:pt idx="274">
                  <c:v>12.55</c:v>
                </c:pt>
                <c:pt idx="275">
                  <c:v>12.6</c:v>
                </c:pt>
                <c:pt idx="276">
                  <c:v>12.5</c:v>
                </c:pt>
                <c:pt idx="277">
                  <c:v>12.5</c:v>
                </c:pt>
                <c:pt idx="278">
                  <c:v>11.48</c:v>
                </c:pt>
                <c:pt idx="279">
                  <c:v>11.48</c:v>
                </c:pt>
                <c:pt idx="280">
                  <c:v>11.4</c:v>
                </c:pt>
                <c:pt idx="281">
                  <c:v>11.4</c:v>
                </c:pt>
                <c:pt idx="282">
                  <c:v>11.45</c:v>
                </c:pt>
                <c:pt idx="283">
                  <c:v>11.45</c:v>
                </c:pt>
                <c:pt idx="284">
                  <c:v>10.7</c:v>
                </c:pt>
                <c:pt idx="285">
                  <c:v>10.7</c:v>
                </c:pt>
                <c:pt idx="286">
                  <c:v>10.55</c:v>
                </c:pt>
                <c:pt idx="287">
                  <c:v>10.55</c:v>
                </c:pt>
                <c:pt idx="288">
                  <c:v>10.5</c:v>
                </c:pt>
                <c:pt idx="289">
                  <c:v>10.6</c:v>
                </c:pt>
                <c:pt idx="290">
                  <c:v>10.16</c:v>
                </c:pt>
                <c:pt idx="291">
                  <c:v>10.35</c:v>
                </c:pt>
                <c:pt idx="292">
                  <c:v>10.1</c:v>
                </c:pt>
                <c:pt idx="293">
                  <c:v>9.8000000000000007</c:v>
                </c:pt>
                <c:pt idx="294">
                  <c:v>9.75</c:v>
                </c:pt>
                <c:pt idx="295">
                  <c:v>9.75</c:v>
                </c:pt>
                <c:pt idx="296">
                  <c:v>9.1999999999999993</c:v>
                </c:pt>
                <c:pt idx="297">
                  <c:v>9.5</c:v>
                </c:pt>
                <c:pt idx="298">
                  <c:v>9.4</c:v>
                </c:pt>
                <c:pt idx="299">
                  <c:v>9.15</c:v>
                </c:pt>
                <c:pt idx="300">
                  <c:v>9.15</c:v>
                </c:pt>
                <c:pt idx="301">
                  <c:v>9.9499999999999993</c:v>
                </c:pt>
                <c:pt idx="302">
                  <c:v>9.1</c:v>
                </c:pt>
                <c:pt idx="303">
                  <c:v>8.75</c:v>
                </c:pt>
                <c:pt idx="304">
                  <c:v>9.25</c:v>
                </c:pt>
                <c:pt idx="305">
                  <c:v>8.85</c:v>
                </c:pt>
                <c:pt idx="306">
                  <c:v>7.45</c:v>
                </c:pt>
                <c:pt idx="307">
                  <c:v>7.75</c:v>
                </c:pt>
                <c:pt idx="308">
                  <c:v>7.7</c:v>
                </c:pt>
                <c:pt idx="309">
                  <c:v>7.95</c:v>
                </c:pt>
                <c:pt idx="310">
                  <c:v>7.9</c:v>
                </c:pt>
                <c:pt idx="311">
                  <c:v>8.35</c:v>
                </c:pt>
                <c:pt idx="312">
                  <c:v>8.35</c:v>
                </c:pt>
                <c:pt idx="313">
                  <c:v>8.85</c:v>
                </c:pt>
                <c:pt idx="314">
                  <c:v>8.6999999999999993</c:v>
                </c:pt>
                <c:pt idx="315">
                  <c:v>8.5</c:v>
                </c:pt>
                <c:pt idx="316">
                  <c:v>7.75</c:v>
                </c:pt>
                <c:pt idx="317">
                  <c:v>7.75</c:v>
                </c:pt>
                <c:pt idx="318">
                  <c:v>7.4</c:v>
                </c:pt>
                <c:pt idx="319">
                  <c:v>6.9</c:v>
                </c:pt>
                <c:pt idx="320">
                  <c:v>6.8</c:v>
                </c:pt>
                <c:pt idx="321">
                  <c:v>6.6</c:v>
                </c:pt>
                <c:pt idx="322">
                  <c:v>6.35</c:v>
                </c:pt>
                <c:pt idx="323">
                  <c:v>6.65</c:v>
                </c:pt>
                <c:pt idx="324">
                  <c:v>6.65</c:v>
                </c:pt>
                <c:pt idx="325">
                  <c:v>6.9</c:v>
                </c:pt>
                <c:pt idx="326">
                  <c:v>7</c:v>
                </c:pt>
                <c:pt idx="327">
                  <c:v>7.15</c:v>
                </c:pt>
                <c:pt idx="328">
                  <c:v>6.95</c:v>
                </c:pt>
                <c:pt idx="329">
                  <c:v>6.75</c:v>
                </c:pt>
                <c:pt idx="330">
                  <c:v>6.95</c:v>
                </c:pt>
                <c:pt idx="331">
                  <c:v>6.9</c:v>
                </c:pt>
                <c:pt idx="332">
                  <c:v>6.7</c:v>
                </c:pt>
                <c:pt idx="333">
                  <c:v>6.95</c:v>
                </c:pt>
                <c:pt idx="334">
                  <c:v>7</c:v>
                </c:pt>
                <c:pt idx="335">
                  <c:v>6.9</c:v>
                </c:pt>
                <c:pt idx="336">
                  <c:v>6.7</c:v>
                </c:pt>
                <c:pt idx="337">
                  <c:v>6.5</c:v>
                </c:pt>
                <c:pt idx="338">
                  <c:v>6.5</c:v>
                </c:pt>
                <c:pt idx="339">
                  <c:v>6.8</c:v>
                </c:pt>
                <c:pt idx="340">
                  <c:v>6.7</c:v>
                </c:pt>
                <c:pt idx="341">
                  <c:v>7</c:v>
                </c:pt>
                <c:pt idx="342">
                  <c:v>6.8</c:v>
                </c:pt>
                <c:pt idx="343">
                  <c:v>6.35</c:v>
                </c:pt>
                <c:pt idx="344">
                  <c:v>6.5</c:v>
                </c:pt>
                <c:pt idx="345">
                  <c:v>6.15</c:v>
                </c:pt>
                <c:pt idx="346">
                  <c:v>6.6</c:v>
                </c:pt>
                <c:pt idx="347">
                  <c:v>6.6</c:v>
                </c:pt>
                <c:pt idx="348">
                  <c:v>6.3</c:v>
                </c:pt>
                <c:pt idx="349">
                  <c:v>5.9</c:v>
                </c:pt>
                <c:pt idx="350">
                  <c:v>6</c:v>
                </c:pt>
                <c:pt idx="351">
                  <c:v>5.7</c:v>
                </c:pt>
                <c:pt idx="352">
                  <c:v>5.8</c:v>
                </c:pt>
                <c:pt idx="353">
                  <c:v>5.9</c:v>
                </c:pt>
                <c:pt idx="354">
                  <c:v>5.5</c:v>
                </c:pt>
                <c:pt idx="355">
                  <c:v>5.55</c:v>
                </c:pt>
                <c:pt idx="356">
                  <c:v>5.55</c:v>
                </c:pt>
                <c:pt idx="357">
                  <c:v>5.45</c:v>
                </c:pt>
                <c:pt idx="358">
                  <c:v>5.9</c:v>
                </c:pt>
                <c:pt idx="359">
                  <c:v>5.55</c:v>
                </c:pt>
                <c:pt idx="360">
                  <c:v>5.45</c:v>
                </c:pt>
                <c:pt idx="361">
                  <c:v>5.5</c:v>
                </c:pt>
                <c:pt idx="362">
                  <c:v>5.05</c:v>
                </c:pt>
                <c:pt idx="363">
                  <c:v>4.9000000000000004</c:v>
                </c:pt>
                <c:pt idx="364">
                  <c:v>4.9000000000000004</c:v>
                </c:pt>
                <c:pt idx="365">
                  <c:v>5.05</c:v>
                </c:pt>
                <c:pt idx="366">
                  <c:v>4.9000000000000004</c:v>
                </c:pt>
                <c:pt idx="367">
                  <c:v>5.15</c:v>
                </c:pt>
                <c:pt idx="368">
                  <c:v>4.7</c:v>
                </c:pt>
                <c:pt idx="369">
                  <c:v>4.7</c:v>
                </c:pt>
                <c:pt idx="370">
                  <c:v>4.6500000000000004</c:v>
                </c:pt>
                <c:pt idx="371">
                  <c:v>4.25</c:v>
                </c:pt>
                <c:pt idx="372">
                  <c:v>4.12</c:v>
                </c:pt>
                <c:pt idx="373">
                  <c:v>4.05</c:v>
                </c:pt>
                <c:pt idx="374">
                  <c:v>4.0999999999999996</c:v>
                </c:pt>
                <c:pt idx="375">
                  <c:v>4.0999999999999996</c:v>
                </c:pt>
                <c:pt idx="376">
                  <c:v>3.95</c:v>
                </c:pt>
                <c:pt idx="377">
                  <c:v>4.4000000000000004</c:v>
                </c:pt>
                <c:pt idx="378">
                  <c:v>4.25</c:v>
                </c:pt>
                <c:pt idx="379">
                  <c:v>4.6500000000000004</c:v>
                </c:pt>
                <c:pt idx="380">
                  <c:v>4.8499999999999996</c:v>
                </c:pt>
                <c:pt idx="381">
                  <c:v>5.0999999999999996</c:v>
                </c:pt>
                <c:pt idx="382">
                  <c:v>5.45</c:v>
                </c:pt>
                <c:pt idx="383">
                  <c:v>5.05</c:v>
                </c:pt>
                <c:pt idx="384">
                  <c:v>5.5</c:v>
                </c:pt>
                <c:pt idx="385">
                  <c:v>5.75</c:v>
                </c:pt>
                <c:pt idx="386">
                  <c:v>5.45</c:v>
                </c:pt>
                <c:pt idx="387">
                  <c:v>5.55</c:v>
                </c:pt>
                <c:pt idx="388">
                  <c:v>5.5</c:v>
                </c:pt>
                <c:pt idx="389">
                  <c:v>5.65</c:v>
                </c:pt>
                <c:pt idx="390">
                  <c:v>5.95</c:v>
                </c:pt>
                <c:pt idx="391">
                  <c:v>5.95</c:v>
                </c:pt>
                <c:pt idx="392">
                  <c:v>5.7</c:v>
                </c:pt>
                <c:pt idx="393">
                  <c:v>6.05</c:v>
                </c:pt>
                <c:pt idx="394">
                  <c:v>6</c:v>
                </c:pt>
                <c:pt idx="395">
                  <c:v>6.35</c:v>
                </c:pt>
                <c:pt idx="396">
                  <c:v>6.35</c:v>
                </c:pt>
                <c:pt idx="397">
                  <c:v>6.4</c:v>
                </c:pt>
                <c:pt idx="398">
                  <c:v>6.95</c:v>
                </c:pt>
                <c:pt idx="399">
                  <c:v>6.75</c:v>
                </c:pt>
                <c:pt idx="400">
                  <c:v>6.2</c:v>
                </c:pt>
                <c:pt idx="401">
                  <c:v>6.35</c:v>
                </c:pt>
                <c:pt idx="402">
                  <c:v>6.6</c:v>
                </c:pt>
                <c:pt idx="403">
                  <c:v>6.85</c:v>
                </c:pt>
                <c:pt idx="404">
                  <c:v>7.2</c:v>
                </c:pt>
                <c:pt idx="405">
                  <c:v>6.6</c:v>
                </c:pt>
                <c:pt idx="406">
                  <c:v>6.85</c:v>
                </c:pt>
                <c:pt idx="407">
                  <c:v>6.75</c:v>
                </c:pt>
                <c:pt idx="408">
                  <c:v>6.7</c:v>
                </c:pt>
                <c:pt idx="409">
                  <c:v>6.7</c:v>
                </c:pt>
                <c:pt idx="410">
                  <c:v>6.6</c:v>
                </c:pt>
                <c:pt idx="411">
                  <c:v>6.95</c:v>
                </c:pt>
                <c:pt idx="412">
                  <c:v>6.95</c:v>
                </c:pt>
                <c:pt idx="413">
                  <c:v>6.65</c:v>
                </c:pt>
                <c:pt idx="414">
                  <c:v>6.7</c:v>
                </c:pt>
                <c:pt idx="415">
                  <c:v>6.75</c:v>
                </c:pt>
                <c:pt idx="416">
                  <c:v>7.4</c:v>
                </c:pt>
                <c:pt idx="417">
                  <c:v>7.25</c:v>
                </c:pt>
                <c:pt idx="418">
                  <c:v>7.15</c:v>
                </c:pt>
                <c:pt idx="419">
                  <c:v>7.6</c:v>
                </c:pt>
                <c:pt idx="420" formatCode="General">
                  <c:v>7.6</c:v>
                </c:pt>
                <c:pt idx="421" formatCode="General">
                  <c:v>7.6</c:v>
                </c:pt>
                <c:pt idx="422">
                  <c:v>7.05</c:v>
                </c:pt>
                <c:pt idx="423">
                  <c:v>7.05</c:v>
                </c:pt>
                <c:pt idx="424">
                  <c:v>7.95</c:v>
                </c:pt>
                <c:pt idx="425">
                  <c:v>7.5</c:v>
                </c:pt>
                <c:pt idx="426">
                  <c:v>8.15</c:v>
                </c:pt>
                <c:pt idx="427">
                  <c:v>7.9</c:v>
                </c:pt>
                <c:pt idx="428">
                  <c:v>7.35</c:v>
                </c:pt>
                <c:pt idx="429">
                  <c:v>7.85</c:v>
                </c:pt>
                <c:pt idx="430">
                  <c:v>8.1</c:v>
                </c:pt>
                <c:pt idx="431">
                  <c:v>8.1999999999999993</c:v>
                </c:pt>
                <c:pt idx="432">
                  <c:v>8.8000000000000007</c:v>
                </c:pt>
                <c:pt idx="433">
                  <c:v>9.5</c:v>
                </c:pt>
                <c:pt idx="434">
                  <c:v>9.65</c:v>
                </c:pt>
                <c:pt idx="435">
                  <c:v>9.3000000000000007</c:v>
                </c:pt>
                <c:pt idx="436">
                  <c:v>8.85</c:v>
                </c:pt>
                <c:pt idx="437">
                  <c:v>8.4499999999999993</c:v>
                </c:pt>
                <c:pt idx="438">
                  <c:v>8.15</c:v>
                </c:pt>
                <c:pt idx="439">
                  <c:v>8.1</c:v>
                </c:pt>
                <c:pt idx="440">
                  <c:v>7.9</c:v>
                </c:pt>
                <c:pt idx="441">
                  <c:v>8.1</c:v>
                </c:pt>
                <c:pt idx="442">
                  <c:v>7.95</c:v>
                </c:pt>
                <c:pt idx="443">
                  <c:v>7.15</c:v>
                </c:pt>
                <c:pt idx="444">
                  <c:v>6.85</c:v>
                </c:pt>
                <c:pt idx="445">
                  <c:v>7.6</c:v>
                </c:pt>
                <c:pt idx="446">
                  <c:v>7.8</c:v>
                </c:pt>
                <c:pt idx="447">
                  <c:v>8.1</c:v>
                </c:pt>
                <c:pt idx="448">
                  <c:v>8.0500000000000007</c:v>
                </c:pt>
                <c:pt idx="449">
                  <c:v>7.9</c:v>
                </c:pt>
                <c:pt idx="450">
                  <c:v>8.3000000000000007</c:v>
                </c:pt>
                <c:pt idx="451">
                  <c:v>8.4499999999999993</c:v>
                </c:pt>
                <c:pt idx="452">
                  <c:v>8.5500000000000007</c:v>
                </c:pt>
                <c:pt idx="453">
                  <c:v>8.35</c:v>
                </c:pt>
                <c:pt idx="454">
                  <c:v>8.85</c:v>
                </c:pt>
                <c:pt idx="455">
                  <c:v>9.1999999999999993</c:v>
                </c:pt>
                <c:pt idx="456">
                  <c:v>9.3000000000000007</c:v>
                </c:pt>
                <c:pt idx="457">
                  <c:v>9.25</c:v>
                </c:pt>
                <c:pt idx="458">
                  <c:v>9.85</c:v>
                </c:pt>
                <c:pt idx="459">
                  <c:v>11.4</c:v>
                </c:pt>
                <c:pt idx="460">
                  <c:v>10.5</c:v>
                </c:pt>
                <c:pt idx="461">
                  <c:v>9.6999999999999993</c:v>
                </c:pt>
                <c:pt idx="462">
                  <c:v>10.35</c:v>
                </c:pt>
                <c:pt idx="463">
                  <c:v>10.9</c:v>
                </c:pt>
                <c:pt idx="464">
                  <c:v>10.9</c:v>
                </c:pt>
                <c:pt idx="465">
                  <c:v>9.6999999999999993</c:v>
                </c:pt>
                <c:pt idx="466">
                  <c:v>9.5500000000000007</c:v>
                </c:pt>
                <c:pt idx="467">
                  <c:v>9.4499999999999993</c:v>
                </c:pt>
                <c:pt idx="468">
                  <c:v>8.75</c:v>
                </c:pt>
                <c:pt idx="469">
                  <c:v>9.6</c:v>
                </c:pt>
                <c:pt idx="470">
                  <c:v>9.15</c:v>
                </c:pt>
                <c:pt idx="471">
                  <c:v>9.1999999999999993</c:v>
                </c:pt>
                <c:pt idx="472">
                  <c:v>9.4</c:v>
                </c:pt>
                <c:pt idx="473">
                  <c:v>9.6</c:v>
                </c:pt>
                <c:pt idx="474">
                  <c:v>9.35</c:v>
                </c:pt>
                <c:pt idx="475">
                  <c:v>9.6</c:v>
                </c:pt>
                <c:pt idx="476">
                  <c:v>9.75</c:v>
                </c:pt>
                <c:pt idx="477">
                  <c:v>9.9499999999999993</c:v>
                </c:pt>
                <c:pt idx="478">
                  <c:v>10</c:v>
                </c:pt>
                <c:pt idx="479">
                  <c:v>9.4499999999999993</c:v>
                </c:pt>
                <c:pt idx="480">
                  <c:v>9.3000000000000007</c:v>
                </c:pt>
                <c:pt idx="481">
                  <c:v>10.4</c:v>
                </c:pt>
                <c:pt idx="482">
                  <c:v>10.85</c:v>
                </c:pt>
                <c:pt idx="483">
                  <c:v>10.95</c:v>
                </c:pt>
                <c:pt idx="484">
                  <c:v>11.25</c:v>
                </c:pt>
                <c:pt idx="485">
                  <c:v>10.9</c:v>
                </c:pt>
                <c:pt idx="486">
                  <c:v>10.9</c:v>
                </c:pt>
                <c:pt idx="487">
                  <c:v>9.9499999999999993</c:v>
                </c:pt>
                <c:pt idx="488">
                  <c:v>10.1</c:v>
                </c:pt>
                <c:pt idx="489">
                  <c:v>10.199999999999999</c:v>
                </c:pt>
                <c:pt idx="490">
                  <c:v>10.35</c:v>
                </c:pt>
                <c:pt idx="491">
                  <c:v>10.5</c:v>
                </c:pt>
                <c:pt idx="492">
                  <c:v>10.65</c:v>
                </c:pt>
                <c:pt idx="493">
                  <c:v>11.7</c:v>
                </c:pt>
                <c:pt idx="494">
                  <c:v>10.65</c:v>
                </c:pt>
                <c:pt idx="495">
                  <c:v>10.7</c:v>
                </c:pt>
                <c:pt idx="496">
                  <c:v>10.95</c:v>
                </c:pt>
                <c:pt idx="497">
                  <c:v>10.85</c:v>
                </c:pt>
                <c:pt idx="498">
                  <c:v>10.85</c:v>
                </c:pt>
                <c:pt idx="499">
                  <c:v>11.15</c:v>
                </c:pt>
                <c:pt idx="500">
                  <c:v>10.6</c:v>
                </c:pt>
                <c:pt idx="501">
                  <c:v>10.55</c:v>
                </c:pt>
                <c:pt idx="502">
                  <c:v>10.8</c:v>
                </c:pt>
                <c:pt idx="503">
                  <c:v>10.9</c:v>
                </c:pt>
                <c:pt idx="504">
                  <c:v>10.55</c:v>
                </c:pt>
                <c:pt idx="505">
                  <c:v>10.050000000000001</c:v>
                </c:pt>
                <c:pt idx="506">
                  <c:v>10.4</c:v>
                </c:pt>
                <c:pt idx="507">
                  <c:v>10.5</c:v>
                </c:pt>
                <c:pt idx="508">
                  <c:v>11.05</c:v>
                </c:pt>
                <c:pt idx="509">
                  <c:v>10.95</c:v>
                </c:pt>
                <c:pt idx="510">
                  <c:v>11.05</c:v>
                </c:pt>
                <c:pt idx="511">
                  <c:v>11.65</c:v>
                </c:pt>
                <c:pt idx="512">
                  <c:v>11.55</c:v>
                </c:pt>
                <c:pt idx="513">
                  <c:v>12.3</c:v>
                </c:pt>
                <c:pt idx="514">
                  <c:v>11.7</c:v>
                </c:pt>
                <c:pt idx="515">
                  <c:v>11.45</c:v>
                </c:pt>
                <c:pt idx="516">
                  <c:v>11.3</c:v>
                </c:pt>
                <c:pt idx="517">
                  <c:v>11.2</c:v>
                </c:pt>
                <c:pt idx="518">
                  <c:v>10.8</c:v>
                </c:pt>
                <c:pt idx="519">
                  <c:v>11.15</c:v>
                </c:pt>
                <c:pt idx="520">
                  <c:v>10.75</c:v>
                </c:pt>
                <c:pt idx="521">
                  <c:v>10</c:v>
                </c:pt>
                <c:pt idx="522">
                  <c:v>10.1</c:v>
                </c:pt>
                <c:pt idx="523">
                  <c:v>10.35</c:v>
                </c:pt>
                <c:pt idx="524">
                  <c:v>9.65</c:v>
                </c:pt>
                <c:pt idx="525" formatCode="General">
                  <c:v>9.65</c:v>
                </c:pt>
                <c:pt idx="526">
                  <c:v>9.75</c:v>
                </c:pt>
                <c:pt idx="527">
                  <c:v>9.6999999999999993</c:v>
                </c:pt>
                <c:pt idx="528">
                  <c:v>9.4</c:v>
                </c:pt>
                <c:pt idx="529">
                  <c:v>8.8000000000000007</c:v>
                </c:pt>
                <c:pt idx="530">
                  <c:v>8.3000000000000007</c:v>
                </c:pt>
                <c:pt idx="531">
                  <c:v>8.4</c:v>
                </c:pt>
                <c:pt idx="532">
                  <c:v>8.5500000000000007</c:v>
                </c:pt>
                <c:pt idx="533">
                  <c:v>9.9499999999999993</c:v>
                </c:pt>
                <c:pt idx="534">
                  <c:v>9.6</c:v>
                </c:pt>
                <c:pt idx="535">
                  <c:v>9.3000000000000007</c:v>
                </c:pt>
                <c:pt idx="536">
                  <c:v>9.5500000000000007</c:v>
                </c:pt>
                <c:pt idx="537">
                  <c:v>9.4499999999999993</c:v>
                </c:pt>
                <c:pt idx="538">
                  <c:v>8.75</c:v>
                </c:pt>
                <c:pt idx="539">
                  <c:v>8.9499999999999993</c:v>
                </c:pt>
                <c:pt idx="540">
                  <c:v>10</c:v>
                </c:pt>
                <c:pt idx="541">
                  <c:v>10.07</c:v>
                </c:pt>
                <c:pt idx="542">
                  <c:v>9.9</c:v>
                </c:pt>
                <c:pt idx="543">
                  <c:v>10.1</c:v>
                </c:pt>
                <c:pt idx="544">
                  <c:v>10.15</c:v>
                </c:pt>
                <c:pt idx="545">
                  <c:v>9.6999999999999993</c:v>
                </c:pt>
                <c:pt idx="546">
                  <c:v>9.4499999999999993</c:v>
                </c:pt>
                <c:pt idx="547">
                  <c:v>9.9499999999999993</c:v>
                </c:pt>
                <c:pt idx="548">
                  <c:v>9.9</c:v>
                </c:pt>
                <c:pt idx="549">
                  <c:v>9.65</c:v>
                </c:pt>
                <c:pt idx="550">
                  <c:v>10.15</c:v>
                </c:pt>
                <c:pt idx="551">
                  <c:v>10.45</c:v>
                </c:pt>
                <c:pt idx="552">
                  <c:v>10.55</c:v>
                </c:pt>
                <c:pt idx="553">
                  <c:v>11.85</c:v>
                </c:pt>
                <c:pt idx="554">
                  <c:v>11.5</c:v>
                </c:pt>
                <c:pt idx="555">
                  <c:v>14.6</c:v>
                </c:pt>
                <c:pt idx="556">
                  <c:v>13.05</c:v>
                </c:pt>
                <c:pt idx="557">
                  <c:v>11.8</c:v>
                </c:pt>
                <c:pt idx="558">
                  <c:v>11.65</c:v>
                </c:pt>
                <c:pt idx="559">
                  <c:v>13.45</c:v>
                </c:pt>
                <c:pt idx="560">
                  <c:v>14.05</c:v>
                </c:pt>
                <c:pt idx="561">
                  <c:v>14</c:v>
                </c:pt>
                <c:pt idx="562">
                  <c:v>14.2</c:v>
                </c:pt>
                <c:pt idx="563">
                  <c:v>14.65</c:v>
                </c:pt>
                <c:pt idx="564">
                  <c:v>14.1</c:v>
                </c:pt>
                <c:pt idx="565">
                  <c:v>11.6</c:v>
                </c:pt>
                <c:pt idx="566">
                  <c:v>11.3</c:v>
                </c:pt>
                <c:pt idx="567">
                  <c:v>11.65</c:v>
                </c:pt>
                <c:pt idx="568">
                  <c:v>11.85</c:v>
                </c:pt>
                <c:pt idx="569">
                  <c:v>11.05</c:v>
                </c:pt>
                <c:pt idx="570">
                  <c:v>9.5</c:v>
                </c:pt>
                <c:pt idx="571">
                  <c:v>8.65</c:v>
                </c:pt>
                <c:pt idx="572">
                  <c:v>8.65</c:v>
                </c:pt>
                <c:pt idx="573">
                  <c:v>11.15</c:v>
                </c:pt>
                <c:pt idx="574">
                  <c:v>11.2</c:v>
                </c:pt>
                <c:pt idx="575">
                  <c:v>11.35</c:v>
                </c:pt>
                <c:pt idx="576">
                  <c:v>11.5</c:v>
                </c:pt>
                <c:pt idx="577">
                  <c:v>12.4</c:v>
                </c:pt>
                <c:pt idx="578">
                  <c:v>10.75</c:v>
                </c:pt>
                <c:pt idx="579">
                  <c:v>10.25</c:v>
                </c:pt>
                <c:pt idx="580">
                  <c:v>10.45</c:v>
                </c:pt>
                <c:pt idx="581">
                  <c:v>10.15</c:v>
                </c:pt>
                <c:pt idx="582">
                  <c:v>9.85</c:v>
                </c:pt>
                <c:pt idx="583">
                  <c:v>8.4</c:v>
                </c:pt>
                <c:pt idx="584">
                  <c:v>9.9499999999999993</c:v>
                </c:pt>
                <c:pt idx="585">
                  <c:v>10.199999999999999</c:v>
                </c:pt>
                <c:pt idx="586">
                  <c:v>11.2</c:v>
                </c:pt>
                <c:pt idx="587">
                  <c:v>10.85</c:v>
                </c:pt>
                <c:pt idx="588">
                  <c:v>10.5</c:v>
                </c:pt>
                <c:pt idx="589">
                  <c:v>8.1999999999999993</c:v>
                </c:pt>
                <c:pt idx="590">
                  <c:v>6.3</c:v>
                </c:pt>
                <c:pt idx="591">
                  <c:v>6</c:v>
                </c:pt>
                <c:pt idx="592">
                  <c:v>5.9</c:v>
                </c:pt>
                <c:pt idx="593">
                  <c:v>7.25</c:v>
                </c:pt>
                <c:pt idx="594">
                  <c:v>7.7</c:v>
                </c:pt>
                <c:pt idx="595">
                  <c:v>9.0500000000000007</c:v>
                </c:pt>
                <c:pt idx="596">
                  <c:v>10.3</c:v>
                </c:pt>
                <c:pt idx="597">
                  <c:v>10</c:v>
                </c:pt>
                <c:pt idx="598">
                  <c:v>9.6999999999999993</c:v>
                </c:pt>
                <c:pt idx="599">
                  <c:v>11.1</c:v>
                </c:pt>
                <c:pt idx="600">
                  <c:v>11.35</c:v>
                </c:pt>
                <c:pt idx="601">
                  <c:v>11.25</c:v>
                </c:pt>
                <c:pt idx="602">
                  <c:v>12.5</c:v>
                </c:pt>
                <c:pt idx="603">
                  <c:v>11.15</c:v>
                </c:pt>
                <c:pt idx="604">
                  <c:v>10.25</c:v>
                </c:pt>
                <c:pt idx="605">
                  <c:v>11.95</c:v>
                </c:pt>
                <c:pt idx="606">
                  <c:v>12.35</c:v>
                </c:pt>
                <c:pt idx="607">
                  <c:v>10.8</c:v>
                </c:pt>
                <c:pt idx="608">
                  <c:v>12</c:v>
                </c:pt>
                <c:pt idx="609">
                  <c:v>13.05</c:v>
                </c:pt>
                <c:pt idx="610">
                  <c:v>12.9</c:v>
                </c:pt>
                <c:pt idx="611">
                  <c:v>12.75</c:v>
                </c:pt>
                <c:pt idx="612">
                  <c:v>11.65</c:v>
                </c:pt>
                <c:pt idx="613">
                  <c:v>11.25</c:v>
                </c:pt>
                <c:pt idx="614">
                  <c:v>10.25</c:v>
                </c:pt>
                <c:pt idx="615">
                  <c:v>11.15</c:v>
                </c:pt>
                <c:pt idx="616">
                  <c:v>10.8</c:v>
                </c:pt>
                <c:pt idx="617">
                  <c:v>11.05</c:v>
                </c:pt>
                <c:pt idx="618">
                  <c:v>10.6</c:v>
                </c:pt>
                <c:pt idx="619">
                  <c:v>10.75</c:v>
                </c:pt>
                <c:pt idx="620">
                  <c:v>10.45</c:v>
                </c:pt>
                <c:pt idx="621">
                  <c:v>10.4</c:v>
                </c:pt>
                <c:pt idx="622">
                  <c:v>9.5500000000000007</c:v>
                </c:pt>
                <c:pt idx="623">
                  <c:v>9.85</c:v>
                </c:pt>
                <c:pt idx="624">
                  <c:v>10.95</c:v>
                </c:pt>
                <c:pt idx="625">
                  <c:v>11.05</c:v>
                </c:pt>
                <c:pt idx="626">
                  <c:v>11.1</c:v>
                </c:pt>
                <c:pt idx="627">
                  <c:v>10.91</c:v>
                </c:pt>
                <c:pt idx="628">
                  <c:v>10.75</c:v>
                </c:pt>
                <c:pt idx="629" formatCode="General">
                  <c:v>11.2</c:v>
                </c:pt>
                <c:pt idx="630">
                  <c:v>12.9</c:v>
                </c:pt>
                <c:pt idx="631">
                  <c:v>14.2</c:v>
                </c:pt>
                <c:pt idx="632">
                  <c:v>14</c:v>
                </c:pt>
                <c:pt idx="633">
                  <c:v>14.8</c:v>
                </c:pt>
                <c:pt idx="634">
                  <c:v>15.4</c:v>
                </c:pt>
                <c:pt idx="635">
                  <c:v>16.149999999999999</c:v>
                </c:pt>
                <c:pt idx="636">
                  <c:v>18</c:v>
                </c:pt>
                <c:pt idx="637">
                  <c:v>21.9</c:v>
                </c:pt>
                <c:pt idx="638">
                  <c:v>25.25</c:v>
                </c:pt>
                <c:pt idx="639">
                  <c:v>22.9</c:v>
                </c:pt>
                <c:pt idx="640">
                  <c:v>19.3</c:v>
                </c:pt>
                <c:pt idx="641">
                  <c:v>15.3</c:v>
                </c:pt>
                <c:pt idx="642">
                  <c:v>15.02</c:v>
                </c:pt>
                <c:pt idx="643">
                  <c:v>18.66</c:v>
                </c:pt>
                <c:pt idx="644">
                  <c:v>20.37</c:v>
                </c:pt>
                <c:pt idx="645">
                  <c:v>19.010000000000002</c:v>
                </c:pt>
                <c:pt idx="646">
                  <c:v>19.510000000000002</c:v>
                </c:pt>
                <c:pt idx="647">
                  <c:v>21.8</c:v>
                </c:pt>
                <c:pt idx="648">
                  <c:v>22.99</c:v>
                </c:pt>
                <c:pt idx="649">
                  <c:v>22.8</c:v>
                </c:pt>
                <c:pt idx="650">
                  <c:v>22.88</c:v>
                </c:pt>
                <c:pt idx="651">
                  <c:v>23.35</c:v>
                </c:pt>
                <c:pt idx="652">
                  <c:v>26.2</c:v>
                </c:pt>
                <c:pt idx="653">
                  <c:v>26.6</c:v>
                </c:pt>
                <c:pt idx="654">
                  <c:v>26.45</c:v>
                </c:pt>
                <c:pt idx="655">
                  <c:v>26.3</c:v>
                </c:pt>
                <c:pt idx="656">
                  <c:v>25.45</c:v>
                </c:pt>
                <c:pt idx="657">
                  <c:v>25.85</c:v>
                </c:pt>
                <c:pt idx="658">
                  <c:v>25.5</c:v>
                </c:pt>
                <c:pt idx="659">
                  <c:v>25.25</c:v>
                </c:pt>
                <c:pt idx="660">
                  <c:v>24.45</c:v>
                </c:pt>
                <c:pt idx="661">
                  <c:v>25.36</c:v>
                </c:pt>
                <c:pt idx="662">
                  <c:v>25.75</c:v>
                </c:pt>
                <c:pt idx="663">
                  <c:v>25.4</c:v>
                </c:pt>
                <c:pt idx="664">
                  <c:v>23.96</c:v>
                </c:pt>
                <c:pt idx="665">
                  <c:v>23.65</c:v>
                </c:pt>
                <c:pt idx="666">
                  <c:v>22.75</c:v>
                </c:pt>
                <c:pt idx="667">
                  <c:v>24.6</c:v>
                </c:pt>
                <c:pt idx="668">
                  <c:v>23.1</c:v>
                </c:pt>
                <c:pt idx="669">
                  <c:v>23.8</c:v>
                </c:pt>
                <c:pt idx="670">
                  <c:v>25.65</c:v>
                </c:pt>
                <c:pt idx="671">
                  <c:v>19.95</c:v>
                </c:pt>
                <c:pt idx="672">
                  <c:v>17</c:v>
                </c:pt>
                <c:pt idx="673">
                  <c:v>16.7</c:v>
                </c:pt>
                <c:pt idx="674">
                  <c:v>16.399999999999999</c:v>
                </c:pt>
                <c:pt idx="675">
                  <c:v>16.850000000000001</c:v>
                </c:pt>
                <c:pt idx="676">
                  <c:v>18.350000000000001</c:v>
                </c:pt>
                <c:pt idx="677">
                  <c:v>16.899999999999999</c:v>
                </c:pt>
                <c:pt idx="678">
                  <c:v>18.399999999999999</c:v>
                </c:pt>
                <c:pt idx="679">
                  <c:v>18.350000000000001</c:v>
                </c:pt>
                <c:pt idx="680">
                  <c:v>15.3</c:v>
                </c:pt>
                <c:pt idx="681">
                  <c:v>17.3</c:v>
                </c:pt>
                <c:pt idx="682">
                  <c:v>16.899999999999999</c:v>
                </c:pt>
                <c:pt idx="683">
                  <c:v>17.25</c:v>
                </c:pt>
                <c:pt idx="684">
                  <c:v>23</c:v>
                </c:pt>
                <c:pt idx="685">
                  <c:v>20.149999999999999</c:v>
                </c:pt>
                <c:pt idx="686">
                  <c:v>26</c:v>
                </c:pt>
                <c:pt idx="687">
                  <c:v>27.65</c:v>
                </c:pt>
                <c:pt idx="688">
                  <c:v>25.25</c:v>
                </c:pt>
                <c:pt idx="689">
                  <c:v>24.75</c:v>
                </c:pt>
                <c:pt idx="690">
                  <c:v>25</c:v>
                </c:pt>
                <c:pt idx="691">
                  <c:v>22.25</c:v>
                </c:pt>
                <c:pt idx="692">
                  <c:v>20.8</c:v>
                </c:pt>
                <c:pt idx="693">
                  <c:v>22.65</c:v>
                </c:pt>
                <c:pt idx="694">
                  <c:v>22.75</c:v>
                </c:pt>
                <c:pt idx="695">
                  <c:v>24.6</c:v>
                </c:pt>
                <c:pt idx="696">
                  <c:v>23.65</c:v>
                </c:pt>
                <c:pt idx="697">
                  <c:v>22.95</c:v>
                </c:pt>
                <c:pt idx="698">
                  <c:v>24.8</c:v>
                </c:pt>
                <c:pt idx="699">
                  <c:v>24</c:v>
                </c:pt>
                <c:pt idx="700">
                  <c:v>23.15</c:v>
                </c:pt>
                <c:pt idx="701">
                  <c:v>23.4</c:v>
                </c:pt>
                <c:pt idx="702">
                  <c:v>23.15</c:v>
                </c:pt>
                <c:pt idx="703">
                  <c:v>23.15</c:v>
                </c:pt>
                <c:pt idx="704" formatCode="General">
                  <c:v>21.2</c:v>
                </c:pt>
                <c:pt idx="705">
                  <c:v>20.75</c:v>
                </c:pt>
                <c:pt idx="706">
                  <c:v>21.5</c:v>
                </c:pt>
                <c:pt idx="707">
                  <c:v>18.75</c:v>
                </c:pt>
                <c:pt idx="708">
                  <c:v>18.55</c:v>
                </c:pt>
                <c:pt idx="709">
                  <c:v>16.25</c:v>
                </c:pt>
                <c:pt idx="710">
                  <c:v>15.7</c:v>
                </c:pt>
                <c:pt idx="711">
                  <c:v>18.7</c:v>
                </c:pt>
                <c:pt idx="712">
                  <c:v>17.3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16.100000000000001</c:v>
                </c:pt>
                <c:pt idx="716">
                  <c:v>15.8</c:v>
                </c:pt>
                <c:pt idx="717">
                  <c:v>15.4</c:v>
                </c:pt>
                <c:pt idx="718">
                  <c:v>16</c:v>
                </c:pt>
                <c:pt idx="719">
                  <c:v>15.8</c:v>
                </c:pt>
                <c:pt idx="720">
                  <c:v>15.85</c:v>
                </c:pt>
                <c:pt idx="721">
                  <c:v>14.2</c:v>
                </c:pt>
                <c:pt idx="722" formatCode="General">
                  <c:v>12.35</c:v>
                </c:pt>
                <c:pt idx="723" formatCode="General">
                  <c:v>12.4</c:v>
                </c:pt>
                <c:pt idx="724" formatCode="General">
                  <c:v>11.85</c:v>
                </c:pt>
                <c:pt idx="725" formatCode="General">
                  <c:v>12.1</c:v>
                </c:pt>
                <c:pt idx="726" formatCode="General">
                  <c:v>12.65</c:v>
                </c:pt>
                <c:pt idx="727" formatCode="General">
                  <c:v>11.9</c:v>
                </c:pt>
                <c:pt idx="728" formatCode="General">
                  <c:v>11.65</c:v>
                </c:pt>
                <c:pt idx="729" formatCode="General">
                  <c:v>10.65</c:v>
                </c:pt>
                <c:pt idx="730" formatCode="General">
                  <c:v>11.05</c:v>
                </c:pt>
                <c:pt idx="731" formatCode="General">
                  <c:v>13.2</c:v>
                </c:pt>
                <c:pt idx="732" formatCode="General">
                  <c:v>11.9</c:v>
                </c:pt>
                <c:pt idx="733" formatCode="General">
                  <c:v>11.3</c:v>
                </c:pt>
                <c:pt idx="734" formatCode="General">
                  <c:v>11.7</c:v>
                </c:pt>
                <c:pt idx="735" formatCode="General">
                  <c:v>12.2</c:v>
                </c:pt>
                <c:pt idx="736" formatCode="General">
                  <c:v>13.75</c:v>
                </c:pt>
                <c:pt idx="737" formatCode="General">
                  <c:v>14.75</c:v>
                </c:pt>
                <c:pt idx="738" formatCode="General">
                  <c:v>14.65</c:v>
                </c:pt>
                <c:pt idx="739" formatCode="General">
                  <c:v>15.25</c:v>
                </c:pt>
                <c:pt idx="740" formatCode="General">
                  <c:v>14.3</c:v>
                </c:pt>
                <c:pt idx="741" formatCode="General">
                  <c:v>13.6</c:v>
                </c:pt>
                <c:pt idx="742" formatCode="General">
                  <c:v>12.2</c:v>
                </c:pt>
                <c:pt idx="743" formatCode="General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9-4897-A4F5-5E3E7BA9F3AC}"/>
            </c:ext>
          </c:extLst>
        </c:ser>
        <c:ser>
          <c:idx val="1"/>
          <c:order val="1"/>
          <c:tx>
            <c:strRef>
              <c:f>charts!$K$2</c:f>
              <c:strCache>
                <c:ptCount val="1"/>
                <c:pt idx="0">
                  <c:v>Dampier-Qingdao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[0]!Date_input</c:f>
              <c:numCache>
                <c:formatCode>d\-mmm\-yy</c:formatCode>
                <c:ptCount val="991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[0]!Australia_input</c:f>
              <c:numCache>
                <c:formatCode>0.00</c:formatCode>
                <c:ptCount val="991"/>
                <c:pt idx="0">
                  <c:v>12.3</c:v>
                </c:pt>
                <c:pt idx="1">
                  <c:v>11.3</c:v>
                </c:pt>
                <c:pt idx="2">
                  <c:v>6.95</c:v>
                </c:pt>
                <c:pt idx="3">
                  <c:v>5.5</c:v>
                </c:pt>
                <c:pt idx="4">
                  <c:v>5.15</c:v>
                </c:pt>
                <c:pt idx="5">
                  <c:v>4.7</c:v>
                </c:pt>
                <c:pt idx="6">
                  <c:v>4.3499999999999996</c:v>
                </c:pt>
                <c:pt idx="7">
                  <c:v>4.13</c:v>
                </c:pt>
                <c:pt idx="8">
                  <c:v>3.9</c:v>
                </c:pt>
                <c:pt idx="9">
                  <c:v>3.85</c:v>
                </c:pt>
                <c:pt idx="10">
                  <c:v>4.2</c:v>
                </c:pt>
                <c:pt idx="11">
                  <c:v>5</c:v>
                </c:pt>
                <c:pt idx="12">
                  <c:v>5.05</c:v>
                </c:pt>
                <c:pt idx="13">
                  <c:v>5.05</c:v>
                </c:pt>
                <c:pt idx="14">
                  <c:v>5.5</c:v>
                </c:pt>
                <c:pt idx="15">
                  <c:v>6.1</c:v>
                </c:pt>
                <c:pt idx="16">
                  <c:v>5.5</c:v>
                </c:pt>
                <c:pt idx="17">
                  <c:v>6.4</c:v>
                </c:pt>
                <c:pt idx="18">
                  <c:v>5.6</c:v>
                </c:pt>
                <c:pt idx="19">
                  <c:v>9.25</c:v>
                </c:pt>
                <c:pt idx="20">
                  <c:v>10</c:v>
                </c:pt>
                <c:pt idx="21">
                  <c:v>10.5</c:v>
                </c:pt>
                <c:pt idx="22">
                  <c:v>8.15</c:v>
                </c:pt>
                <c:pt idx="23">
                  <c:v>7.8</c:v>
                </c:pt>
                <c:pt idx="24">
                  <c:v>7</c:v>
                </c:pt>
                <c:pt idx="25">
                  <c:v>7</c:v>
                </c:pt>
                <c:pt idx="26">
                  <c:v>6.6</c:v>
                </c:pt>
                <c:pt idx="27">
                  <c:v>6.2</c:v>
                </c:pt>
                <c:pt idx="28">
                  <c:v>6.25</c:v>
                </c:pt>
                <c:pt idx="29">
                  <c:v>7</c:v>
                </c:pt>
                <c:pt idx="30">
                  <c:v>7.35</c:v>
                </c:pt>
                <c:pt idx="31">
                  <c:v>7.1</c:v>
                </c:pt>
                <c:pt idx="32">
                  <c:v>9.4499999999999993</c:v>
                </c:pt>
                <c:pt idx="33">
                  <c:v>10.75</c:v>
                </c:pt>
                <c:pt idx="34">
                  <c:v>12.75</c:v>
                </c:pt>
                <c:pt idx="35">
                  <c:v>17.100000000000001</c:v>
                </c:pt>
                <c:pt idx="36">
                  <c:v>17</c:v>
                </c:pt>
                <c:pt idx="37">
                  <c:v>17</c:v>
                </c:pt>
                <c:pt idx="38">
                  <c:v>14.7</c:v>
                </c:pt>
                <c:pt idx="39">
                  <c:v>18.3</c:v>
                </c:pt>
                <c:pt idx="40">
                  <c:v>16</c:v>
                </c:pt>
                <c:pt idx="41">
                  <c:v>13.5</c:v>
                </c:pt>
                <c:pt idx="42">
                  <c:v>15.5</c:v>
                </c:pt>
                <c:pt idx="43">
                  <c:v>13.5</c:v>
                </c:pt>
                <c:pt idx="44">
                  <c:v>13.75</c:v>
                </c:pt>
                <c:pt idx="45">
                  <c:v>12</c:v>
                </c:pt>
                <c:pt idx="46">
                  <c:v>13.6</c:v>
                </c:pt>
                <c:pt idx="47">
                  <c:v>12.25</c:v>
                </c:pt>
                <c:pt idx="48">
                  <c:v>11.5</c:v>
                </c:pt>
                <c:pt idx="49">
                  <c:v>10.6</c:v>
                </c:pt>
                <c:pt idx="50">
                  <c:v>9.75</c:v>
                </c:pt>
                <c:pt idx="51">
                  <c:v>8.25</c:v>
                </c:pt>
                <c:pt idx="52">
                  <c:v>7.85</c:v>
                </c:pt>
                <c:pt idx="53">
                  <c:v>9.25</c:v>
                </c:pt>
                <c:pt idx="54">
                  <c:v>12.2</c:v>
                </c:pt>
                <c:pt idx="55">
                  <c:v>12.45</c:v>
                </c:pt>
                <c:pt idx="56">
                  <c:v>13.5</c:v>
                </c:pt>
                <c:pt idx="57">
                  <c:v>13.5</c:v>
                </c:pt>
                <c:pt idx="58">
                  <c:v>14.75</c:v>
                </c:pt>
                <c:pt idx="59">
                  <c:v>20.25</c:v>
                </c:pt>
                <c:pt idx="60">
                  <c:v>21.05</c:v>
                </c:pt>
                <c:pt idx="61">
                  <c:v>17</c:v>
                </c:pt>
                <c:pt idx="62">
                  <c:v>17.25</c:v>
                </c:pt>
                <c:pt idx="63">
                  <c:v>14</c:v>
                </c:pt>
                <c:pt idx="64">
                  <c:v>12.25</c:v>
                </c:pt>
                <c:pt idx="65">
                  <c:v>12.25</c:v>
                </c:pt>
                <c:pt idx="66">
                  <c:v>11.5</c:v>
                </c:pt>
                <c:pt idx="67">
                  <c:v>11.5</c:v>
                </c:pt>
                <c:pt idx="68">
                  <c:v>13</c:v>
                </c:pt>
                <c:pt idx="69">
                  <c:v>11.8</c:v>
                </c:pt>
                <c:pt idx="70">
                  <c:v>10.5</c:v>
                </c:pt>
                <c:pt idx="71">
                  <c:v>9.9</c:v>
                </c:pt>
                <c:pt idx="72">
                  <c:v>9.1999999999999993</c:v>
                </c:pt>
                <c:pt idx="73">
                  <c:v>9.75</c:v>
                </c:pt>
                <c:pt idx="74">
                  <c:v>9.15</c:v>
                </c:pt>
                <c:pt idx="75">
                  <c:v>11</c:v>
                </c:pt>
                <c:pt idx="76">
                  <c:v>13.25</c:v>
                </c:pt>
                <c:pt idx="77">
                  <c:v>10.45</c:v>
                </c:pt>
                <c:pt idx="78">
                  <c:v>10.1</c:v>
                </c:pt>
                <c:pt idx="79">
                  <c:v>10.65</c:v>
                </c:pt>
                <c:pt idx="80">
                  <c:v>9.9</c:v>
                </c:pt>
                <c:pt idx="81">
                  <c:v>9.85</c:v>
                </c:pt>
                <c:pt idx="82">
                  <c:v>10.1</c:v>
                </c:pt>
                <c:pt idx="83">
                  <c:v>10.75</c:v>
                </c:pt>
                <c:pt idx="84">
                  <c:v>12.5</c:v>
                </c:pt>
                <c:pt idx="85">
                  <c:v>13.8</c:v>
                </c:pt>
                <c:pt idx="86">
                  <c:v>12.25</c:v>
                </c:pt>
                <c:pt idx="87">
                  <c:v>13.7</c:v>
                </c:pt>
                <c:pt idx="88">
                  <c:v>13.7</c:v>
                </c:pt>
                <c:pt idx="89">
                  <c:v>12</c:v>
                </c:pt>
                <c:pt idx="90">
                  <c:v>9.5</c:v>
                </c:pt>
                <c:pt idx="91">
                  <c:v>8.75</c:v>
                </c:pt>
                <c:pt idx="92">
                  <c:v>8.25</c:v>
                </c:pt>
                <c:pt idx="93">
                  <c:v>7.3</c:v>
                </c:pt>
                <c:pt idx="94">
                  <c:v>6.1</c:v>
                </c:pt>
                <c:pt idx="95">
                  <c:v>6.05</c:v>
                </c:pt>
                <c:pt idx="96">
                  <c:v>7</c:v>
                </c:pt>
                <c:pt idx="97">
                  <c:v>7.65</c:v>
                </c:pt>
                <c:pt idx="98">
                  <c:v>10.75</c:v>
                </c:pt>
                <c:pt idx="99">
                  <c:v>11.1</c:v>
                </c:pt>
                <c:pt idx="100">
                  <c:v>10.8</c:v>
                </c:pt>
                <c:pt idx="101">
                  <c:v>11.85</c:v>
                </c:pt>
                <c:pt idx="102">
                  <c:v>11.8</c:v>
                </c:pt>
                <c:pt idx="103">
                  <c:v>10.7</c:v>
                </c:pt>
                <c:pt idx="104">
                  <c:v>10.5</c:v>
                </c:pt>
                <c:pt idx="105">
                  <c:v>12</c:v>
                </c:pt>
                <c:pt idx="106">
                  <c:v>12.4</c:v>
                </c:pt>
                <c:pt idx="107">
                  <c:v>12.35</c:v>
                </c:pt>
                <c:pt idx="108">
                  <c:v>12.25</c:v>
                </c:pt>
                <c:pt idx="109">
                  <c:v>11.75</c:v>
                </c:pt>
                <c:pt idx="110">
                  <c:v>11</c:v>
                </c:pt>
                <c:pt idx="111">
                  <c:v>10.55</c:v>
                </c:pt>
                <c:pt idx="112">
                  <c:v>9.6999999999999993</c:v>
                </c:pt>
                <c:pt idx="113">
                  <c:v>8.8000000000000007</c:v>
                </c:pt>
                <c:pt idx="114">
                  <c:v>8.4</c:v>
                </c:pt>
                <c:pt idx="115">
                  <c:v>8.75</c:v>
                </c:pt>
                <c:pt idx="116">
                  <c:v>8.75</c:v>
                </c:pt>
                <c:pt idx="117">
                  <c:v>0</c:v>
                </c:pt>
                <c:pt idx="118">
                  <c:v>6.5</c:v>
                </c:pt>
                <c:pt idx="119">
                  <c:v>7</c:v>
                </c:pt>
                <c:pt idx="120">
                  <c:v>8.3000000000000007</c:v>
                </c:pt>
                <c:pt idx="121">
                  <c:v>7.25</c:v>
                </c:pt>
                <c:pt idx="122">
                  <c:v>7.55</c:v>
                </c:pt>
                <c:pt idx="123">
                  <c:v>7.75</c:v>
                </c:pt>
                <c:pt idx="124">
                  <c:v>7.5</c:v>
                </c:pt>
                <c:pt idx="125">
                  <c:v>7.8</c:v>
                </c:pt>
                <c:pt idx="126">
                  <c:v>7.6</c:v>
                </c:pt>
                <c:pt idx="127">
                  <c:v>7.8</c:v>
                </c:pt>
                <c:pt idx="128">
                  <c:v>7.7</c:v>
                </c:pt>
                <c:pt idx="129">
                  <c:v>7.3</c:v>
                </c:pt>
                <c:pt idx="130">
                  <c:v>7.35</c:v>
                </c:pt>
                <c:pt idx="131">
                  <c:v>7.5</c:v>
                </c:pt>
                <c:pt idx="132">
                  <c:v>7.65</c:v>
                </c:pt>
                <c:pt idx="133">
                  <c:v>7.5</c:v>
                </c:pt>
                <c:pt idx="134">
                  <c:v>7.75</c:v>
                </c:pt>
                <c:pt idx="135">
                  <c:v>8</c:v>
                </c:pt>
                <c:pt idx="136">
                  <c:v>7.95</c:v>
                </c:pt>
                <c:pt idx="137">
                  <c:v>8.75</c:v>
                </c:pt>
                <c:pt idx="138">
                  <c:v>7.95</c:v>
                </c:pt>
                <c:pt idx="139">
                  <c:v>7.75</c:v>
                </c:pt>
                <c:pt idx="140">
                  <c:v>7.65</c:v>
                </c:pt>
                <c:pt idx="141">
                  <c:v>8.25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9.5</c:v>
                </c:pt>
                <c:pt idx="155">
                  <c:v>10.7</c:v>
                </c:pt>
                <c:pt idx="156">
                  <c:v>11.25</c:v>
                </c:pt>
                <c:pt idx="157">
                  <c:v>11.25</c:v>
                </c:pt>
                <c:pt idx="158">
                  <c:v>12.75</c:v>
                </c:pt>
                <c:pt idx="159">
                  <c:v>13.35</c:v>
                </c:pt>
                <c:pt idx="160">
                  <c:v>12.75</c:v>
                </c:pt>
                <c:pt idx="161">
                  <c:v>12.75</c:v>
                </c:pt>
                <c:pt idx="162" formatCode="General">
                  <c:v>11.25</c:v>
                </c:pt>
                <c:pt idx="163">
                  <c:v>9.5</c:v>
                </c:pt>
                <c:pt idx="164">
                  <c:v>7.8</c:v>
                </c:pt>
                <c:pt idx="165">
                  <c:v>7.6</c:v>
                </c:pt>
                <c:pt idx="166">
                  <c:v>7.65</c:v>
                </c:pt>
                <c:pt idx="167">
                  <c:v>7.45</c:v>
                </c:pt>
                <c:pt idx="168">
                  <c:v>7.6</c:v>
                </c:pt>
                <c:pt idx="169">
                  <c:v>7.65</c:v>
                </c:pt>
                <c:pt idx="170">
                  <c:v>7.75</c:v>
                </c:pt>
                <c:pt idx="171">
                  <c:v>7.9</c:v>
                </c:pt>
                <c:pt idx="172">
                  <c:v>7.85</c:v>
                </c:pt>
                <c:pt idx="173">
                  <c:v>7.75</c:v>
                </c:pt>
                <c:pt idx="174">
                  <c:v>7.5</c:v>
                </c:pt>
                <c:pt idx="175">
                  <c:v>7.7</c:v>
                </c:pt>
                <c:pt idx="176">
                  <c:v>7.85</c:v>
                </c:pt>
                <c:pt idx="177">
                  <c:v>8</c:v>
                </c:pt>
                <c:pt idx="178">
                  <c:v>7.8</c:v>
                </c:pt>
                <c:pt idx="179">
                  <c:v>7.55</c:v>
                </c:pt>
                <c:pt idx="180">
                  <c:v>7.6</c:v>
                </c:pt>
                <c:pt idx="181">
                  <c:v>7.55</c:v>
                </c:pt>
                <c:pt idx="182">
                  <c:v>7.8</c:v>
                </c:pt>
                <c:pt idx="183">
                  <c:v>7.6</c:v>
                </c:pt>
                <c:pt idx="184">
                  <c:v>7.3</c:v>
                </c:pt>
                <c:pt idx="185">
                  <c:v>7</c:v>
                </c:pt>
                <c:pt idx="186">
                  <c:v>6.6</c:v>
                </c:pt>
                <c:pt idx="187">
                  <c:v>6.45</c:v>
                </c:pt>
                <c:pt idx="188">
                  <c:v>6.75</c:v>
                </c:pt>
                <c:pt idx="189">
                  <c:v>7.95</c:v>
                </c:pt>
                <c:pt idx="190">
                  <c:v>7.05</c:v>
                </c:pt>
                <c:pt idx="191">
                  <c:v>7.05</c:v>
                </c:pt>
                <c:pt idx="192">
                  <c:v>6.4</c:v>
                </c:pt>
                <c:pt idx="193">
                  <c:v>6.7</c:v>
                </c:pt>
                <c:pt idx="194">
                  <c:v>6.8</c:v>
                </c:pt>
                <c:pt idx="195">
                  <c:v>6.65</c:v>
                </c:pt>
                <c:pt idx="196">
                  <c:v>6.7</c:v>
                </c:pt>
                <c:pt idx="197">
                  <c:v>7.2</c:v>
                </c:pt>
                <c:pt idx="198">
                  <c:v>7.15</c:v>
                </c:pt>
                <c:pt idx="199">
                  <c:v>7</c:v>
                </c:pt>
                <c:pt idx="200">
                  <c:v>8</c:v>
                </c:pt>
                <c:pt idx="201">
                  <c:v>7.85</c:v>
                </c:pt>
                <c:pt idx="202">
                  <c:v>7.95</c:v>
                </c:pt>
                <c:pt idx="203">
                  <c:v>9</c:v>
                </c:pt>
                <c:pt idx="204">
                  <c:v>9.6999999999999993</c:v>
                </c:pt>
                <c:pt idx="205">
                  <c:v>10.55</c:v>
                </c:pt>
                <c:pt idx="206">
                  <c:v>9.9499999999999993</c:v>
                </c:pt>
                <c:pt idx="207">
                  <c:v>9.5</c:v>
                </c:pt>
                <c:pt idx="208">
                  <c:v>9.4</c:v>
                </c:pt>
                <c:pt idx="209">
                  <c:v>8.5</c:v>
                </c:pt>
                <c:pt idx="210">
                  <c:v>8.4</c:v>
                </c:pt>
                <c:pt idx="211">
                  <c:v>7.6</c:v>
                </c:pt>
                <c:pt idx="212">
                  <c:v>8.5</c:v>
                </c:pt>
                <c:pt idx="213">
                  <c:v>7.3</c:v>
                </c:pt>
                <c:pt idx="214">
                  <c:v>7.15</c:v>
                </c:pt>
                <c:pt idx="215">
                  <c:v>7.15</c:v>
                </c:pt>
                <c:pt idx="216">
                  <c:v>7.45</c:v>
                </c:pt>
                <c:pt idx="217">
                  <c:v>7.1</c:v>
                </c:pt>
                <c:pt idx="218">
                  <c:v>7.1</c:v>
                </c:pt>
                <c:pt idx="219">
                  <c:v>7.35</c:v>
                </c:pt>
                <c:pt idx="220">
                  <c:v>7.55</c:v>
                </c:pt>
                <c:pt idx="221">
                  <c:v>7.4</c:v>
                </c:pt>
                <c:pt idx="222">
                  <c:v>7.2</c:v>
                </c:pt>
                <c:pt idx="223">
                  <c:v>7.25</c:v>
                </c:pt>
                <c:pt idx="224">
                  <c:v>7.4</c:v>
                </c:pt>
                <c:pt idx="225">
                  <c:v>7.2</c:v>
                </c:pt>
                <c:pt idx="226">
                  <c:v>7.1</c:v>
                </c:pt>
                <c:pt idx="227">
                  <c:v>7</c:v>
                </c:pt>
                <c:pt idx="228">
                  <c:v>7.3</c:v>
                </c:pt>
                <c:pt idx="229">
                  <c:v>7.2</c:v>
                </c:pt>
                <c:pt idx="230">
                  <c:v>6.9</c:v>
                </c:pt>
                <c:pt idx="231">
                  <c:v>7.2</c:v>
                </c:pt>
                <c:pt idx="232">
                  <c:v>7.35</c:v>
                </c:pt>
                <c:pt idx="233">
                  <c:v>7.15</c:v>
                </c:pt>
                <c:pt idx="234">
                  <c:v>7.4</c:v>
                </c:pt>
                <c:pt idx="235">
                  <c:v>7.3</c:v>
                </c:pt>
                <c:pt idx="236">
                  <c:v>7.25</c:v>
                </c:pt>
                <c:pt idx="237">
                  <c:v>7.65</c:v>
                </c:pt>
                <c:pt idx="238">
                  <c:v>8</c:v>
                </c:pt>
                <c:pt idx="239">
                  <c:v>8.25</c:v>
                </c:pt>
                <c:pt idx="240">
                  <c:v>7.35</c:v>
                </c:pt>
                <c:pt idx="241">
                  <c:v>7.75</c:v>
                </c:pt>
                <c:pt idx="242">
                  <c:v>7.8</c:v>
                </c:pt>
                <c:pt idx="243">
                  <c:v>7.75</c:v>
                </c:pt>
                <c:pt idx="244">
                  <c:v>8.5</c:v>
                </c:pt>
                <c:pt idx="245">
                  <c:v>8.35</c:v>
                </c:pt>
                <c:pt idx="246">
                  <c:v>9.0500000000000007</c:v>
                </c:pt>
                <c:pt idx="247">
                  <c:v>9.3000000000000007</c:v>
                </c:pt>
                <c:pt idx="248">
                  <c:v>9.1999999999999993</c:v>
                </c:pt>
                <c:pt idx="249">
                  <c:v>11.25</c:v>
                </c:pt>
                <c:pt idx="250">
                  <c:v>11.9</c:v>
                </c:pt>
                <c:pt idx="251">
                  <c:v>12.8</c:v>
                </c:pt>
                <c:pt idx="252">
                  <c:v>12.4</c:v>
                </c:pt>
                <c:pt idx="253">
                  <c:v>12.35</c:v>
                </c:pt>
                <c:pt idx="254">
                  <c:v>11.25</c:v>
                </c:pt>
                <c:pt idx="255">
                  <c:v>10.7</c:v>
                </c:pt>
                <c:pt idx="256">
                  <c:v>9.15</c:v>
                </c:pt>
                <c:pt idx="257">
                  <c:v>8.25</c:v>
                </c:pt>
                <c:pt idx="258">
                  <c:v>9</c:v>
                </c:pt>
                <c:pt idx="259">
                  <c:v>8.8000000000000007</c:v>
                </c:pt>
                <c:pt idx="260">
                  <c:v>9.75</c:v>
                </c:pt>
                <c:pt idx="261">
                  <c:v>12.15</c:v>
                </c:pt>
                <c:pt idx="262">
                  <c:v>13.4</c:v>
                </c:pt>
                <c:pt idx="263">
                  <c:v>14.65</c:v>
                </c:pt>
                <c:pt idx="264">
                  <c:v>12.55</c:v>
                </c:pt>
                <c:pt idx="265">
                  <c:v>12.55</c:v>
                </c:pt>
                <c:pt idx="266">
                  <c:v>11.05</c:v>
                </c:pt>
                <c:pt idx="267">
                  <c:v>7</c:v>
                </c:pt>
                <c:pt idx="268">
                  <c:v>7.8</c:v>
                </c:pt>
                <c:pt idx="269">
                  <c:v>7.45</c:v>
                </c:pt>
                <c:pt idx="270">
                  <c:v>7.15</c:v>
                </c:pt>
                <c:pt idx="271">
                  <c:v>7.6</c:v>
                </c:pt>
                <c:pt idx="272">
                  <c:v>7.6</c:v>
                </c:pt>
                <c:pt idx="273">
                  <c:v>8.35</c:v>
                </c:pt>
                <c:pt idx="274">
                  <c:v>9.5</c:v>
                </c:pt>
                <c:pt idx="275">
                  <c:v>10.9</c:v>
                </c:pt>
                <c:pt idx="276">
                  <c:v>9.8000000000000007</c:v>
                </c:pt>
                <c:pt idx="277">
                  <c:v>10.85</c:v>
                </c:pt>
                <c:pt idx="278">
                  <c:v>10.25</c:v>
                </c:pt>
                <c:pt idx="279">
                  <c:v>9.6999999999999993</c:v>
                </c:pt>
                <c:pt idx="280">
                  <c:v>7.9</c:v>
                </c:pt>
                <c:pt idx="281">
                  <c:v>7.25</c:v>
                </c:pt>
                <c:pt idx="282">
                  <c:v>7.6</c:v>
                </c:pt>
                <c:pt idx="283">
                  <c:v>7.65</c:v>
                </c:pt>
                <c:pt idx="284">
                  <c:v>7.5</c:v>
                </c:pt>
                <c:pt idx="285">
                  <c:v>7.85</c:v>
                </c:pt>
                <c:pt idx="286">
                  <c:v>7.75</c:v>
                </c:pt>
                <c:pt idx="287">
                  <c:v>7.75</c:v>
                </c:pt>
                <c:pt idx="288">
                  <c:v>8.15</c:v>
                </c:pt>
                <c:pt idx="289">
                  <c:v>7.8</c:v>
                </c:pt>
                <c:pt idx="290">
                  <c:v>7.95</c:v>
                </c:pt>
                <c:pt idx="291">
                  <c:v>7.7</c:v>
                </c:pt>
                <c:pt idx="292">
                  <c:v>7.9</c:v>
                </c:pt>
                <c:pt idx="293">
                  <c:v>7.5</c:v>
                </c:pt>
                <c:pt idx="294">
                  <c:v>7.65</c:v>
                </c:pt>
                <c:pt idx="295">
                  <c:v>7.8</c:v>
                </c:pt>
                <c:pt idx="296">
                  <c:v>7.7</c:v>
                </c:pt>
                <c:pt idx="297">
                  <c:v>7.65</c:v>
                </c:pt>
                <c:pt idx="298">
                  <c:v>8.9499999999999993</c:v>
                </c:pt>
                <c:pt idx="299">
                  <c:v>9.1999999999999993</c:v>
                </c:pt>
                <c:pt idx="300">
                  <c:v>9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7.75</c:v>
                </c:pt>
                <c:pt idx="304">
                  <c:v>7.5</c:v>
                </c:pt>
                <c:pt idx="305">
                  <c:v>7.95</c:v>
                </c:pt>
                <c:pt idx="306">
                  <c:v>7.55</c:v>
                </c:pt>
                <c:pt idx="307">
                  <c:v>7.3</c:v>
                </c:pt>
                <c:pt idx="308">
                  <c:v>9</c:v>
                </c:pt>
                <c:pt idx="309">
                  <c:v>9.65</c:v>
                </c:pt>
                <c:pt idx="310">
                  <c:v>9.6</c:v>
                </c:pt>
                <c:pt idx="311">
                  <c:v>8.5</c:v>
                </c:pt>
                <c:pt idx="312">
                  <c:v>8.5500000000000007</c:v>
                </c:pt>
                <c:pt idx="313">
                  <c:v>7.6</c:v>
                </c:pt>
                <c:pt idx="314">
                  <c:v>6.15</c:v>
                </c:pt>
                <c:pt idx="315">
                  <c:v>5.3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4.2</c:v>
                </c:pt>
                <c:pt idx="320">
                  <c:v>4.3</c:v>
                </c:pt>
                <c:pt idx="321">
                  <c:v>4.5</c:v>
                </c:pt>
                <c:pt idx="322">
                  <c:v>4.1500000000000004</c:v>
                </c:pt>
                <c:pt idx="323">
                  <c:v>4.4000000000000004</c:v>
                </c:pt>
                <c:pt idx="324">
                  <c:v>4.25</c:v>
                </c:pt>
                <c:pt idx="325">
                  <c:v>4.3499999999999996</c:v>
                </c:pt>
                <c:pt idx="326">
                  <c:v>4.4000000000000004</c:v>
                </c:pt>
                <c:pt idx="327">
                  <c:v>4.5999999999999996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4.5</c:v>
                </c:pt>
                <c:pt idx="331">
                  <c:v>4.4000000000000004</c:v>
                </c:pt>
                <c:pt idx="332">
                  <c:v>4.3499999999999996</c:v>
                </c:pt>
                <c:pt idx="333">
                  <c:v>4.45</c:v>
                </c:pt>
                <c:pt idx="334">
                  <c:v>4.45</c:v>
                </c:pt>
                <c:pt idx="335">
                  <c:v>4.45</c:v>
                </c:pt>
                <c:pt idx="336">
                  <c:v>4.6500000000000004</c:v>
                </c:pt>
                <c:pt idx="337">
                  <c:v>5.0999999999999996</c:v>
                </c:pt>
                <c:pt idx="338">
                  <c:v>4.9000000000000004</c:v>
                </c:pt>
                <c:pt idx="339">
                  <c:v>5.15</c:v>
                </c:pt>
                <c:pt idx="340">
                  <c:v>5.0999999999999996</c:v>
                </c:pt>
                <c:pt idx="341">
                  <c:v>4.95</c:v>
                </c:pt>
                <c:pt idx="342">
                  <c:v>5.6</c:v>
                </c:pt>
                <c:pt idx="343">
                  <c:v>5.8</c:v>
                </c:pt>
                <c:pt idx="344">
                  <c:v>5.25</c:v>
                </c:pt>
                <c:pt idx="345">
                  <c:v>5.5</c:v>
                </c:pt>
                <c:pt idx="346">
                  <c:v>5.8</c:v>
                </c:pt>
                <c:pt idx="347">
                  <c:v>6</c:v>
                </c:pt>
                <c:pt idx="348">
                  <c:v>6.3</c:v>
                </c:pt>
                <c:pt idx="349">
                  <c:v>7.25</c:v>
                </c:pt>
                <c:pt idx="350">
                  <c:v>5.9</c:v>
                </c:pt>
                <c:pt idx="351">
                  <c:v>5.5</c:v>
                </c:pt>
                <c:pt idx="352">
                  <c:v>4.5</c:v>
                </c:pt>
                <c:pt idx="353">
                  <c:v>4.9000000000000004</c:v>
                </c:pt>
                <c:pt idx="354">
                  <c:v>5.15</c:v>
                </c:pt>
                <c:pt idx="355">
                  <c:v>5.9</c:v>
                </c:pt>
                <c:pt idx="356">
                  <c:v>6.05</c:v>
                </c:pt>
                <c:pt idx="357">
                  <c:v>5.9</c:v>
                </c:pt>
                <c:pt idx="358">
                  <c:v>5.45</c:v>
                </c:pt>
                <c:pt idx="359">
                  <c:v>4.8499999999999996</c:v>
                </c:pt>
                <c:pt idx="360">
                  <c:v>5.15</c:v>
                </c:pt>
                <c:pt idx="361">
                  <c:v>4.8</c:v>
                </c:pt>
                <c:pt idx="362">
                  <c:v>4.9000000000000004</c:v>
                </c:pt>
                <c:pt idx="363">
                  <c:v>4.6500000000000004</c:v>
                </c:pt>
                <c:pt idx="364">
                  <c:v>4.05</c:v>
                </c:pt>
                <c:pt idx="365">
                  <c:v>4.75</c:v>
                </c:pt>
                <c:pt idx="366">
                  <c:v>4.2</c:v>
                </c:pt>
                <c:pt idx="367">
                  <c:v>3.95</c:v>
                </c:pt>
                <c:pt idx="368">
                  <c:v>3.25</c:v>
                </c:pt>
                <c:pt idx="369">
                  <c:v>3.25</c:v>
                </c:pt>
                <c:pt idx="370">
                  <c:v>3.19</c:v>
                </c:pt>
                <c:pt idx="371">
                  <c:v>2.85</c:v>
                </c:pt>
                <c:pt idx="372">
                  <c:v>2.95</c:v>
                </c:pt>
                <c:pt idx="373">
                  <c:v>3</c:v>
                </c:pt>
                <c:pt idx="374">
                  <c:v>3.05</c:v>
                </c:pt>
                <c:pt idx="375">
                  <c:v>2.85</c:v>
                </c:pt>
                <c:pt idx="376">
                  <c:v>2.85</c:v>
                </c:pt>
                <c:pt idx="377">
                  <c:v>3.05</c:v>
                </c:pt>
                <c:pt idx="378">
                  <c:v>2.95</c:v>
                </c:pt>
                <c:pt idx="379">
                  <c:v>2.95</c:v>
                </c:pt>
                <c:pt idx="380">
                  <c:v>2.95</c:v>
                </c:pt>
                <c:pt idx="381">
                  <c:v>3.3</c:v>
                </c:pt>
                <c:pt idx="382">
                  <c:v>3.1</c:v>
                </c:pt>
                <c:pt idx="383">
                  <c:v>3.4</c:v>
                </c:pt>
                <c:pt idx="384">
                  <c:v>3.9</c:v>
                </c:pt>
                <c:pt idx="385">
                  <c:v>4.3</c:v>
                </c:pt>
                <c:pt idx="386">
                  <c:v>4.5</c:v>
                </c:pt>
                <c:pt idx="387">
                  <c:v>4.1500000000000004</c:v>
                </c:pt>
                <c:pt idx="388">
                  <c:v>3.75</c:v>
                </c:pt>
                <c:pt idx="389">
                  <c:v>3.75</c:v>
                </c:pt>
                <c:pt idx="390">
                  <c:v>4.1500000000000004</c:v>
                </c:pt>
                <c:pt idx="391">
                  <c:v>4.3</c:v>
                </c:pt>
                <c:pt idx="392">
                  <c:v>4.3499999999999996</c:v>
                </c:pt>
                <c:pt idx="393">
                  <c:v>4.95</c:v>
                </c:pt>
                <c:pt idx="394">
                  <c:v>4.6500000000000004</c:v>
                </c:pt>
                <c:pt idx="395">
                  <c:v>4.3499999999999996</c:v>
                </c:pt>
                <c:pt idx="396">
                  <c:v>4.7</c:v>
                </c:pt>
                <c:pt idx="397">
                  <c:v>4.5999999999999996</c:v>
                </c:pt>
                <c:pt idx="398">
                  <c:v>4.55</c:v>
                </c:pt>
                <c:pt idx="399">
                  <c:v>4.0999999999999996</c:v>
                </c:pt>
                <c:pt idx="400">
                  <c:v>3.8</c:v>
                </c:pt>
                <c:pt idx="401">
                  <c:v>3.95</c:v>
                </c:pt>
                <c:pt idx="402">
                  <c:v>4.7</c:v>
                </c:pt>
                <c:pt idx="403">
                  <c:v>4.3</c:v>
                </c:pt>
                <c:pt idx="404">
                  <c:v>4.75</c:v>
                </c:pt>
                <c:pt idx="405">
                  <c:v>4.8499999999999996</c:v>
                </c:pt>
                <c:pt idx="406">
                  <c:v>5.85</c:v>
                </c:pt>
                <c:pt idx="407">
                  <c:v>5.8</c:v>
                </c:pt>
                <c:pt idx="408">
                  <c:v>6.4</c:v>
                </c:pt>
                <c:pt idx="409">
                  <c:v>5.55</c:v>
                </c:pt>
                <c:pt idx="410">
                  <c:v>6.15</c:v>
                </c:pt>
                <c:pt idx="411">
                  <c:v>6.05</c:v>
                </c:pt>
                <c:pt idx="412">
                  <c:v>5.2</c:v>
                </c:pt>
                <c:pt idx="413">
                  <c:v>5</c:v>
                </c:pt>
                <c:pt idx="414">
                  <c:v>5.5</c:v>
                </c:pt>
                <c:pt idx="415">
                  <c:v>6.4</c:v>
                </c:pt>
                <c:pt idx="416">
                  <c:v>7.15</c:v>
                </c:pt>
                <c:pt idx="417">
                  <c:v>6.4</c:v>
                </c:pt>
                <c:pt idx="418">
                  <c:v>6.1</c:v>
                </c:pt>
                <c:pt idx="419">
                  <c:v>5.25</c:v>
                </c:pt>
                <c:pt idx="420">
                  <c:v>5</c:v>
                </c:pt>
                <c:pt idx="421">
                  <c:v>5.4</c:v>
                </c:pt>
                <c:pt idx="422">
                  <c:v>6.15</c:v>
                </c:pt>
                <c:pt idx="423">
                  <c:v>6.05</c:v>
                </c:pt>
                <c:pt idx="424">
                  <c:v>5.55</c:v>
                </c:pt>
                <c:pt idx="425">
                  <c:v>5.65</c:v>
                </c:pt>
                <c:pt idx="426">
                  <c:v>5.05</c:v>
                </c:pt>
                <c:pt idx="427">
                  <c:v>4.8499999999999996</c:v>
                </c:pt>
                <c:pt idx="428">
                  <c:v>4.25</c:v>
                </c:pt>
                <c:pt idx="429">
                  <c:v>4.9000000000000004</c:v>
                </c:pt>
                <c:pt idx="430">
                  <c:v>6</c:v>
                </c:pt>
                <c:pt idx="431">
                  <c:v>6.4</c:v>
                </c:pt>
                <c:pt idx="432">
                  <c:v>6.6</c:v>
                </c:pt>
                <c:pt idx="433">
                  <c:v>6.95</c:v>
                </c:pt>
                <c:pt idx="434">
                  <c:v>7</c:v>
                </c:pt>
                <c:pt idx="435">
                  <c:v>6.6</c:v>
                </c:pt>
                <c:pt idx="436">
                  <c:v>6.15</c:v>
                </c:pt>
                <c:pt idx="437">
                  <c:v>6.25</c:v>
                </c:pt>
                <c:pt idx="438">
                  <c:v>5.9</c:v>
                </c:pt>
                <c:pt idx="439">
                  <c:v>6.1</c:v>
                </c:pt>
                <c:pt idx="440">
                  <c:v>5.65</c:v>
                </c:pt>
                <c:pt idx="441">
                  <c:v>6.1</c:v>
                </c:pt>
                <c:pt idx="442">
                  <c:v>6.1</c:v>
                </c:pt>
                <c:pt idx="443">
                  <c:v>6</c:v>
                </c:pt>
                <c:pt idx="444">
                  <c:v>5.6</c:v>
                </c:pt>
                <c:pt idx="445">
                  <c:v>5.9</c:v>
                </c:pt>
                <c:pt idx="446">
                  <c:v>5.3</c:v>
                </c:pt>
                <c:pt idx="447">
                  <c:v>4.6500000000000004</c:v>
                </c:pt>
                <c:pt idx="448">
                  <c:v>5</c:v>
                </c:pt>
                <c:pt idx="449">
                  <c:v>4.4000000000000004</c:v>
                </c:pt>
                <c:pt idx="450">
                  <c:v>5.15</c:v>
                </c:pt>
                <c:pt idx="451">
                  <c:v>5.5</c:v>
                </c:pt>
                <c:pt idx="452">
                  <c:v>5.3</c:v>
                </c:pt>
                <c:pt idx="453">
                  <c:v>6.3</c:v>
                </c:pt>
                <c:pt idx="454">
                  <c:v>6.9</c:v>
                </c:pt>
                <c:pt idx="455">
                  <c:v>7.45</c:v>
                </c:pt>
                <c:pt idx="456">
                  <c:v>7.25</c:v>
                </c:pt>
                <c:pt idx="457">
                  <c:v>7.2</c:v>
                </c:pt>
                <c:pt idx="458">
                  <c:v>7.95</c:v>
                </c:pt>
                <c:pt idx="459">
                  <c:v>8.15</c:v>
                </c:pt>
                <c:pt idx="460">
                  <c:v>8.25</c:v>
                </c:pt>
                <c:pt idx="461">
                  <c:v>7.45</c:v>
                </c:pt>
                <c:pt idx="462">
                  <c:v>8.1</c:v>
                </c:pt>
                <c:pt idx="463">
                  <c:v>8.1999999999999993</c:v>
                </c:pt>
                <c:pt idx="464">
                  <c:v>8.1</c:v>
                </c:pt>
                <c:pt idx="465">
                  <c:v>8.15</c:v>
                </c:pt>
                <c:pt idx="466">
                  <c:v>7.75</c:v>
                </c:pt>
                <c:pt idx="467">
                  <c:v>8.1999999999999993</c:v>
                </c:pt>
                <c:pt idx="468">
                  <c:v>7.95</c:v>
                </c:pt>
                <c:pt idx="469">
                  <c:v>9.0500000000000007</c:v>
                </c:pt>
                <c:pt idx="470">
                  <c:v>9.85</c:v>
                </c:pt>
                <c:pt idx="471">
                  <c:v>9.65</c:v>
                </c:pt>
                <c:pt idx="472">
                  <c:v>9.8000000000000007</c:v>
                </c:pt>
                <c:pt idx="473">
                  <c:v>8.4499999999999993</c:v>
                </c:pt>
                <c:pt idx="474">
                  <c:v>6.9</c:v>
                </c:pt>
                <c:pt idx="475">
                  <c:v>6.05</c:v>
                </c:pt>
                <c:pt idx="476">
                  <c:v>5.65</c:v>
                </c:pt>
                <c:pt idx="477">
                  <c:v>6.95</c:v>
                </c:pt>
                <c:pt idx="478">
                  <c:v>6.25</c:v>
                </c:pt>
                <c:pt idx="479">
                  <c:v>6.8</c:v>
                </c:pt>
                <c:pt idx="480">
                  <c:v>6.4</c:v>
                </c:pt>
                <c:pt idx="481">
                  <c:v>7.15</c:v>
                </c:pt>
                <c:pt idx="482">
                  <c:v>6.55</c:v>
                </c:pt>
                <c:pt idx="483">
                  <c:v>6.4</c:v>
                </c:pt>
                <c:pt idx="484">
                  <c:v>6.1</c:v>
                </c:pt>
                <c:pt idx="485">
                  <c:v>6.15</c:v>
                </c:pt>
                <c:pt idx="486">
                  <c:v>5.75</c:v>
                </c:pt>
                <c:pt idx="487">
                  <c:v>5.25</c:v>
                </c:pt>
                <c:pt idx="488">
                  <c:v>6.4</c:v>
                </c:pt>
                <c:pt idx="489">
                  <c:v>7.1</c:v>
                </c:pt>
                <c:pt idx="490">
                  <c:v>7.25</c:v>
                </c:pt>
                <c:pt idx="491">
                  <c:v>7.65</c:v>
                </c:pt>
                <c:pt idx="492">
                  <c:v>8.4</c:v>
                </c:pt>
                <c:pt idx="493">
                  <c:v>7.7</c:v>
                </c:pt>
                <c:pt idx="494">
                  <c:v>7.05</c:v>
                </c:pt>
                <c:pt idx="495">
                  <c:v>7.5</c:v>
                </c:pt>
                <c:pt idx="496">
                  <c:v>7.95</c:v>
                </c:pt>
                <c:pt idx="497">
                  <c:v>8</c:v>
                </c:pt>
                <c:pt idx="498">
                  <c:v>7.25</c:v>
                </c:pt>
                <c:pt idx="499">
                  <c:v>7.15</c:v>
                </c:pt>
                <c:pt idx="500">
                  <c:v>9.0500000000000007</c:v>
                </c:pt>
                <c:pt idx="501">
                  <c:v>8.9</c:v>
                </c:pt>
                <c:pt idx="502">
                  <c:v>8.9499999999999993</c:v>
                </c:pt>
                <c:pt idx="503">
                  <c:v>9.35</c:v>
                </c:pt>
                <c:pt idx="504">
                  <c:v>10</c:v>
                </c:pt>
                <c:pt idx="505">
                  <c:v>9.5</c:v>
                </c:pt>
                <c:pt idx="506">
                  <c:v>9.6</c:v>
                </c:pt>
                <c:pt idx="507">
                  <c:v>9.35</c:v>
                </c:pt>
                <c:pt idx="508">
                  <c:v>8.65</c:v>
                </c:pt>
                <c:pt idx="509">
                  <c:v>8.5</c:v>
                </c:pt>
                <c:pt idx="510">
                  <c:v>7.5</c:v>
                </c:pt>
                <c:pt idx="511">
                  <c:v>7.25</c:v>
                </c:pt>
                <c:pt idx="512">
                  <c:v>7.9</c:v>
                </c:pt>
                <c:pt idx="513">
                  <c:v>8.8000000000000007</c:v>
                </c:pt>
                <c:pt idx="514">
                  <c:v>9.15</c:v>
                </c:pt>
                <c:pt idx="515">
                  <c:v>8.65</c:v>
                </c:pt>
                <c:pt idx="516">
                  <c:v>8.6</c:v>
                </c:pt>
                <c:pt idx="517">
                  <c:v>8.65</c:v>
                </c:pt>
                <c:pt idx="518">
                  <c:v>6.8</c:v>
                </c:pt>
                <c:pt idx="519">
                  <c:v>6.35</c:v>
                </c:pt>
                <c:pt idx="520">
                  <c:v>7</c:v>
                </c:pt>
                <c:pt idx="521">
                  <c:v>7.5</c:v>
                </c:pt>
                <c:pt idx="522">
                  <c:v>9</c:v>
                </c:pt>
                <c:pt idx="523">
                  <c:v>8.75</c:v>
                </c:pt>
                <c:pt idx="524">
                  <c:v>6</c:v>
                </c:pt>
                <c:pt idx="525">
                  <c:v>6</c:v>
                </c:pt>
                <c:pt idx="526">
                  <c:v>6.6</c:v>
                </c:pt>
                <c:pt idx="527">
                  <c:v>6.35</c:v>
                </c:pt>
                <c:pt idx="528">
                  <c:v>6.95</c:v>
                </c:pt>
                <c:pt idx="529">
                  <c:v>6.05</c:v>
                </c:pt>
                <c:pt idx="530">
                  <c:v>4.8499999999999996</c:v>
                </c:pt>
                <c:pt idx="531">
                  <c:v>4.9000000000000004</c:v>
                </c:pt>
                <c:pt idx="532">
                  <c:v>5.5</c:v>
                </c:pt>
                <c:pt idx="533">
                  <c:v>5</c:v>
                </c:pt>
                <c:pt idx="534">
                  <c:v>4.8499999999999996</c:v>
                </c:pt>
                <c:pt idx="535">
                  <c:v>4.8499999999999996</c:v>
                </c:pt>
                <c:pt idx="536">
                  <c:v>6.2</c:v>
                </c:pt>
                <c:pt idx="537">
                  <c:v>4.9000000000000004</c:v>
                </c:pt>
                <c:pt idx="538">
                  <c:v>4.7</c:v>
                </c:pt>
                <c:pt idx="539">
                  <c:v>4.55</c:v>
                </c:pt>
                <c:pt idx="540">
                  <c:v>5.05</c:v>
                </c:pt>
                <c:pt idx="541">
                  <c:v>5.35</c:v>
                </c:pt>
                <c:pt idx="542">
                  <c:v>6.35</c:v>
                </c:pt>
                <c:pt idx="543">
                  <c:v>6.6</c:v>
                </c:pt>
                <c:pt idx="544">
                  <c:v>6.7</c:v>
                </c:pt>
                <c:pt idx="545">
                  <c:v>6.5</c:v>
                </c:pt>
                <c:pt idx="546">
                  <c:v>7</c:v>
                </c:pt>
                <c:pt idx="547">
                  <c:v>7.25</c:v>
                </c:pt>
                <c:pt idx="548">
                  <c:v>7.75</c:v>
                </c:pt>
                <c:pt idx="549">
                  <c:v>7.3</c:v>
                </c:pt>
                <c:pt idx="550">
                  <c:v>7.5</c:v>
                </c:pt>
                <c:pt idx="551">
                  <c:v>7.2</c:v>
                </c:pt>
                <c:pt idx="552">
                  <c:v>9.1999999999999993</c:v>
                </c:pt>
                <c:pt idx="553">
                  <c:v>9.5</c:v>
                </c:pt>
                <c:pt idx="554">
                  <c:v>10.9</c:v>
                </c:pt>
                <c:pt idx="555">
                  <c:v>10</c:v>
                </c:pt>
                <c:pt idx="556">
                  <c:v>9.4499999999999993</c:v>
                </c:pt>
                <c:pt idx="557">
                  <c:v>9</c:v>
                </c:pt>
                <c:pt idx="558">
                  <c:v>10.5</c:v>
                </c:pt>
                <c:pt idx="559">
                  <c:v>10.6</c:v>
                </c:pt>
                <c:pt idx="560">
                  <c:v>10.35</c:v>
                </c:pt>
                <c:pt idx="561">
                  <c:v>11.2</c:v>
                </c:pt>
                <c:pt idx="562">
                  <c:v>10.95</c:v>
                </c:pt>
                <c:pt idx="563">
                  <c:v>9.15</c:v>
                </c:pt>
                <c:pt idx="564">
                  <c:v>8.5</c:v>
                </c:pt>
                <c:pt idx="565">
                  <c:v>9.15</c:v>
                </c:pt>
                <c:pt idx="566">
                  <c:v>9.25</c:v>
                </c:pt>
                <c:pt idx="567">
                  <c:v>9.1</c:v>
                </c:pt>
                <c:pt idx="568">
                  <c:v>9.3000000000000007</c:v>
                </c:pt>
                <c:pt idx="569">
                  <c:v>9.1</c:v>
                </c:pt>
                <c:pt idx="570">
                  <c:v>8.35</c:v>
                </c:pt>
                <c:pt idx="571">
                  <c:v>8.75</c:v>
                </c:pt>
                <c:pt idx="572">
                  <c:v>8.9</c:v>
                </c:pt>
                <c:pt idx="573">
                  <c:v>9.9499999999999993</c:v>
                </c:pt>
                <c:pt idx="574">
                  <c:v>10.25</c:v>
                </c:pt>
                <c:pt idx="575">
                  <c:v>8.35</c:v>
                </c:pt>
                <c:pt idx="576">
                  <c:v>7.2</c:v>
                </c:pt>
                <c:pt idx="577">
                  <c:v>6.95</c:v>
                </c:pt>
                <c:pt idx="578">
                  <c:v>7.45</c:v>
                </c:pt>
                <c:pt idx="579">
                  <c:v>6.85</c:v>
                </c:pt>
                <c:pt idx="580">
                  <c:v>6.15</c:v>
                </c:pt>
                <c:pt idx="581">
                  <c:v>6.1</c:v>
                </c:pt>
                <c:pt idx="582">
                  <c:v>5.75</c:v>
                </c:pt>
                <c:pt idx="583">
                  <c:v>5.6</c:v>
                </c:pt>
                <c:pt idx="584">
                  <c:v>5.95</c:v>
                </c:pt>
                <c:pt idx="585">
                  <c:v>5.2</c:v>
                </c:pt>
                <c:pt idx="586">
                  <c:v>4.95</c:v>
                </c:pt>
                <c:pt idx="587">
                  <c:v>4.45</c:v>
                </c:pt>
                <c:pt idx="588">
                  <c:v>4.3</c:v>
                </c:pt>
                <c:pt idx="589">
                  <c:v>4.25</c:v>
                </c:pt>
                <c:pt idx="590">
                  <c:v>4.95</c:v>
                </c:pt>
                <c:pt idx="591">
                  <c:v>4.5999999999999996</c:v>
                </c:pt>
                <c:pt idx="592">
                  <c:v>4.9000000000000004</c:v>
                </c:pt>
                <c:pt idx="593">
                  <c:v>4.05</c:v>
                </c:pt>
                <c:pt idx="594">
                  <c:v>4.3499999999999996</c:v>
                </c:pt>
                <c:pt idx="595">
                  <c:v>3.95</c:v>
                </c:pt>
                <c:pt idx="596">
                  <c:v>3.95</c:v>
                </c:pt>
                <c:pt idx="597">
                  <c:v>4.55</c:v>
                </c:pt>
                <c:pt idx="598">
                  <c:v>4.1500000000000004</c:v>
                </c:pt>
                <c:pt idx="599">
                  <c:v>5.5</c:v>
                </c:pt>
                <c:pt idx="600">
                  <c:v>6.5</c:v>
                </c:pt>
                <c:pt idx="601">
                  <c:v>8.85</c:v>
                </c:pt>
                <c:pt idx="602">
                  <c:v>9.6999999999999993</c:v>
                </c:pt>
                <c:pt idx="603">
                  <c:v>10.75</c:v>
                </c:pt>
                <c:pt idx="604">
                  <c:v>8.9499999999999993</c:v>
                </c:pt>
                <c:pt idx="605">
                  <c:v>8.15</c:v>
                </c:pt>
                <c:pt idx="606">
                  <c:v>6</c:v>
                </c:pt>
                <c:pt idx="607">
                  <c:v>7.2</c:v>
                </c:pt>
                <c:pt idx="608">
                  <c:v>8.5</c:v>
                </c:pt>
                <c:pt idx="609">
                  <c:v>8.4499999999999993</c:v>
                </c:pt>
                <c:pt idx="610">
                  <c:v>7.25</c:v>
                </c:pt>
                <c:pt idx="611">
                  <c:v>8.1</c:v>
                </c:pt>
                <c:pt idx="612">
                  <c:v>7.15</c:v>
                </c:pt>
                <c:pt idx="613">
                  <c:v>7</c:v>
                </c:pt>
                <c:pt idx="614">
                  <c:v>7.15</c:v>
                </c:pt>
                <c:pt idx="615">
                  <c:v>8.6999999999999993</c:v>
                </c:pt>
                <c:pt idx="616">
                  <c:v>9.8000000000000007</c:v>
                </c:pt>
                <c:pt idx="617">
                  <c:v>9.6999999999999993</c:v>
                </c:pt>
                <c:pt idx="618">
                  <c:v>7.65</c:v>
                </c:pt>
                <c:pt idx="619">
                  <c:v>7.85</c:v>
                </c:pt>
                <c:pt idx="620">
                  <c:v>7.1</c:v>
                </c:pt>
                <c:pt idx="621">
                  <c:v>6.85</c:v>
                </c:pt>
                <c:pt idx="622">
                  <c:v>6.56</c:v>
                </c:pt>
                <c:pt idx="623">
                  <c:v>6.95</c:v>
                </c:pt>
                <c:pt idx="624">
                  <c:v>7.1</c:v>
                </c:pt>
                <c:pt idx="625">
                  <c:v>7.8</c:v>
                </c:pt>
                <c:pt idx="626">
                  <c:v>7</c:v>
                </c:pt>
                <c:pt idx="627">
                  <c:v>7.25</c:v>
                </c:pt>
                <c:pt idx="628">
                  <c:v>8.15</c:v>
                </c:pt>
                <c:pt idx="629">
                  <c:v>9.35</c:v>
                </c:pt>
                <c:pt idx="630">
                  <c:v>8.8000000000000007</c:v>
                </c:pt>
                <c:pt idx="631">
                  <c:v>7.9</c:v>
                </c:pt>
                <c:pt idx="632">
                  <c:v>6.15</c:v>
                </c:pt>
                <c:pt idx="633">
                  <c:v>6</c:v>
                </c:pt>
                <c:pt idx="634">
                  <c:v>5.8</c:v>
                </c:pt>
                <c:pt idx="635">
                  <c:v>7.05</c:v>
                </c:pt>
                <c:pt idx="636">
                  <c:v>7.15</c:v>
                </c:pt>
                <c:pt idx="637">
                  <c:v>8.9499999999999993</c:v>
                </c:pt>
                <c:pt idx="638">
                  <c:v>9.15</c:v>
                </c:pt>
                <c:pt idx="639">
                  <c:v>9.35</c:v>
                </c:pt>
                <c:pt idx="640">
                  <c:v>9.25</c:v>
                </c:pt>
                <c:pt idx="641">
                  <c:v>9.9</c:v>
                </c:pt>
                <c:pt idx="642">
                  <c:v>10.35</c:v>
                </c:pt>
                <c:pt idx="643">
                  <c:v>11.4</c:v>
                </c:pt>
                <c:pt idx="644">
                  <c:v>11.5</c:v>
                </c:pt>
                <c:pt idx="645">
                  <c:v>13.25</c:v>
                </c:pt>
                <c:pt idx="646">
                  <c:v>14.45</c:v>
                </c:pt>
                <c:pt idx="647">
                  <c:v>12.15</c:v>
                </c:pt>
                <c:pt idx="648">
                  <c:v>13.4</c:v>
                </c:pt>
                <c:pt idx="649">
                  <c:v>11.15</c:v>
                </c:pt>
                <c:pt idx="650">
                  <c:v>9.65</c:v>
                </c:pt>
                <c:pt idx="651">
                  <c:v>11.45</c:v>
                </c:pt>
                <c:pt idx="652">
                  <c:v>11.45</c:v>
                </c:pt>
                <c:pt idx="653">
                  <c:v>12</c:v>
                </c:pt>
                <c:pt idx="654">
                  <c:v>11.05</c:v>
                </c:pt>
                <c:pt idx="655">
                  <c:v>11.35</c:v>
                </c:pt>
                <c:pt idx="656">
                  <c:v>10.85</c:v>
                </c:pt>
                <c:pt idx="657">
                  <c:v>13.4</c:v>
                </c:pt>
                <c:pt idx="658">
                  <c:v>15.1</c:v>
                </c:pt>
                <c:pt idx="659">
                  <c:v>14.55</c:v>
                </c:pt>
                <c:pt idx="660">
                  <c:v>14.7</c:v>
                </c:pt>
                <c:pt idx="661">
                  <c:v>16</c:v>
                </c:pt>
                <c:pt idx="662">
                  <c:v>15</c:v>
                </c:pt>
                <c:pt idx="663">
                  <c:v>13.85</c:v>
                </c:pt>
                <c:pt idx="664">
                  <c:v>14.15</c:v>
                </c:pt>
                <c:pt idx="665">
                  <c:v>16.399999999999999</c:v>
                </c:pt>
                <c:pt idx="666">
                  <c:v>19.100000000000001</c:v>
                </c:pt>
                <c:pt idx="667">
                  <c:v>21.2</c:v>
                </c:pt>
                <c:pt idx="668">
                  <c:v>21.35</c:v>
                </c:pt>
                <c:pt idx="669">
                  <c:v>16.75</c:v>
                </c:pt>
                <c:pt idx="670">
                  <c:v>14.25</c:v>
                </c:pt>
                <c:pt idx="671">
                  <c:v>12.5</c:v>
                </c:pt>
                <c:pt idx="672">
                  <c:v>10.85</c:v>
                </c:pt>
                <c:pt idx="673">
                  <c:v>12.95</c:v>
                </c:pt>
                <c:pt idx="674">
                  <c:v>12.55</c:v>
                </c:pt>
                <c:pt idx="675">
                  <c:v>12.15</c:v>
                </c:pt>
                <c:pt idx="676">
                  <c:v>13.05</c:v>
                </c:pt>
                <c:pt idx="677">
                  <c:v>13.75</c:v>
                </c:pt>
                <c:pt idx="678">
                  <c:v>9</c:v>
                </c:pt>
                <c:pt idx="679">
                  <c:v>9.65</c:v>
                </c:pt>
                <c:pt idx="680">
                  <c:v>7</c:v>
                </c:pt>
                <c:pt idx="681">
                  <c:v>6.8</c:v>
                </c:pt>
                <c:pt idx="682">
                  <c:v>7.55</c:v>
                </c:pt>
                <c:pt idx="683">
                  <c:v>7.15</c:v>
                </c:pt>
                <c:pt idx="684">
                  <c:v>8.5500000000000007</c:v>
                </c:pt>
                <c:pt idx="685">
                  <c:v>8.15</c:v>
                </c:pt>
                <c:pt idx="686">
                  <c:v>8.8000000000000007</c:v>
                </c:pt>
                <c:pt idx="687">
                  <c:v>10.15</c:v>
                </c:pt>
                <c:pt idx="688">
                  <c:v>11.9</c:v>
                </c:pt>
                <c:pt idx="689">
                  <c:v>12.25</c:v>
                </c:pt>
                <c:pt idx="690">
                  <c:v>11.65</c:v>
                </c:pt>
                <c:pt idx="691">
                  <c:v>10.65</c:v>
                </c:pt>
                <c:pt idx="692">
                  <c:v>9.25</c:v>
                </c:pt>
                <c:pt idx="693">
                  <c:v>9.75</c:v>
                </c:pt>
                <c:pt idx="694">
                  <c:v>10.75</c:v>
                </c:pt>
                <c:pt idx="695">
                  <c:v>11.95</c:v>
                </c:pt>
                <c:pt idx="696">
                  <c:v>13.2</c:v>
                </c:pt>
                <c:pt idx="697">
                  <c:v>15.1</c:v>
                </c:pt>
                <c:pt idx="698">
                  <c:v>15</c:v>
                </c:pt>
                <c:pt idx="699">
                  <c:v>11.75</c:v>
                </c:pt>
                <c:pt idx="700">
                  <c:v>13.65</c:v>
                </c:pt>
                <c:pt idx="701">
                  <c:v>12.5</c:v>
                </c:pt>
                <c:pt idx="702">
                  <c:v>13.5</c:v>
                </c:pt>
                <c:pt idx="703">
                  <c:v>11.8</c:v>
                </c:pt>
                <c:pt idx="704">
                  <c:v>11.55</c:v>
                </c:pt>
                <c:pt idx="705">
                  <c:v>11.4</c:v>
                </c:pt>
                <c:pt idx="706">
                  <c:v>10.9</c:v>
                </c:pt>
                <c:pt idx="707">
                  <c:v>11.15</c:v>
                </c:pt>
                <c:pt idx="708">
                  <c:v>9.75</c:v>
                </c:pt>
                <c:pt idx="709">
                  <c:v>7.85</c:v>
                </c:pt>
                <c:pt idx="710">
                  <c:v>7.75</c:v>
                </c:pt>
                <c:pt idx="711">
                  <c:v>7.6</c:v>
                </c:pt>
                <c:pt idx="712">
                  <c:v>7.6</c:v>
                </c:pt>
                <c:pt idx="713">
                  <c:v>8.9</c:v>
                </c:pt>
                <c:pt idx="714">
                  <c:v>7.75</c:v>
                </c:pt>
                <c:pt idx="715">
                  <c:v>8.85</c:v>
                </c:pt>
                <c:pt idx="716">
                  <c:v>10.25</c:v>
                </c:pt>
                <c:pt idx="717">
                  <c:v>8.0500000000000007</c:v>
                </c:pt>
                <c:pt idx="718">
                  <c:v>9.0500000000000007</c:v>
                </c:pt>
                <c:pt idx="719">
                  <c:v>9.25</c:v>
                </c:pt>
                <c:pt idx="720">
                  <c:v>9.4499999999999993</c:v>
                </c:pt>
                <c:pt idx="721">
                  <c:v>8.5</c:v>
                </c:pt>
                <c:pt idx="722">
                  <c:v>8.0500000000000007</c:v>
                </c:pt>
                <c:pt idx="723">
                  <c:v>8.85</c:v>
                </c:pt>
                <c:pt idx="724">
                  <c:v>7.85</c:v>
                </c:pt>
                <c:pt idx="725">
                  <c:v>9</c:v>
                </c:pt>
                <c:pt idx="726">
                  <c:v>8.15</c:v>
                </c:pt>
                <c:pt idx="727">
                  <c:v>8.85</c:v>
                </c:pt>
                <c:pt idx="728">
                  <c:v>8.4</c:v>
                </c:pt>
                <c:pt idx="729">
                  <c:v>7.15</c:v>
                </c:pt>
                <c:pt idx="730">
                  <c:v>7.95</c:v>
                </c:pt>
                <c:pt idx="731">
                  <c:v>6.65</c:v>
                </c:pt>
                <c:pt idx="732">
                  <c:v>6.3</c:v>
                </c:pt>
                <c:pt idx="733">
                  <c:v>6.4</c:v>
                </c:pt>
                <c:pt idx="734">
                  <c:v>6.2</c:v>
                </c:pt>
                <c:pt idx="735">
                  <c:v>6.05</c:v>
                </c:pt>
                <c:pt idx="736">
                  <c:v>6.85</c:v>
                </c:pt>
                <c:pt idx="737">
                  <c:v>7.75</c:v>
                </c:pt>
                <c:pt idx="738">
                  <c:v>8.4</c:v>
                </c:pt>
                <c:pt idx="739">
                  <c:v>8.75</c:v>
                </c:pt>
                <c:pt idx="740">
                  <c:v>8.85</c:v>
                </c:pt>
                <c:pt idx="741">
                  <c:v>7.9</c:v>
                </c:pt>
                <c:pt idx="742">
                  <c:v>8.5500000000000007</c:v>
                </c:pt>
                <c:pt idx="74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9-4897-A4F5-5E3E7BA9F3AC}"/>
            </c:ext>
          </c:extLst>
        </c:ser>
        <c:ser>
          <c:idx val="2"/>
          <c:order val="2"/>
          <c:tx>
            <c:strRef>
              <c:f>charts!$K$3</c:f>
              <c:strCache>
                <c:ptCount val="1"/>
                <c:pt idx="0">
                  <c:v>Tubarao-Qingdao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[0]!Date_input</c:f>
              <c:numCache>
                <c:formatCode>d\-mmm\-yy</c:formatCode>
                <c:ptCount val="991"/>
                <c:pt idx="0">
                  <c:v>39724</c:v>
                </c:pt>
                <c:pt idx="1">
                  <c:v>39731</c:v>
                </c:pt>
                <c:pt idx="2">
                  <c:v>39738</c:v>
                </c:pt>
                <c:pt idx="3">
                  <c:v>39745</c:v>
                </c:pt>
                <c:pt idx="4">
                  <c:v>39752</c:v>
                </c:pt>
                <c:pt idx="5">
                  <c:v>39759</c:v>
                </c:pt>
                <c:pt idx="6">
                  <c:v>39766</c:v>
                </c:pt>
                <c:pt idx="7">
                  <c:v>39773</c:v>
                </c:pt>
                <c:pt idx="8">
                  <c:v>39780</c:v>
                </c:pt>
                <c:pt idx="9">
                  <c:v>39787</c:v>
                </c:pt>
                <c:pt idx="10">
                  <c:v>39794</c:v>
                </c:pt>
                <c:pt idx="11">
                  <c:v>39801</c:v>
                </c:pt>
                <c:pt idx="12">
                  <c:v>39808</c:v>
                </c:pt>
                <c:pt idx="13">
                  <c:v>39815</c:v>
                </c:pt>
                <c:pt idx="14">
                  <c:v>39822</c:v>
                </c:pt>
                <c:pt idx="15">
                  <c:v>39829</c:v>
                </c:pt>
                <c:pt idx="16">
                  <c:v>39836</c:v>
                </c:pt>
                <c:pt idx="17">
                  <c:v>39843</c:v>
                </c:pt>
                <c:pt idx="18">
                  <c:v>39850</c:v>
                </c:pt>
                <c:pt idx="19">
                  <c:v>39857</c:v>
                </c:pt>
                <c:pt idx="20">
                  <c:v>39864</c:v>
                </c:pt>
                <c:pt idx="21">
                  <c:v>39871</c:v>
                </c:pt>
                <c:pt idx="22">
                  <c:v>39878</c:v>
                </c:pt>
                <c:pt idx="23">
                  <c:v>39885</c:v>
                </c:pt>
                <c:pt idx="24">
                  <c:v>39892</c:v>
                </c:pt>
                <c:pt idx="25">
                  <c:v>39899</c:v>
                </c:pt>
                <c:pt idx="26">
                  <c:v>39906</c:v>
                </c:pt>
                <c:pt idx="27">
                  <c:v>39913</c:v>
                </c:pt>
                <c:pt idx="28">
                  <c:v>39920</c:v>
                </c:pt>
                <c:pt idx="29">
                  <c:v>39927</c:v>
                </c:pt>
                <c:pt idx="30">
                  <c:v>39934</c:v>
                </c:pt>
                <c:pt idx="31">
                  <c:v>39941</c:v>
                </c:pt>
                <c:pt idx="32">
                  <c:v>39948</c:v>
                </c:pt>
                <c:pt idx="33">
                  <c:v>39955</c:v>
                </c:pt>
                <c:pt idx="34">
                  <c:v>39962</c:v>
                </c:pt>
                <c:pt idx="35">
                  <c:v>39969</c:v>
                </c:pt>
                <c:pt idx="36">
                  <c:v>39976</c:v>
                </c:pt>
                <c:pt idx="37">
                  <c:v>39983</c:v>
                </c:pt>
                <c:pt idx="38">
                  <c:v>39990</c:v>
                </c:pt>
                <c:pt idx="39">
                  <c:v>39997</c:v>
                </c:pt>
                <c:pt idx="40">
                  <c:v>40004</c:v>
                </c:pt>
                <c:pt idx="41">
                  <c:v>40011</c:v>
                </c:pt>
                <c:pt idx="42">
                  <c:v>40018</c:v>
                </c:pt>
                <c:pt idx="43">
                  <c:v>40025</c:v>
                </c:pt>
                <c:pt idx="44">
                  <c:v>40032</c:v>
                </c:pt>
                <c:pt idx="45">
                  <c:v>40039</c:v>
                </c:pt>
                <c:pt idx="46">
                  <c:v>40046</c:v>
                </c:pt>
                <c:pt idx="47">
                  <c:v>40053</c:v>
                </c:pt>
                <c:pt idx="48">
                  <c:v>40060</c:v>
                </c:pt>
                <c:pt idx="49">
                  <c:v>40067</c:v>
                </c:pt>
                <c:pt idx="50">
                  <c:v>40074</c:v>
                </c:pt>
                <c:pt idx="51">
                  <c:v>40081</c:v>
                </c:pt>
                <c:pt idx="52">
                  <c:v>40088</c:v>
                </c:pt>
                <c:pt idx="53">
                  <c:v>40095</c:v>
                </c:pt>
                <c:pt idx="54">
                  <c:v>40102</c:v>
                </c:pt>
                <c:pt idx="55">
                  <c:v>40109</c:v>
                </c:pt>
                <c:pt idx="56">
                  <c:v>40116</c:v>
                </c:pt>
                <c:pt idx="57">
                  <c:v>40119</c:v>
                </c:pt>
                <c:pt idx="58">
                  <c:v>40126</c:v>
                </c:pt>
                <c:pt idx="59">
                  <c:v>40133</c:v>
                </c:pt>
                <c:pt idx="60">
                  <c:v>40140</c:v>
                </c:pt>
                <c:pt idx="61">
                  <c:v>40147</c:v>
                </c:pt>
                <c:pt idx="62">
                  <c:v>40154</c:v>
                </c:pt>
                <c:pt idx="63">
                  <c:v>40161</c:v>
                </c:pt>
                <c:pt idx="64">
                  <c:v>40168</c:v>
                </c:pt>
                <c:pt idx="65">
                  <c:v>40175</c:v>
                </c:pt>
                <c:pt idx="66">
                  <c:v>40182</c:v>
                </c:pt>
                <c:pt idx="67">
                  <c:v>40189</c:v>
                </c:pt>
                <c:pt idx="68">
                  <c:v>40196</c:v>
                </c:pt>
                <c:pt idx="69">
                  <c:v>40203</c:v>
                </c:pt>
                <c:pt idx="70">
                  <c:v>40210</c:v>
                </c:pt>
                <c:pt idx="71">
                  <c:v>40217</c:v>
                </c:pt>
                <c:pt idx="72">
                  <c:v>40224</c:v>
                </c:pt>
                <c:pt idx="73">
                  <c:v>40231</c:v>
                </c:pt>
                <c:pt idx="74">
                  <c:v>40238</c:v>
                </c:pt>
                <c:pt idx="75">
                  <c:v>40245</c:v>
                </c:pt>
                <c:pt idx="76">
                  <c:v>40252</c:v>
                </c:pt>
                <c:pt idx="77">
                  <c:v>40259</c:v>
                </c:pt>
                <c:pt idx="78">
                  <c:v>40266</c:v>
                </c:pt>
                <c:pt idx="79">
                  <c:v>40273</c:v>
                </c:pt>
                <c:pt idx="80">
                  <c:v>40280</c:v>
                </c:pt>
                <c:pt idx="81">
                  <c:v>40287</c:v>
                </c:pt>
                <c:pt idx="82">
                  <c:v>40294</c:v>
                </c:pt>
                <c:pt idx="83">
                  <c:v>40301</c:v>
                </c:pt>
                <c:pt idx="84">
                  <c:v>40308</c:v>
                </c:pt>
                <c:pt idx="85">
                  <c:v>40315</c:v>
                </c:pt>
                <c:pt idx="86">
                  <c:v>40322</c:v>
                </c:pt>
                <c:pt idx="87">
                  <c:v>40329</c:v>
                </c:pt>
                <c:pt idx="88">
                  <c:v>40336</c:v>
                </c:pt>
                <c:pt idx="89">
                  <c:v>40343</c:v>
                </c:pt>
                <c:pt idx="90">
                  <c:v>40350</c:v>
                </c:pt>
                <c:pt idx="91">
                  <c:v>40357</c:v>
                </c:pt>
                <c:pt idx="92">
                  <c:v>40364</c:v>
                </c:pt>
                <c:pt idx="93">
                  <c:v>40371</c:v>
                </c:pt>
                <c:pt idx="94">
                  <c:v>40378</c:v>
                </c:pt>
                <c:pt idx="95">
                  <c:v>40385</c:v>
                </c:pt>
                <c:pt idx="96">
                  <c:v>40392</c:v>
                </c:pt>
                <c:pt idx="97">
                  <c:v>40399</c:v>
                </c:pt>
                <c:pt idx="98">
                  <c:v>40406</c:v>
                </c:pt>
                <c:pt idx="99">
                  <c:v>40413</c:v>
                </c:pt>
                <c:pt idx="100">
                  <c:v>40420</c:v>
                </c:pt>
                <c:pt idx="101">
                  <c:v>40427</c:v>
                </c:pt>
                <c:pt idx="102">
                  <c:v>40434</c:v>
                </c:pt>
                <c:pt idx="103">
                  <c:v>40441</c:v>
                </c:pt>
                <c:pt idx="104">
                  <c:v>40455</c:v>
                </c:pt>
                <c:pt idx="105">
                  <c:v>40462</c:v>
                </c:pt>
                <c:pt idx="106">
                  <c:v>40469</c:v>
                </c:pt>
                <c:pt idx="107">
                  <c:v>40476</c:v>
                </c:pt>
                <c:pt idx="108">
                  <c:v>40483</c:v>
                </c:pt>
                <c:pt idx="109">
                  <c:v>40490</c:v>
                </c:pt>
                <c:pt idx="110">
                  <c:v>40497</c:v>
                </c:pt>
                <c:pt idx="111">
                  <c:v>40504</c:v>
                </c:pt>
                <c:pt idx="112">
                  <c:v>40511</c:v>
                </c:pt>
                <c:pt idx="113">
                  <c:v>40518</c:v>
                </c:pt>
                <c:pt idx="114">
                  <c:v>40525</c:v>
                </c:pt>
                <c:pt idx="115">
                  <c:v>40532</c:v>
                </c:pt>
                <c:pt idx="116">
                  <c:v>40547</c:v>
                </c:pt>
                <c:pt idx="117">
                  <c:v>40588</c:v>
                </c:pt>
                <c:pt idx="118">
                  <c:v>40602</c:v>
                </c:pt>
                <c:pt idx="119">
                  <c:v>40609</c:v>
                </c:pt>
                <c:pt idx="120">
                  <c:v>40616</c:v>
                </c:pt>
                <c:pt idx="121">
                  <c:v>40623</c:v>
                </c:pt>
                <c:pt idx="122">
                  <c:v>40630</c:v>
                </c:pt>
                <c:pt idx="123">
                  <c:v>40637</c:v>
                </c:pt>
                <c:pt idx="124">
                  <c:v>40644</c:v>
                </c:pt>
                <c:pt idx="125">
                  <c:v>40651</c:v>
                </c:pt>
                <c:pt idx="126">
                  <c:v>40658</c:v>
                </c:pt>
                <c:pt idx="127">
                  <c:v>40666</c:v>
                </c:pt>
                <c:pt idx="128">
                  <c:v>40673</c:v>
                </c:pt>
                <c:pt idx="129">
                  <c:v>40679</c:v>
                </c:pt>
                <c:pt idx="130">
                  <c:v>40686</c:v>
                </c:pt>
                <c:pt idx="131">
                  <c:v>40693</c:v>
                </c:pt>
                <c:pt idx="132">
                  <c:v>40700</c:v>
                </c:pt>
                <c:pt idx="133">
                  <c:v>40707</c:v>
                </c:pt>
                <c:pt idx="134">
                  <c:v>40714</c:v>
                </c:pt>
                <c:pt idx="135">
                  <c:v>40721</c:v>
                </c:pt>
                <c:pt idx="136">
                  <c:v>40728</c:v>
                </c:pt>
                <c:pt idx="137">
                  <c:v>40735</c:v>
                </c:pt>
                <c:pt idx="138">
                  <c:v>40742</c:v>
                </c:pt>
                <c:pt idx="139">
                  <c:v>40749</c:v>
                </c:pt>
                <c:pt idx="140">
                  <c:v>40756</c:v>
                </c:pt>
                <c:pt idx="141">
                  <c:v>40763</c:v>
                </c:pt>
                <c:pt idx="142">
                  <c:v>40770</c:v>
                </c:pt>
                <c:pt idx="143">
                  <c:v>40777</c:v>
                </c:pt>
                <c:pt idx="144">
                  <c:v>40784</c:v>
                </c:pt>
                <c:pt idx="145">
                  <c:v>40791</c:v>
                </c:pt>
                <c:pt idx="146">
                  <c:v>40798</c:v>
                </c:pt>
                <c:pt idx="147">
                  <c:v>40805</c:v>
                </c:pt>
                <c:pt idx="148">
                  <c:v>40812</c:v>
                </c:pt>
                <c:pt idx="149">
                  <c:v>40819</c:v>
                </c:pt>
                <c:pt idx="150">
                  <c:v>40826</c:v>
                </c:pt>
                <c:pt idx="151">
                  <c:v>40833</c:v>
                </c:pt>
                <c:pt idx="152">
                  <c:v>40840</c:v>
                </c:pt>
                <c:pt idx="153">
                  <c:v>40847</c:v>
                </c:pt>
                <c:pt idx="154">
                  <c:v>40854</c:v>
                </c:pt>
                <c:pt idx="155">
                  <c:v>40861</c:v>
                </c:pt>
                <c:pt idx="156">
                  <c:v>40868</c:v>
                </c:pt>
                <c:pt idx="157">
                  <c:v>40875</c:v>
                </c:pt>
                <c:pt idx="158">
                  <c:v>40882</c:v>
                </c:pt>
                <c:pt idx="159">
                  <c:v>40889</c:v>
                </c:pt>
                <c:pt idx="160">
                  <c:v>40896</c:v>
                </c:pt>
                <c:pt idx="161">
                  <c:v>40903</c:v>
                </c:pt>
                <c:pt idx="162">
                  <c:v>40911</c:v>
                </c:pt>
                <c:pt idx="163">
                  <c:v>40918</c:v>
                </c:pt>
                <c:pt idx="164">
                  <c:v>40925</c:v>
                </c:pt>
                <c:pt idx="165">
                  <c:v>40932</c:v>
                </c:pt>
                <c:pt idx="166">
                  <c:v>40939</c:v>
                </c:pt>
                <c:pt idx="167">
                  <c:v>40946</c:v>
                </c:pt>
                <c:pt idx="168">
                  <c:v>40953</c:v>
                </c:pt>
                <c:pt idx="169">
                  <c:v>40960</c:v>
                </c:pt>
                <c:pt idx="170">
                  <c:v>40967</c:v>
                </c:pt>
                <c:pt idx="171">
                  <c:v>40974</c:v>
                </c:pt>
                <c:pt idx="172">
                  <c:v>40981</c:v>
                </c:pt>
                <c:pt idx="173">
                  <c:v>40988</c:v>
                </c:pt>
                <c:pt idx="174">
                  <c:v>40995</c:v>
                </c:pt>
                <c:pt idx="175">
                  <c:v>41002</c:v>
                </c:pt>
                <c:pt idx="176">
                  <c:v>41009</c:v>
                </c:pt>
                <c:pt idx="177">
                  <c:v>41016</c:v>
                </c:pt>
                <c:pt idx="178">
                  <c:v>41023</c:v>
                </c:pt>
                <c:pt idx="179">
                  <c:v>41030</c:v>
                </c:pt>
                <c:pt idx="180">
                  <c:v>41037</c:v>
                </c:pt>
                <c:pt idx="181">
                  <c:v>41044</c:v>
                </c:pt>
                <c:pt idx="182">
                  <c:v>41051</c:v>
                </c:pt>
                <c:pt idx="183">
                  <c:v>41058</c:v>
                </c:pt>
                <c:pt idx="184">
                  <c:v>41065</c:v>
                </c:pt>
                <c:pt idx="185">
                  <c:v>41072</c:v>
                </c:pt>
                <c:pt idx="186">
                  <c:v>41079</c:v>
                </c:pt>
                <c:pt idx="187">
                  <c:v>41086</c:v>
                </c:pt>
                <c:pt idx="188">
                  <c:v>41093</c:v>
                </c:pt>
                <c:pt idx="189">
                  <c:v>41100</c:v>
                </c:pt>
                <c:pt idx="190">
                  <c:v>41107</c:v>
                </c:pt>
                <c:pt idx="191">
                  <c:v>41114</c:v>
                </c:pt>
                <c:pt idx="192">
                  <c:v>41121</c:v>
                </c:pt>
                <c:pt idx="193">
                  <c:v>41128</c:v>
                </c:pt>
                <c:pt idx="194">
                  <c:v>41135</c:v>
                </c:pt>
                <c:pt idx="195">
                  <c:v>41142</c:v>
                </c:pt>
                <c:pt idx="196">
                  <c:v>41149</c:v>
                </c:pt>
                <c:pt idx="197">
                  <c:v>41156</c:v>
                </c:pt>
                <c:pt idx="198">
                  <c:v>41163</c:v>
                </c:pt>
                <c:pt idx="199">
                  <c:v>41170</c:v>
                </c:pt>
                <c:pt idx="200">
                  <c:v>41177</c:v>
                </c:pt>
                <c:pt idx="201">
                  <c:v>41184</c:v>
                </c:pt>
                <c:pt idx="202">
                  <c:v>41191</c:v>
                </c:pt>
                <c:pt idx="203">
                  <c:v>41198</c:v>
                </c:pt>
                <c:pt idx="204">
                  <c:v>41205</c:v>
                </c:pt>
                <c:pt idx="205">
                  <c:v>41212</c:v>
                </c:pt>
                <c:pt idx="206">
                  <c:v>41219</c:v>
                </c:pt>
                <c:pt idx="207">
                  <c:v>41226</c:v>
                </c:pt>
                <c:pt idx="208">
                  <c:v>41233</c:v>
                </c:pt>
                <c:pt idx="209">
                  <c:v>41240</c:v>
                </c:pt>
                <c:pt idx="210">
                  <c:v>41247</c:v>
                </c:pt>
                <c:pt idx="211">
                  <c:v>41254</c:v>
                </c:pt>
                <c:pt idx="212">
                  <c:v>41261</c:v>
                </c:pt>
                <c:pt idx="213">
                  <c:v>41268</c:v>
                </c:pt>
                <c:pt idx="214">
                  <c:v>41282</c:v>
                </c:pt>
                <c:pt idx="215">
                  <c:v>41289</c:v>
                </c:pt>
                <c:pt idx="216">
                  <c:v>41296</c:v>
                </c:pt>
                <c:pt idx="217">
                  <c:v>41303</c:v>
                </c:pt>
                <c:pt idx="218">
                  <c:v>41310</c:v>
                </c:pt>
                <c:pt idx="219">
                  <c:v>41317</c:v>
                </c:pt>
                <c:pt idx="220">
                  <c:v>41324</c:v>
                </c:pt>
                <c:pt idx="221">
                  <c:v>41331</c:v>
                </c:pt>
                <c:pt idx="222">
                  <c:v>41338</c:v>
                </c:pt>
                <c:pt idx="223">
                  <c:v>41345</c:v>
                </c:pt>
                <c:pt idx="224">
                  <c:v>41352</c:v>
                </c:pt>
                <c:pt idx="225">
                  <c:v>41359</c:v>
                </c:pt>
                <c:pt idx="226">
                  <c:v>41366</c:v>
                </c:pt>
                <c:pt idx="227">
                  <c:v>41373</c:v>
                </c:pt>
                <c:pt idx="228">
                  <c:v>41380</c:v>
                </c:pt>
                <c:pt idx="229">
                  <c:v>41387</c:v>
                </c:pt>
                <c:pt idx="230">
                  <c:v>41394</c:v>
                </c:pt>
                <c:pt idx="231">
                  <c:v>41401</c:v>
                </c:pt>
                <c:pt idx="232">
                  <c:v>41408</c:v>
                </c:pt>
                <c:pt idx="233">
                  <c:v>41415</c:v>
                </c:pt>
                <c:pt idx="234">
                  <c:v>41422</c:v>
                </c:pt>
                <c:pt idx="235">
                  <c:v>41429</c:v>
                </c:pt>
                <c:pt idx="236">
                  <c:v>41436</c:v>
                </c:pt>
                <c:pt idx="237">
                  <c:v>41443</c:v>
                </c:pt>
                <c:pt idx="238">
                  <c:v>41450</c:v>
                </c:pt>
                <c:pt idx="239">
                  <c:v>41457</c:v>
                </c:pt>
                <c:pt idx="240">
                  <c:v>41464</c:v>
                </c:pt>
                <c:pt idx="241">
                  <c:v>41471</c:v>
                </c:pt>
                <c:pt idx="242">
                  <c:v>41478</c:v>
                </c:pt>
                <c:pt idx="243">
                  <c:v>41485</c:v>
                </c:pt>
                <c:pt idx="244">
                  <c:v>41492</c:v>
                </c:pt>
                <c:pt idx="245">
                  <c:v>41499</c:v>
                </c:pt>
                <c:pt idx="246">
                  <c:v>41506</c:v>
                </c:pt>
                <c:pt idx="247">
                  <c:v>41513</c:v>
                </c:pt>
                <c:pt idx="248">
                  <c:v>41520</c:v>
                </c:pt>
                <c:pt idx="249">
                  <c:v>41527</c:v>
                </c:pt>
                <c:pt idx="250">
                  <c:v>41534</c:v>
                </c:pt>
                <c:pt idx="251">
                  <c:v>41541</c:v>
                </c:pt>
                <c:pt idx="252">
                  <c:v>41548</c:v>
                </c:pt>
                <c:pt idx="253">
                  <c:v>41555</c:v>
                </c:pt>
                <c:pt idx="254">
                  <c:v>41562</c:v>
                </c:pt>
                <c:pt idx="255">
                  <c:v>41569</c:v>
                </c:pt>
                <c:pt idx="256">
                  <c:v>41576</c:v>
                </c:pt>
                <c:pt idx="257">
                  <c:v>41583</c:v>
                </c:pt>
                <c:pt idx="258">
                  <c:v>41590</c:v>
                </c:pt>
                <c:pt idx="259">
                  <c:v>41597</c:v>
                </c:pt>
                <c:pt idx="260">
                  <c:v>41604</c:v>
                </c:pt>
                <c:pt idx="261">
                  <c:v>41611</c:v>
                </c:pt>
                <c:pt idx="262">
                  <c:v>41618</c:v>
                </c:pt>
                <c:pt idx="263">
                  <c:v>41625</c:v>
                </c:pt>
                <c:pt idx="264">
                  <c:v>41632</c:v>
                </c:pt>
                <c:pt idx="265">
                  <c:v>41639</c:v>
                </c:pt>
                <c:pt idx="266">
                  <c:v>41646</c:v>
                </c:pt>
                <c:pt idx="267">
                  <c:v>41653</c:v>
                </c:pt>
                <c:pt idx="268">
                  <c:v>41660</c:v>
                </c:pt>
                <c:pt idx="269">
                  <c:v>41667</c:v>
                </c:pt>
                <c:pt idx="270">
                  <c:v>41674</c:v>
                </c:pt>
                <c:pt idx="271">
                  <c:v>41681</c:v>
                </c:pt>
                <c:pt idx="272">
                  <c:v>41688</c:v>
                </c:pt>
                <c:pt idx="273">
                  <c:v>41695</c:v>
                </c:pt>
                <c:pt idx="274">
                  <c:v>41702</c:v>
                </c:pt>
                <c:pt idx="275">
                  <c:v>41709</c:v>
                </c:pt>
                <c:pt idx="276">
                  <c:v>41716</c:v>
                </c:pt>
                <c:pt idx="277">
                  <c:v>41723</c:v>
                </c:pt>
                <c:pt idx="278">
                  <c:v>41730</c:v>
                </c:pt>
                <c:pt idx="279">
                  <c:v>41737</c:v>
                </c:pt>
                <c:pt idx="280">
                  <c:v>41744</c:v>
                </c:pt>
                <c:pt idx="281">
                  <c:v>41751</c:v>
                </c:pt>
                <c:pt idx="282">
                  <c:v>41758</c:v>
                </c:pt>
                <c:pt idx="283">
                  <c:v>41765</c:v>
                </c:pt>
                <c:pt idx="284">
                  <c:v>41772</c:v>
                </c:pt>
                <c:pt idx="285">
                  <c:v>41779</c:v>
                </c:pt>
                <c:pt idx="286">
                  <c:v>41786</c:v>
                </c:pt>
                <c:pt idx="287">
                  <c:v>41793</c:v>
                </c:pt>
                <c:pt idx="288">
                  <c:v>41800</c:v>
                </c:pt>
                <c:pt idx="289">
                  <c:v>41807</c:v>
                </c:pt>
                <c:pt idx="290">
                  <c:v>41814</c:v>
                </c:pt>
                <c:pt idx="291">
                  <c:v>41821</c:v>
                </c:pt>
                <c:pt idx="292">
                  <c:v>41828</c:v>
                </c:pt>
                <c:pt idx="293">
                  <c:v>41835</c:v>
                </c:pt>
                <c:pt idx="294">
                  <c:v>41842</c:v>
                </c:pt>
                <c:pt idx="295">
                  <c:v>41849</c:v>
                </c:pt>
                <c:pt idx="296">
                  <c:v>41856</c:v>
                </c:pt>
                <c:pt idx="297">
                  <c:v>41863</c:v>
                </c:pt>
                <c:pt idx="298">
                  <c:v>41870</c:v>
                </c:pt>
                <c:pt idx="299">
                  <c:v>41877</c:v>
                </c:pt>
                <c:pt idx="300">
                  <c:v>41884</c:v>
                </c:pt>
                <c:pt idx="301">
                  <c:v>41891</c:v>
                </c:pt>
                <c:pt idx="302">
                  <c:v>41898</c:v>
                </c:pt>
                <c:pt idx="303">
                  <c:v>41905</c:v>
                </c:pt>
                <c:pt idx="304">
                  <c:v>41912</c:v>
                </c:pt>
                <c:pt idx="305">
                  <c:v>41919</c:v>
                </c:pt>
                <c:pt idx="306">
                  <c:v>41926</c:v>
                </c:pt>
                <c:pt idx="307">
                  <c:v>41933</c:v>
                </c:pt>
                <c:pt idx="308">
                  <c:v>41940</c:v>
                </c:pt>
                <c:pt idx="309">
                  <c:v>41947</c:v>
                </c:pt>
                <c:pt idx="310">
                  <c:v>41954</c:v>
                </c:pt>
                <c:pt idx="311">
                  <c:v>41961</c:v>
                </c:pt>
                <c:pt idx="312">
                  <c:v>41968</c:v>
                </c:pt>
                <c:pt idx="313">
                  <c:v>41975</c:v>
                </c:pt>
                <c:pt idx="314">
                  <c:v>41982</c:v>
                </c:pt>
                <c:pt idx="315">
                  <c:v>41989</c:v>
                </c:pt>
                <c:pt idx="316">
                  <c:v>41996</c:v>
                </c:pt>
                <c:pt idx="317">
                  <c:v>42003</c:v>
                </c:pt>
                <c:pt idx="318">
                  <c:v>42010</c:v>
                </c:pt>
                <c:pt idx="319">
                  <c:v>42017</c:v>
                </c:pt>
                <c:pt idx="320">
                  <c:v>42024</c:v>
                </c:pt>
                <c:pt idx="321">
                  <c:v>42031</c:v>
                </c:pt>
                <c:pt idx="322">
                  <c:v>42038</c:v>
                </c:pt>
                <c:pt idx="323">
                  <c:v>42045</c:v>
                </c:pt>
                <c:pt idx="324">
                  <c:v>42052</c:v>
                </c:pt>
                <c:pt idx="325">
                  <c:v>42059</c:v>
                </c:pt>
                <c:pt idx="326">
                  <c:v>42066</c:v>
                </c:pt>
                <c:pt idx="327">
                  <c:v>42073</c:v>
                </c:pt>
                <c:pt idx="328">
                  <c:v>42080</c:v>
                </c:pt>
                <c:pt idx="329">
                  <c:v>42087</c:v>
                </c:pt>
                <c:pt idx="330">
                  <c:v>42094</c:v>
                </c:pt>
                <c:pt idx="331">
                  <c:v>42101</c:v>
                </c:pt>
                <c:pt idx="332">
                  <c:v>42108</c:v>
                </c:pt>
                <c:pt idx="333">
                  <c:v>42115</c:v>
                </c:pt>
                <c:pt idx="334">
                  <c:v>42122</c:v>
                </c:pt>
                <c:pt idx="335">
                  <c:v>42129</c:v>
                </c:pt>
                <c:pt idx="336">
                  <c:v>42136</c:v>
                </c:pt>
                <c:pt idx="337">
                  <c:v>42143</c:v>
                </c:pt>
                <c:pt idx="338">
                  <c:v>42150</c:v>
                </c:pt>
                <c:pt idx="339">
                  <c:v>42157</c:v>
                </c:pt>
                <c:pt idx="340">
                  <c:v>42164</c:v>
                </c:pt>
                <c:pt idx="341">
                  <c:v>42171</c:v>
                </c:pt>
                <c:pt idx="342">
                  <c:v>42178</c:v>
                </c:pt>
                <c:pt idx="343">
                  <c:v>42185</c:v>
                </c:pt>
                <c:pt idx="344">
                  <c:v>42192</c:v>
                </c:pt>
                <c:pt idx="345">
                  <c:v>42199</c:v>
                </c:pt>
                <c:pt idx="346">
                  <c:v>42206</c:v>
                </c:pt>
                <c:pt idx="347">
                  <c:v>42213</c:v>
                </c:pt>
                <c:pt idx="348">
                  <c:v>42220</c:v>
                </c:pt>
                <c:pt idx="349">
                  <c:v>42227</c:v>
                </c:pt>
                <c:pt idx="350">
                  <c:v>42234</c:v>
                </c:pt>
                <c:pt idx="351">
                  <c:v>42241</c:v>
                </c:pt>
                <c:pt idx="352">
                  <c:v>42248</c:v>
                </c:pt>
                <c:pt idx="353">
                  <c:v>42255</c:v>
                </c:pt>
                <c:pt idx="354">
                  <c:v>42262</c:v>
                </c:pt>
                <c:pt idx="355">
                  <c:v>42269</c:v>
                </c:pt>
                <c:pt idx="356">
                  <c:v>42276</c:v>
                </c:pt>
                <c:pt idx="357">
                  <c:v>42283</c:v>
                </c:pt>
                <c:pt idx="358">
                  <c:v>42290</c:v>
                </c:pt>
                <c:pt idx="359">
                  <c:v>42297</c:v>
                </c:pt>
                <c:pt idx="360">
                  <c:v>42304</c:v>
                </c:pt>
                <c:pt idx="361">
                  <c:v>42311</c:v>
                </c:pt>
                <c:pt idx="362">
                  <c:v>42318</c:v>
                </c:pt>
                <c:pt idx="363">
                  <c:v>42325</c:v>
                </c:pt>
                <c:pt idx="364">
                  <c:v>42332</c:v>
                </c:pt>
                <c:pt idx="365">
                  <c:v>42339</c:v>
                </c:pt>
                <c:pt idx="366">
                  <c:v>42346</c:v>
                </c:pt>
                <c:pt idx="367">
                  <c:v>42353</c:v>
                </c:pt>
                <c:pt idx="368">
                  <c:v>42360</c:v>
                </c:pt>
                <c:pt idx="369">
                  <c:v>42367</c:v>
                </c:pt>
                <c:pt idx="370">
                  <c:v>42374</c:v>
                </c:pt>
                <c:pt idx="371">
                  <c:v>42381</c:v>
                </c:pt>
                <c:pt idx="372">
                  <c:v>42388</c:v>
                </c:pt>
                <c:pt idx="373">
                  <c:v>42395</c:v>
                </c:pt>
                <c:pt idx="374">
                  <c:v>42402</c:v>
                </c:pt>
                <c:pt idx="375">
                  <c:v>42409</c:v>
                </c:pt>
                <c:pt idx="376">
                  <c:v>42416</c:v>
                </c:pt>
                <c:pt idx="377">
                  <c:v>42423</c:v>
                </c:pt>
                <c:pt idx="378">
                  <c:v>42430</c:v>
                </c:pt>
                <c:pt idx="379">
                  <c:v>42437</c:v>
                </c:pt>
                <c:pt idx="380">
                  <c:v>42444</c:v>
                </c:pt>
                <c:pt idx="381">
                  <c:v>42451</c:v>
                </c:pt>
                <c:pt idx="382">
                  <c:v>42458</c:v>
                </c:pt>
                <c:pt idx="383">
                  <c:v>42465</c:v>
                </c:pt>
                <c:pt idx="384">
                  <c:v>42472</c:v>
                </c:pt>
                <c:pt idx="385">
                  <c:v>42479</c:v>
                </c:pt>
                <c:pt idx="386">
                  <c:v>42486</c:v>
                </c:pt>
                <c:pt idx="387">
                  <c:v>42493</c:v>
                </c:pt>
                <c:pt idx="388">
                  <c:v>42500</c:v>
                </c:pt>
                <c:pt idx="389">
                  <c:v>42507</c:v>
                </c:pt>
                <c:pt idx="390">
                  <c:v>42514</c:v>
                </c:pt>
                <c:pt idx="391">
                  <c:v>42521</c:v>
                </c:pt>
                <c:pt idx="392">
                  <c:v>42528</c:v>
                </c:pt>
                <c:pt idx="393">
                  <c:v>42535</c:v>
                </c:pt>
                <c:pt idx="394">
                  <c:v>42542</c:v>
                </c:pt>
                <c:pt idx="395">
                  <c:v>42549</c:v>
                </c:pt>
                <c:pt idx="396">
                  <c:v>42556</c:v>
                </c:pt>
                <c:pt idx="397">
                  <c:v>42563</c:v>
                </c:pt>
                <c:pt idx="398">
                  <c:v>42570</c:v>
                </c:pt>
                <c:pt idx="399">
                  <c:v>42577</c:v>
                </c:pt>
                <c:pt idx="400">
                  <c:v>42584</c:v>
                </c:pt>
                <c:pt idx="401">
                  <c:v>42591</c:v>
                </c:pt>
                <c:pt idx="402">
                  <c:v>42598</c:v>
                </c:pt>
                <c:pt idx="403">
                  <c:v>42605</c:v>
                </c:pt>
                <c:pt idx="404">
                  <c:v>42612</c:v>
                </c:pt>
                <c:pt idx="405">
                  <c:v>42619</c:v>
                </c:pt>
                <c:pt idx="406">
                  <c:v>42626</c:v>
                </c:pt>
                <c:pt idx="407">
                  <c:v>42633</c:v>
                </c:pt>
                <c:pt idx="408">
                  <c:v>42640</c:v>
                </c:pt>
                <c:pt idx="409">
                  <c:v>42647</c:v>
                </c:pt>
                <c:pt idx="410">
                  <c:v>42654</c:v>
                </c:pt>
                <c:pt idx="411">
                  <c:v>42661</c:v>
                </c:pt>
                <c:pt idx="412">
                  <c:v>42668</c:v>
                </c:pt>
                <c:pt idx="413">
                  <c:v>42675</c:v>
                </c:pt>
                <c:pt idx="414">
                  <c:v>42682</c:v>
                </c:pt>
                <c:pt idx="415">
                  <c:v>42689</c:v>
                </c:pt>
                <c:pt idx="416">
                  <c:v>42696</c:v>
                </c:pt>
                <c:pt idx="417">
                  <c:v>42703</c:v>
                </c:pt>
                <c:pt idx="418">
                  <c:v>42710</c:v>
                </c:pt>
                <c:pt idx="419">
                  <c:v>42717</c:v>
                </c:pt>
                <c:pt idx="420">
                  <c:v>42724</c:v>
                </c:pt>
                <c:pt idx="421">
                  <c:v>42731</c:v>
                </c:pt>
                <c:pt idx="422">
                  <c:v>42738</c:v>
                </c:pt>
                <c:pt idx="423">
                  <c:v>42745</c:v>
                </c:pt>
                <c:pt idx="424">
                  <c:v>42752</c:v>
                </c:pt>
                <c:pt idx="425">
                  <c:v>42759</c:v>
                </c:pt>
                <c:pt idx="426">
                  <c:v>42766</c:v>
                </c:pt>
                <c:pt idx="427">
                  <c:v>42773</c:v>
                </c:pt>
                <c:pt idx="428">
                  <c:v>42780</c:v>
                </c:pt>
                <c:pt idx="429">
                  <c:v>42787</c:v>
                </c:pt>
                <c:pt idx="430">
                  <c:v>42794</c:v>
                </c:pt>
                <c:pt idx="431">
                  <c:v>42801</c:v>
                </c:pt>
                <c:pt idx="432">
                  <c:v>42808</c:v>
                </c:pt>
                <c:pt idx="433">
                  <c:v>42815</c:v>
                </c:pt>
                <c:pt idx="434">
                  <c:v>42822</c:v>
                </c:pt>
                <c:pt idx="435">
                  <c:v>42829</c:v>
                </c:pt>
                <c:pt idx="436">
                  <c:v>42836</c:v>
                </c:pt>
                <c:pt idx="437">
                  <c:v>42843</c:v>
                </c:pt>
                <c:pt idx="438">
                  <c:v>42850</c:v>
                </c:pt>
                <c:pt idx="439">
                  <c:v>42857</c:v>
                </c:pt>
                <c:pt idx="440">
                  <c:v>42864</c:v>
                </c:pt>
                <c:pt idx="441">
                  <c:v>42871</c:v>
                </c:pt>
                <c:pt idx="442">
                  <c:v>42878</c:v>
                </c:pt>
                <c:pt idx="443">
                  <c:v>42885</c:v>
                </c:pt>
                <c:pt idx="444">
                  <c:v>42892</c:v>
                </c:pt>
                <c:pt idx="445">
                  <c:v>42899</c:v>
                </c:pt>
                <c:pt idx="446">
                  <c:v>42906</c:v>
                </c:pt>
                <c:pt idx="447">
                  <c:v>42913</c:v>
                </c:pt>
                <c:pt idx="448">
                  <c:v>42920</c:v>
                </c:pt>
                <c:pt idx="449">
                  <c:v>42927</c:v>
                </c:pt>
                <c:pt idx="450">
                  <c:v>42934</c:v>
                </c:pt>
                <c:pt idx="451">
                  <c:v>42941</c:v>
                </c:pt>
                <c:pt idx="452">
                  <c:v>42948</c:v>
                </c:pt>
                <c:pt idx="453">
                  <c:v>42955</c:v>
                </c:pt>
                <c:pt idx="454">
                  <c:v>42962</c:v>
                </c:pt>
                <c:pt idx="455">
                  <c:v>42969</c:v>
                </c:pt>
                <c:pt idx="456">
                  <c:v>42976</c:v>
                </c:pt>
                <c:pt idx="457">
                  <c:v>42983</c:v>
                </c:pt>
                <c:pt idx="458">
                  <c:v>42990</c:v>
                </c:pt>
                <c:pt idx="459">
                  <c:v>42997</c:v>
                </c:pt>
                <c:pt idx="460">
                  <c:v>43004</c:v>
                </c:pt>
                <c:pt idx="461">
                  <c:v>43011</c:v>
                </c:pt>
                <c:pt idx="462">
                  <c:v>43018</c:v>
                </c:pt>
                <c:pt idx="463">
                  <c:v>43025</c:v>
                </c:pt>
                <c:pt idx="464">
                  <c:v>43032</c:v>
                </c:pt>
                <c:pt idx="465">
                  <c:v>43039</c:v>
                </c:pt>
                <c:pt idx="466">
                  <c:v>43046</c:v>
                </c:pt>
                <c:pt idx="467">
                  <c:v>43053</c:v>
                </c:pt>
                <c:pt idx="468">
                  <c:v>43060</c:v>
                </c:pt>
                <c:pt idx="469">
                  <c:v>43067</c:v>
                </c:pt>
                <c:pt idx="470">
                  <c:v>43074</c:v>
                </c:pt>
                <c:pt idx="471">
                  <c:v>43081</c:v>
                </c:pt>
                <c:pt idx="472">
                  <c:v>43088</c:v>
                </c:pt>
                <c:pt idx="473">
                  <c:v>43094</c:v>
                </c:pt>
                <c:pt idx="474">
                  <c:v>43108</c:v>
                </c:pt>
                <c:pt idx="475">
                  <c:v>43115</c:v>
                </c:pt>
                <c:pt idx="476">
                  <c:v>43122</c:v>
                </c:pt>
                <c:pt idx="477">
                  <c:v>43129</c:v>
                </c:pt>
                <c:pt idx="478">
                  <c:v>43136</c:v>
                </c:pt>
                <c:pt idx="479">
                  <c:v>43143</c:v>
                </c:pt>
                <c:pt idx="480">
                  <c:v>43150</c:v>
                </c:pt>
                <c:pt idx="481">
                  <c:v>43157</c:v>
                </c:pt>
                <c:pt idx="482">
                  <c:v>43164</c:v>
                </c:pt>
                <c:pt idx="483">
                  <c:v>43171</c:v>
                </c:pt>
                <c:pt idx="484">
                  <c:v>43178</c:v>
                </c:pt>
                <c:pt idx="485">
                  <c:v>43185</c:v>
                </c:pt>
                <c:pt idx="486">
                  <c:v>43192</c:v>
                </c:pt>
                <c:pt idx="487">
                  <c:v>43199</c:v>
                </c:pt>
                <c:pt idx="488">
                  <c:v>43206</c:v>
                </c:pt>
                <c:pt idx="489">
                  <c:v>43213</c:v>
                </c:pt>
                <c:pt idx="490">
                  <c:v>43220</c:v>
                </c:pt>
                <c:pt idx="491">
                  <c:v>43227</c:v>
                </c:pt>
                <c:pt idx="492">
                  <c:v>43234</c:v>
                </c:pt>
                <c:pt idx="493">
                  <c:v>43241</c:v>
                </c:pt>
                <c:pt idx="494">
                  <c:v>43248</c:v>
                </c:pt>
                <c:pt idx="495">
                  <c:v>43255</c:v>
                </c:pt>
                <c:pt idx="496">
                  <c:v>43262</c:v>
                </c:pt>
                <c:pt idx="497">
                  <c:v>43269</c:v>
                </c:pt>
                <c:pt idx="498">
                  <c:v>43276</c:v>
                </c:pt>
                <c:pt idx="499">
                  <c:v>43283</c:v>
                </c:pt>
                <c:pt idx="500">
                  <c:v>43290</c:v>
                </c:pt>
                <c:pt idx="501">
                  <c:v>43297</c:v>
                </c:pt>
                <c:pt idx="502">
                  <c:v>43304</c:v>
                </c:pt>
                <c:pt idx="503">
                  <c:v>43311</c:v>
                </c:pt>
                <c:pt idx="504">
                  <c:v>43318</c:v>
                </c:pt>
                <c:pt idx="505">
                  <c:v>43325</c:v>
                </c:pt>
                <c:pt idx="506">
                  <c:v>43332</c:v>
                </c:pt>
                <c:pt idx="507">
                  <c:v>43339</c:v>
                </c:pt>
                <c:pt idx="508">
                  <c:v>43346</c:v>
                </c:pt>
                <c:pt idx="509">
                  <c:v>43353</c:v>
                </c:pt>
                <c:pt idx="510">
                  <c:v>43360</c:v>
                </c:pt>
                <c:pt idx="511">
                  <c:v>43367</c:v>
                </c:pt>
                <c:pt idx="512">
                  <c:v>43374</c:v>
                </c:pt>
                <c:pt idx="513">
                  <c:v>43381</c:v>
                </c:pt>
                <c:pt idx="514">
                  <c:v>43388</c:v>
                </c:pt>
                <c:pt idx="515">
                  <c:v>43395</c:v>
                </c:pt>
                <c:pt idx="516">
                  <c:v>43402</c:v>
                </c:pt>
                <c:pt idx="517">
                  <c:v>43409</c:v>
                </c:pt>
                <c:pt idx="518">
                  <c:v>43416</c:v>
                </c:pt>
                <c:pt idx="519">
                  <c:v>43423</c:v>
                </c:pt>
                <c:pt idx="520">
                  <c:v>43430</c:v>
                </c:pt>
                <c:pt idx="521">
                  <c:v>43437</c:v>
                </c:pt>
                <c:pt idx="522">
                  <c:v>43444</c:v>
                </c:pt>
                <c:pt idx="523">
                  <c:v>43451</c:v>
                </c:pt>
                <c:pt idx="524">
                  <c:v>43458</c:v>
                </c:pt>
                <c:pt idx="525">
                  <c:v>43465</c:v>
                </c:pt>
                <c:pt idx="526">
                  <c:v>43472</c:v>
                </c:pt>
                <c:pt idx="527">
                  <c:v>43479</c:v>
                </c:pt>
                <c:pt idx="528">
                  <c:v>43486</c:v>
                </c:pt>
                <c:pt idx="529">
                  <c:v>43493</c:v>
                </c:pt>
                <c:pt idx="530">
                  <c:v>43500</c:v>
                </c:pt>
                <c:pt idx="531">
                  <c:v>43507</c:v>
                </c:pt>
                <c:pt idx="532">
                  <c:v>43514</c:v>
                </c:pt>
                <c:pt idx="533">
                  <c:v>43521</c:v>
                </c:pt>
                <c:pt idx="534">
                  <c:v>43528</c:v>
                </c:pt>
                <c:pt idx="535">
                  <c:v>43535</c:v>
                </c:pt>
                <c:pt idx="536">
                  <c:v>43542</c:v>
                </c:pt>
                <c:pt idx="537">
                  <c:v>43549</c:v>
                </c:pt>
                <c:pt idx="538">
                  <c:v>43556</c:v>
                </c:pt>
                <c:pt idx="539">
                  <c:v>43563</c:v>
                </c:pt>
                <c:pt idx="540">
                  <c:v>43570</c:v>
                </c:pt>
                <c:pt idx="541">
                  <c:v>43577</c:v>
                </c:pt>
                <c:pt idx="542">
                  <c:v>43584</c:v>
                </c:pt>
                <c:pt idx="543">
                  <c:v>43591</c:v>
                </c:pt>
                <c:pt idx="544">
                  <c:v>43598</c:v>
                </c:pt>
                <c:pt idx="545">
                  <c:v>43605</c:v>
                </c:pt>
                <c:pt idx="546">
                  <c:v>43612</c:v>
                </c:pt>
                <c:pt idx="547">
                  <c:v>43619</c:v>
                </c:pt>
                <c:pt idx="548">
                  <c:v>43626</c:v>
                </c:pt>
                <c:pt idx="549">
                  <c:v>43633</c:v>
                </c:pt>
                <c:pt idx="550">
                  <c:v>43640</c:v>
                </c:pt>
                <c:pt idx="551">
                  <c:v>43647</c:v>
                </c:pt>
                <c:pt idx="552">
                  <c:v>43654</c:v>
                </c:pt>
                <c:pt idx="553">
                  <c:v>43661</c:v>
                </c:pt>
                <c:pt idx="554">
                  <c:v>43668</c:v>
                </c:pt>
                <c:pt idx="555">
                  <c:v>43675</c:v>
                </c:pt>
                <c:pt idx="556">
                  <c:v>43682</c:v>
                </c:pt>
                <c:pt idx="557">
                  <c:v>43689</c:v>
                </c:pt>
                <c:pt idx="558">
                  <c:v>43696</c:v>
                </c:pt>
                <c:pt idx="559">
                  <c:v>43703</c:v>
                </c:pt>
                <c:pt idx="560">
                  <c:v>43710</c:v>
                </c:pt>
                <c:pt idx="561">
                  <c:v>43717</c:v>
                </c:pt>
                <c:pt idx="562">
                  <c:v>43724</c:v>
                </c:pt>
                <c:pt idx="563">
                  <c:v>43731</c:v>
                </c:pt>
                <c:pt idx="564">
                  <c:v>43738</c:v>
                </c:pt>
                <c:pt idx="565">
                  <c:v>43745</c:v>
                </c:pt>
                <c:pt idx="566">
                  <c:v>43752</c:v>
                </c:pt>
                <c:pt idx="567">
                  <c:v>43759</c:v>
                </c:pt>
                <c:pt idx="568">
                  <c:v>43766</c:v>
                </c:pt>
                <c:pt idx="569">
                  <c:v>43773</c:v>
                </c:pt>
                <c:pt idx="570">
                  <c:v>43780</c:v>
                </c:pt>
                <c:pt idx="571">
                  <c:v>43787</c:v>
                </c:pt>
                <c:pt idx="572">
                  <c:v>43794</c:v>
                </c:pt>
                <c:pt idx="573">
                  <c:v>43801</c:v>
                </c:pt>
                <c:pt idx="574">
                  <c:v>43808</c:v>
                </c:pt>
                <c:pt idx="575">
                  <c:v>43815</c:v>
                </c:pt>
                <c:pt idx="576">
                  <c:v>43822</c:v>
                </c:pt>
                <c:pt idx="577">
                  <c:v>43836</c:v>
                </c:pt>
                <c:pt idx="578">
                  <c:v>43843</c:v>
                </c:pt>
                <c:pt idx="579">
                  <c:v>43850</c:v>
                </c:pt>
                <c:pt idx="580">
                  <c:v>43857</c:v>
                </c:pt>
                <c:pt idx="581">
                  <c:v>43864</c:v>
                </c:pt>
                <c:pt idx="582">
                  <c:v>43871</c:v>
                </c:pt>
                <c:pt idx="583">
                  <c:v>43878</c:v>
                </c:pt>
                <c:pt idx="584">
                  <c:v>43885</c:v>
                </c:pt>
                <c:pt idx="585">
                  <c:v>43892</c:v>
                </c:pt>
                <c:pt idx="586">
                  <c:v>43899</c:v>
                </c:pt>
                <c:pt idx="587">
                  <c:v>43906</c:v>
                </c:pt>
                <c:pt idx="588">
                  <c:v>43913</c:v>
                </c:pt>
                <c:pt idx="589">
                  <c:v>43920</c:v>
                </c:pt>
                <c:pt idx="590">
                  <c:v>43927</c:v>
                </c:pt>
                <c:pt idx="591">
                  <c:v>43934</c:v>
                </c:pt>
                <c:pt idx="592">
                  <c:v>43941</c:v>
                </c:pt>
                <c:pt idx="593">
                  <c:v>43948</c:v>
                </c:pt>
                <c:pt idx="594">
                  <c:v>43955</c:v>
                </c:pt>
                <c:pt idx="595">
                  <c:v>43962</c:v>
                </c:pt>
                <c:pt idx="596">
                  <c:v>43969</c:v>
                </c:pt>
                <c:pt idx="597">
                  <c:v>43976</c:v>
                </c:pt>
                <c:pt idx="598">
                  <c:v>43983</c:v>
                </c:pt>
                <c:pt idx="599">
                  <c:v>43990</c:v>
                </c:pt>
                <c:pt idx="600">
                  <c:v>43997</c:v>
                </c:pt>
                <c:pt idx="601">
                  <c:v>44004</c:v>
                </c:pt>
                <c:pt idx="602">
                  <c:v>44011</c:v>
                </c:pt>
                <c:pt idx="603">
                  <c:v>44018</c:v>
                </c:pt>
                <c:pt idx="604">
                  <c:v>44025</c:v>
                </c:pt>
                <c:pt idx="605">
                  <c:v>44032</c:v>
                </c:pt>
                <c:pt idx="606">
                  <c:v>44039</c:v>
                </c:pt>
                <c:pt idx="607">
                  <c:v>44046</c:v>
                </c:pt>
                <c:pt idx="608">
                  <c:v>44053</c:v>
                </c:pt>
                <c:pt idx="609">
                  <c:v>44060</c:v>
                </c:pt>
                <c:pt idx="610">
                  <c:v>44067</c:v>
                </c:pt>
                <c:pt idx="611">
                  <c:v>44074</c:v>
                </c:pt>
                <c:pt idx="612">
                  <c:v>44081</c:v>
                </c:pt>
                <c:pt idx="613">
                  <c:v>44088</c:v>
                </c:pt>
                <c:pt idx="614">
                  <c:v>44095</c:v>
                </c:pt>
                <c:pt idx="615">
                  <c:v>44102</c:v>
                </c:pt>
                <c:pt idx="616">
                  <c:v>44109</c:v>
                </c:pt>
                <c:pt idx="617">
                  <c:v>44116</c:v>
                </c:pt>
                <c:pt idx="618">
                  <c:v>44123</c:v>
                </c:pt>
                <c:pt idx="619">
                  <c:v>44130</c:v>
                </c:pt>
                <c:pt idx="620">
                  <c:v>44137</c:v>
                </c:pt>
                <c:pt idx="621">
                  <c:v>44144</c:v>
                </c:pt>
                <c:pt idx="622">
                  <c:v>44151</c:v>
                </c:pt>
                <c:pt idx="623">
                  <c:v>44158</c:v>
                </c:pt>
                <c:pt idx="624">
                  <c:v>44165</c:v>
                </c:pt>
                <c:pt idx="625">
                  <c:v>44172</c:v>
                </c:pt>
                <c:pt idx="626">
                  <c:v>44179</c:v>
                </c:pt>
                <c:pt idx="627">
                  <c:v>44186</c:v>
                </c:pt>
                <c:pt idx="628">
                  <c:v>44193</c:v>
                </c:pt>
                <c:pt idx="629">
                  <c:v>44207</c:v>
                </c:pt>
                <c:pt idx="630">
                  <c:v>44214</c:v>
                </c:pt>
                <c:pt idx="631">
                  <c:v>44221</c:v>
                </c:pt>
                <c:pt idx="632">
                  <c:v>44228</c:v>
                </c:pt>
                <c:pt idx="633">
                  <c:v>44235</c:v>
                </c:pt>
                <c:pt idx="634">
                  <c:v>44242</c:v>
                </c:pt>
                <c:pt idx="635">
                  <c:v>44249</c:v>
                </c:pt>
                <c:pt idx="636">
                  <c:v>44256</c:v>
                </c:pt>
                <c:pt idx="637">
                  <c:v>44263</c:v>
                </c:pt>
                <c:pt idx="638">
                  <c:v>44270</c:v>
                </c:pt>
                <c:pt idx="639">
                  <c:v>44277</c:v>
                </c:pt>
                <c:pt idx="640">
                  <c:v>44284</c:v>
                </c:pt>
                <c:pt idx="641">
                  <c:v>44288</c:v>
                </c:pt>
                <c:pt idx="642">
                  <c:v>44295</c:v>
                </c:pt>
                <c:pt idx="643">
                  <c:v>44302</c:v>
                </c:pt>
                <c:pt idx="644">
                  <c:v>44309</c:v>
                </c:pt>
                <c:pt idx="645">
                  <c:v>44316</c:v>
                </c:pt>
                <c:pt idx="646">
                  <c:v>44323</c:v>
                </c:pt>
                <c:pt idx="647">
                  <c:v>44330</c:v>
                </c:pt>
                <c:pt idx="648">
                  <c:v>44337</c:v>
                </c:pt>
                <c:pt idx="649">
                  <c:v>44344</c:v>
                </c:pt>
                <c:pt idx="650">
                  <c:v>44351</c:v>
                </c:pt>
                <c:pt idx="651">
                  <c:v>44358</c:v>
                </c:pt>
                <c:pt idx="652">
                  <c:v>44365</c:v>
                </c:pt>
                <c:pt idx="653">
                  <c:v>44372</c:v>
                </c:pt>
                <c:pt idx="654">
                  <c:v>44379</c:v>
                </c:pt>
                <c:pt idx="655">
                  <c:v>44386</c:v>
                </c:pt>
                <c:pt idx="656">
                  <c:v>44393</c:v>
                </c:pt>
                <c:pt idx="657">
                  <c:v>44400</c:v>
                </c:pt>
                <c:pt idx="658">
                  <c:v>44407</c:v>
                </c:pt>
                <c:pt idx="659">
                  <c:v>44414</c:v>
                </c:pt>
                <c:pt idx="660">
                  <c:v>44421</c:v>
                </c:pt>
                <c:pt idx="661">
                  <c:v>44428</c:v>
                </c:pt>
                <c:pt idx="662">
                  <c:v>44435</c:v>
                </c:pt>
                <c:pt idx="663">
                  <c:v>44446</c:v>
                </c:pt>
                <c:pt idx="664">
                  <c:v>44452</c:v>
                </c:pt>
                <c:pt idx="665">
                  <c:v>44458</c:v>
                </c:pt>
                <c:pt idx="666">
                  <c:v>44463</c:v>
                </c:pt>
                <c:pt idx="667">
                  <c:v>44473</c:v>
                </c:pt>
                <c:pt idx="668">
                  <c:v>44480</c:v>
                </c:pt>
                <c:pt idx="669">
                  <c:v>44487</c:v>
                </c:pt>
                <c:pt idx="670">
                  <c:v>44494</c:v>
                </c:pt>
                <c:pt idx="671">
                  <c:v>44501</c:v>
                </c:pt>
                <c:pt idx="672">
                  <c:v>44508</c:v>
                </c:pt>
                <c:pt idx="673">
                  <c:v>44515</c:v>
                </c:pt>
                <c:pt idx="674">
                  <c:v>44522</c:v>
                </c:pt>
                <c:pt idx="675">
                  <c:v>44529</c:v>
                </c:pt>
                <c:pt idx="676">
                  <c:v>44536</c:v>
                </c:pt>
                <c:pt idx="677">
                  <c:v>44543</c:v>
                </c:pt>
                <c:pt idx="678">
                  <c:v>44550</c:v>
                </c:pt>
                <c:pt idx="679">
                  <c:v>44568</c:v>
                </c:pt>
                <c:pt idx="680">
                  <c:v>44578</c:v>
                </c:pt>
                <c:pt idx="681">
                  <c:v>44585</c:v>
                </c:pt>
                <c:pt idx="682">
                  <c:v>44592</c:v>
                </c:pt>
                <c:pt idx="683">
                  <c:v>44599</c:v>
                </c:pt>
                <c:pt idx="684">
                  <c:v>44606</c:v>
                </c:pt>
                <c:pt idx="685">
                  <c:v>44613</c:v>
                </c:pt>
                <c:pt idx="686">
                  <c:v>44620</c:v>
                </c:pt>
                <c:pt idx="687">
                  <c:v>44627</c:v>
                </c:pt>
                <c:pt idx="688">
                  <c:v>44634</c:v>
                </c:pt>
                <c:pt idx="689">
                  <c:v>44641</c:v>
                </c:pt>
                <c:pt idx="690">
                  <c:v>44647</c:v>
                </c:pt>
                <c:pt idx="691">
                  <c:v>44652</c:v>
                </c:pt>
                <c:pt idx="692">
                  <c:v>44658</c:v>
                </c:pt>
                <c:pt idx="693">
                  <c:v>44665</c:v>
                </c:pt>
                <c:pt idx="694">
                  <c:v>44673</c:v>
                </c:pt>
                <c:pt idx="695">
                  <c:v>44681</c:v>
                </c:pt>
                <c:pt idx="696">
                  <c:v>44689</c:v>
                </c:pt>
                <c:pt idx="697">
                  <c:v>44694</c:v>
                </c:pt>
                <c:pt idx="698">
                  <c:v>44701</c:v>
                </c:pt>
                <c:pt idx="699">
                  <c:v>44708</c:v>
                </c:pt>
                <c:pt idx="700">
                  <c:v>44715</c:v>
                </c:pt>
                <c:pt idx="701">
                  <c:v>44722</c:v>
                </c:pt>
                <c:pt idx="702">
                  <c:v>44729</c:v>
                </c:pt>
                <c:pt idx="703">
                  <c:v>44736</c:v>
                </c:pt>
                <c:pt idx="704">
                  <c:v>44743</c:v>
                </c:pt>
                <c:pt idx="705">
                  <c:v>44750</c:v>
                </c:pt>
                <c:pt idx="706">
                  <c:v>44757</c:v>
                </c:pt>
                <c:pt idx="707">
                  <c:v>44764</c:v>
                </c:pt>
                <c:pt idx="708">
                  <c:v>44771</c:v>
                </c:pt>
                <c:pt idx="709">
                  <c:v>44778</c:v>
                </c:pt>
                <c:pt idx="710">
                  <c:v>44785</c:v>
                </c:pt>
                <c:pt idx="711">
                  <c:v>44792</c:v>
                </c:pt>
                <c:pt idx="712">
                  <c:v>44799</c:v>
                </c:pt>
                <c:pt idx="713">
                  <c:v>44806</c:v>
                </c:pt>
                <c:pt idx="714">
                  <c:v>44813</c:v>
                </c:pt>
                <c:pt idx="715">
                  <c:v>44820</c:v>
                </c:pt>
                <c:pt idx="716">
                  <c:v>44827</c:v>
                </c:pt>
                <c:pt idx="717">
                  <c:v>44834</c:v>
                </c:pt>
                <c:pt idx="718">
                  <c:v>44841</c:v>
                </c:pt>
                <c:pt idx="719">
                  <c:v>44848</c:v>
                </c:pt>
                <c:pt idx="720">
                  <c:v>44855</c:v>
                </c:pt>
                <c:pt idx="721">
                  <c:v>44862</c:v>
                </c:pt>
                <c:pt idx="722">
                  <c:v>44869</c:v>
                </c:pt>
                <c:pt idx="723">
                  <c:v>44876</c:v>
                </c:pt>
                <c:pt idx="724">
                  <c:v>44883</c:v>
                </c:pt>
                <c:pt idx="725">
                  <c:v>44890</c:v>
                </c:pt>
                <c:pt idx="726">
                  <c:v>44897</c:v>
                </c:pt>
                <c:pt idx="727">
                  <c:v>44904</c:v>
                </c:pt>
                <c:pt idx="728">
                  <c:v>44911</c:v>
                </c:pt>
                <c:pt idx="729">
                  <c:v>44932</c:v>
                </c:pt>
                <c:pt idx="730">
                  <c:v>44939</c:v>
                </c:pt>
                <c:pt idx="731">
                  <c:v>44946</c:v>
                </c:pt>
                <c:pt idx="732">
                  <c:v>44953</c:v>
                </c:pt>
                <c:pt idx="733">
                  <c:v>44960</c:v>
                </c:pt>
                <c:pt idx="734">
                  <c:v>44967</c:v>
                </c:pt>
                <c:pt idx="735">
                  <c:v>44974</c:v>
                </c:pt>
                <c:pt idx="736">
                  <c:v>44981</c:v>
                </c:pt>
                <c:pt idx="737">
                  <c:v>44988</c:v>
                </c:pt>
                <c:pt idx="738">
                  <c:v>44995</c:v>
                </c:pt>
                <c:pt idx="739">
                  <c:v>45002</c:v>
                </c:pt>
                <c:pt idx="740">
                  <c:v>45009</c:v>
                </c:pt>
                <c:pt idx="741">
                  <c:v>45016</c:v>
                </c:pt>
                <c:pt idx="742">
                  <c:v>45023</c:v>
                </c:pt>
                <c:pt idx="743">
                  <c:v>45030</c:v>
                </c:pt>
              </c:numCache>
            </c:numRef>
          </c:cat>
          <c:val>
            <c:numRef>
              <c:f>[0]!Brazil_input</c:f>
              <c:numCache>
                <c:formatCode>0.00</c:formatCode>
                <c:ptCount val="991"/>
                <c:pt idx="0">
                  <c:v>32.1</c:v>
                </c:pt>
                <c:pt idx="1">
                  <c:v>25.6</c:v>
                </c:pt>
                <c:pt idx="2">
                  <c:v>15.05</c:v>
                </c:pt>
                <c:pt idx="3">
                  <c:v>13</c:v>
                </c:pt>
                <c:pt idx="4">
                  <c:v>11.35</c:v>
                </c:pt>
                <c:pt idx="5">
                  <c:v>10.15</c:v>
                </c:pt>
                <c:pt idx="6">
                  <c:v>9.1199999999999992</c:v>
                </c:pt>
                <c:pt idx="7">
                  <c:v>8.57</c:v>
                </c:pt>
                <c:pt idx="8">
                  <c:v>7.45</c:v>
                </c:pt>
                <c:pt idx="9">
                  <c:v>7</c:v>
                </c:pt>
                <c:pt idx="10">
                  <c:v>7.05</c:v>
                </c:pt>
                <c:pt idx="11">
                  <c:v>9</c:v>
                </c:pt>
                <c:pt idx="12">
                  <c:v>9.5</c:v>
                </c:pt>
                <c:pt idx="13">
                  <c:v>9.5</c:v>
                </c:pt>
                <c:pt idx="14">
                  <c:v>9</c:v>
                </c:pt>
                <c:pt idx="15">
                  <c:v>13</c:v>
                </c:pt>
                <c:pt idx="16">
                  <c:v>13.6</c:v>
                </c:pt>
                <c:pt idx="17">
                  <c:v>16.8</c:v>
                </c:pt>
                <c:pt idx="18">
                  <c:v>16.8</c:v>
                </c:pt>
                <c:pt idx="19">
                  <c:v>23.4</c:v>
                </c:pt>
                <c:pt idx="20">
                  <c:v>20.5</c:v>
                </c:pt>
                <c:pt idx="21">
                  <c:v>26.5</c:v>
                </c:pt>
                <c:pt idx="22">
                  <c:v>22</c:v>
                </c:pt>
                <c:pt idx="23">
                  <c:v>21.15</c:v>
                </c:pt>
                <c:pt idx="24">
                  <c:v>18.5</c:v>
                </c:pt>
                <c:pt idx="25">
                  <c:v>17.25</c:v>
                </c:pt>
                <c:pt idx="26">
                  <c:v>16.5</c:v>
                </c:pt>
                <c:pt idx="27">
                  <c:v>15.45</c:v>
                </c:pt>
                <c:pt idx="28">
                  <c:v>16.5</c:v>
                </c:pt>
                <c:pt idx="29">
                  <c:v>17.75</c:v>
                </c:pt>
                <c:pt idx="30">
                  <c:v>19</c:v>
                </c:pt>
                <c:pt idx="31">
                  <c:v>18.600000000000001</c:v>
                </c:pt>
                <c:pt idx="32">
                  <c:v>21</c:v>
                </c:pt>
                <c:pt idx="33">
                  <c:v>25.5</c:v>
                </c:pt>
                <c:pt idx="34">
                  <c:v>30</c:v>
                </c:pt>
                <c:pt idx="35">
                  <c:v>39.4</c:v>
                </c:pt>
                <c:pt idx="36">
                  <c:v>40</c:v>
                </c:pt>
                <c:pt idx="37">
                  <c:v>40</c:v>
                </c:pt>
                <c:pt idx="38">
                  <c:v>48.25</c:v>
                </c:pt>
                <c:pt idx="39">
                  <c:v>45.15</c:v>
                </c:pt>
                <c:pt idx="40">
                  <c:v>40</c:v>
                </c:pt>
                <c:pt idx="41">
                  <c:v>32.5</c:v>
                </c:pt>
                <c:pt idx="42">
                  <c:v>40</c:v>
                </c:pt>
                <c:pt idx="43">
                  <c:v>38</c:v>
                </c:pt>
                <c:pt idx="44">
                  <c:v>36.25</c:v>
                </c:pt>
                <c:pt idx="45">
                  <c:v>32</c:v>
                </c:pt>
                <c:pt idx="46">
                  <c:v>34</c:v>
                </c:pt>
                <c:pt idx="47">
                  <c:v>28.5</c:v>
                </c:pt>
                <c:pt idx="48">
                  <c:v>29.4</c:v>
                </c:pt>
                <c:pt idx="49">
                  <c:v>28.75</c:v>
                </c:pt>
                <c:pt idx="50">
                  <c:v>28.25</c:v>
                </c:pt>
                <c:pt idx="51">
                  <c:v>24.6</c:v>
                </c:pt>
                <c:pt idx="52">
                  <c:v>22.5</c:v>
                </c:pt>
                <c:pt idx="53">
                  <c:v>23.95</c:v>
                </c:pt>
                <c:pt idx="54">
                  <c:v>29.15</c:v>
                </c:pt>
                <c:pt idx="55">
                  <c:v>32</c:v>
                </c:pt>
                <c:pt idx="56">
                  <c:v>33.25</c:v>
                </c:pt>
                <c:pt idx="57">
                  <c:v>33.25</c:v>
                </c:pt>
                <c:pt idx="58">
                  <c:v>44</c:v>
                </c:pt>
                <c:pt idx="59">
                  <c:v>44</c:v>
                </c:pt>
                <c:pt idx="60">
                  <c:v>45.25</c:v>
                </c:pt>
                <c:pt idx="61">
                  <c:v>42.5</c:v>
                </c:pt>
                <c:pt idx="62">
                  <c:v>43.75</c:v>
                </c:pt>
                <c:pt idx="63">
                  <c:v>35</c:v>
                </c:pt>
                <c:pt idx="64">
                  <c:v>31.8</c:v>
                </c:pt>
                <c:pt idx="65">
                  <c:v>31.8</c:v>
                </c:pt>
                <c:pt idx="66">
                  <c:v>28</c:v>
                </c:pt>
                <c:pt idx="67">
                  <c:v>26.75</c:v>
                </c:pt>
                <c:pt idx="68">
                  <c:v>31.5</c:v>
                </c:pt>
                <c:pt idx="69">
                  <c:v>32</c:v>
                </c:pt>
                <c:pt idx="70">
                  <c:v>26.9</c:v>
                </c:pt>
                <c:pt idx="71">
                  <c:v>27.2</c:v>
                </c:pt>
                <c:pt idx="72">
                  <c:v>25.75</c:v>
                </c:pt>
                <c:pt idx="73">
                  <c:v>27.25</c:v>
                </c:pt>
                <c:pt idx="74">
                  <c:v>25.25</c:v>
                </c:pt>
                <c:pt idx="75">
                  <c:v>30.5</c:v>
                </c:pt>
                <c:pt idx="76">
                  <c:v>30</c:v>
                </c:pt>
                <c:pt idx="77">
                  <c:v>25.5</c:v>
                </c:pt>
                <c:pt idx="78">
                  <c:v>24.25</c:v>
                </c:pt>
                <c:pt idx="79">
                  <c:v>27.25</c:v>
                </c:pt>
                <c:pt idx="80">
                  <c:v>23.35</c:v>
                </c:pt>
                <c:pt idx="81">
                  <c:v>24.7</c:v>
                </c:pt>
                <c:pt idx="82">
                  <c:v>26.15</c:v>
                </c:pt>
                <c:pt idx="83">
                  <c:v>31</c:v>
                </c:pt>
                <c:pt idx="84">
                  <c:v>31.5</c:v>
                </c:pt>
                <c:pt idx="85">
                  <c:v>32.700000000000003</c:v>
                </c:pt>
                <c:pt idx="86">
                  <c:v>30.5</c:v>
                </c:pt>
                <c:pt idx="87">
                  <c:v>33.299999999999997</c:v>
                </c:pt>
                <c:pt idx="88">
                  <c:v>32.5</c:v>
                </c:pt>
                <c:pt idx="89">
                  <c:v>28.5</c:v>
                </c:pt>
                <c:pt idx="90">
                  <c:v>23.5</c:v>
                </c:pt>
                <c:pt idx="91">
                  <c:v>22</c:v>
                </c:pt>
                <c:pt idx="92">
                  <c:v>21.5</c:v>
                </c:pt>
                <c:pt idx="93">
                  <c:v>16.850000000000001</c:v>
                </c:pt>
                <c:pt idx="94">
                  <c:v>16</c:v>
                </c:pt>
                <c:pt idx="95">
                  <c:v>17.45</c:v>
                </c:pt>
                <c:pt idx="96">
                  <c:v>19</c:v>
                </c:pt>
                <c:pt idx="97">
                  <c:v>21.5</c:v>
                </c:pt>
                <c:pt idx="98">
                  <c:v>26.5</c:v>
                </c:pt>
                <c:pt idx="99">
                  <c:v>28.55</c:v>
                </c:pt>
                <c:pt idx="100">
                  <c:v>26.75</c:v>
                </c:pt>
                <c:pt idx="101">
                  <c:v>28.8</c:v>
                </c:pt>
                <c:pt idx="102">
                  <c:v>29.55</c:v>
                </c:pt>
                <c:pt idx="103">
                  <c:v>27</c:v>
                </c:pt>
                <c:pt idx="104">
                  <c:v>28.15</c:v>
                </c:pt>
                <c:pt idx="105">
                  <c:v>30</c:v>
                </c:pt>
                <c:pt idx="106">
                  <c:v>31</c:v>
                </c:pt>
                <c:pt idx="107">
                  <c:v>31.5</c:v>
                </c:pt>
                <c:pt idx="108">
                  <c:v>30</c:v>
                </c:pt>
                <c:pt idx="109">
                  <c:v>28.65</c:v>
                </c:pt>
                <c:pt idx="110">
                  <c:v>27.5</c:v>
                </c:pt>
                <c:pt idx="111">
                  <c:v>27.45</c:v>
                </c:pt>
                <c:pt idx="112">
                  <c:v>24</c:v>
                </c:pt>
                <c:pt idx="113">
                  <c:v>22.75</c:v>
                </c:pt>
                <c:pt idx="114">
                  <c:v>20.9</c:v>
                </c:pt>
                <c:pt idx="115">
                  <c:v>21.9</c:v>
                </c:pt>
                <c:pt idx="116">
                  <c:v>21.9</c:v>
                </c:pt>
                <c:pt idx="117">
                  <c:v>0</c:v>
                </c:pt>
                <c:pt idx="118">
                  <c:v>17.850000000000001</c:v>
                </c:pt>
                <c:pt idx="119">
                  <c:v>19</c:v>
                </c:pt>
                <c:pt idx="120">
                  <c:v>20.75</c:v>
                </c:pt>
                <c:pt idx="121">
                  <c:v>19</c:v>
                </c:pt>
                <c:pt idx="122">
                  <c:v>19.850000000000001</c:v>
                </c:pt>
                <c:pt idx="123">
                  <c:v>19.75</c:v>
                </c:pt>
                <c:pt idx="124">
                  <c:v>19.25</c:v>
                </c:pt>
                <c:pt idx="125">
                  <c:v>18.8</c:v>
                </c:pt>
                <c:pt idx="126">
                  <c:v>18.8</c:v>
                </c:pt>
                <c:pt idx="127">
                  <c:v>19.149999999999999</c:v>
                </c:pt>
                <c:pt idx="128">
                  <c:v>19.100000000000001</c:v>
                </c:pt>
                <c:pt idx="129">
                  <c:v>18.75</c:v>
                </c:pt>
                <c:pt idx="130">
                  <c:v>19.149999999999999</c:v>
                </c:pt>
                <c:pt idx="131">
                  <c:v>20.100000000000001</c:v>
                </c:pt>
                <c:pt idx="132">
                  <c:v>20.75</c:v>
                </c:pt>
                <c:pt idx="133">
                  <c:v>20</c:v>
                </c:pt>
                <c:pt idx="134">
                  <c:v>19.75</c:v>
                </c:pt>
                <c:pt idx="135">
                  <c:v>20.25</c:v>
                </c:pt>
                <c:pt idx="136">
                  <c:v>20.75</c:v>
                </c:pt>
                <c:pt idx="137">
                  <c:v>20.8</c:v>
                </c:pt>
                <c:pt idx="138">
                  <c:v>20</c:v>
                </c:pt>
                <c:pt idx="139">
                  <c:v>19.399999999999999</c:v>
                </c:pt>
                <c:pt idx="140">
                  <c:v>19.5</c:v>
                </c:pt>
                <c:pt idx="141">
                  <c:v>19.25</c:v>
                </c:pt>
                <c:pt idx="142">
                  <c:v>19.8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24.5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28.5</c:v>
                </c:pt>
                <c:pt idx="159">
                  <c:v>30.5</c:v>
                </c:pt>
                <c:pt idx="160">
                  <c:v>30</c:v>
                </c:pt>
                <c:pt idx="161">
                  <c:v>30</c:v>
                </c:pt>
                <c:pt idx="162" formatCode="General">
                  <c:v>29.25</c:v>
                </c:pt>
                <c:pt idx="163">
                  <c:v>23.3</c:v>
                </c:pt>
                <c:pt idx="164">
                  <c:v>20.350000000000001</c:v>
                </c:pt>
                <c:pt idx="165">
                  <c:v>19.5</c:v>
                </c:pt>
                <c:pt idx="166">
                  <c:v>19.350000000000001</c:v>
                </c:pt>
                <c:pt idx="167">
                  <c:v>19.399999999999999</c:v>
                </c:pt>
                <c:pt idx="168">
                  <c:v>19.55</c:v>
                </c:pt>
                <c:pt idx="169">
                  <c:v>19.55</c:v>
                </c:pt>
                <c:pt idx="170">
                  <c:v>20</c:v>
                </c:pt>
                <c:pt idx="171">
                  <c:v>20.5</c:v>
                </c:pt>
                <c:pt idx="172">
                  <c:v>20.399999999999999</c:v>
                </c:pt>
                <c:pt idx="173">
                  <c:v>20</c:v>
                </c:pt>
                <c:pt idx="174">
                  <c:v>19.5</c:v>
                </c:pt>
                <c:pt idx="175">
                  <c:v>19.75</c:v>
                </c:pt>
                <c:pt idx="176">
                  <c:v>21</c:v>
                </c:pt>
                <c:pt idx="177">
                  <c:v>21.5</c:v>
                </c:pt>
                <c:pt idx="178">
                  <c:v>21.15</c:v>
                </c:pt>
                <c:pt idx="179">
                  <c:v>21</c:v>
                </c:pt>
                <c:pt idx="180">
                  <c:v>21</c:v>
                </c:pt>
                <c:pt idx="181">
                  <c:v>20.350000000000001</c:v>
                </c:pt>
                <c:pt idx="182">
                  <c:v>20.399999999999999</c:v>
                </c:pt>
                <c:pt idx="183">
                  <c:v>19</c:v>
                </c:pt>
                <c:pt idx="184">
                  <c:v>18.3</c:v>
                </c:pt>
                <c:pt idx="185">
                  <c:v>17.600000000000001</c:v>
                </c:pt>
                <c:pt idx="186">
                  <c:v>17.2</c:v>
                </c:pt>
                <c:pt idx="187">
                  <c:v>17.3</c:v>
                </c:pt>
                <c:pt idx="188">
                  <c:v>17.55</c:v>
                </c:pt>
                <c:pt idx="189">
                  <c:v>18.5</c:v>
                </c:pt>
                <c:pt idx="190">
                  <c:v>17.899999999999999</c:v>
                </c:pt>
                <c:pt idx="191">
                  <c:v>17.75</c:v>
                </c:pt>
                <c:pt idx="192">
                  <c:v>17.850000000000001</c:v>
                </c:pt>
                <c:pt idx="193">
                  <c:v>17.95</c:v>
                </c:pt>
                <c:pt idx="194">
                  <c:v>17.649999999999999</c:v>
                </c:pt>
                <c:pt idx="195">
                  <c:v>17.25</c:v>
                </c:pt>
                <c:pt idx="196">
                  <c:v>17.2</c:v>
                </c:pt>
                <c:pt idx="197">
                  <c:v>17.75</c:v>
                </c:pt>
                <c:pt idx="198">
                  <c:v>17.75</c:v>
                </c:pt>
                <c:pt idx="199">
                  <c:v>17.95</c:v>
                </c:pt>
                <c:pt idx="200">
                  <c:v>21.25</c:v>
                </c:pt>
                <c:pt idx="201">
                  <c:v>21.5</c:v>
                </c:pt>
                <c:pt idx="202">
                  <c:v>22.25</c:v>
                </c:pt>
                <c:pt idx="203">
                  <c:v>22</c:v>
                </c:pt>
                <c:pt idx="204">
                  <c:v>23</c:v>
                </c:pt>
                <c:pt idx="205">
                  <c:v>23.5</c:v>
                </c:pt>
                <c:pt idx="206">
                  <c:v>22.5</c:v>
                </c:pt>
                <c:pt idx="207">
                  <c:v>21.25</c:v>
                </c:pt>
                <c:pt idx="208">
                  <c:v>21.5</c:v>
                </c:pt>
                <c:pt idx="209">
                  <c:v>22.35</c:v>
                </c:pt>
                <c:pt idx="210">
                  <c:v>20.350000000000001</c:v>
                </c:pt>
                <c:pt idx="211">
                  <c:v>19</c:v>
                </c:pt>
                <c:pt idx="212">
                  <c:v>17.25</c:v>
                </c:pt>
                <c:pt idx="213">
                  <c:v>16.3</c:v>
                </c:pt>
                <c:pt idx="214">
                  <c:v>17</c:v>
                </c:pt>
                <c:pt idx="215">
                  <c:v>17.5</c:v>
                </c:pt>
                <c:pt idx="216">
                  <c:v>19</c:v>
                </c:pt>
                <c:pt idx="217">
                  <c:v>18.600000000000001</c:v>
                </c:pt>
                <c:pt idx="218">
                  <c:v>18.25</c:v>
                </c:pt>
                <c:pt idx="219">
                  <c:v>18</c:v>
                </c:pt>
                <c:pt idx="220">
                  <c:v>18.100000000000001</c:v>
                </c:pt>
                <c:pt idx="221">
                  <c:v>18</c:v>
                </c:pt>
                <c:pt idx="222">
                  <c:v>17.600000000000001</c:v>
                </c:pt>
                <c:pt idx="223">
                  <c:v>17.600000000000001</c:v>
                </c:pt>
                <c:pt idx="224">
                  <c:v>17.600000000000001</c:v>
                </c:pt>
                <c:pt idx="225">
                  <c:v>17.5</c:v>
                </c:pt>
                <c:pt idx="226">
                  <c:v>17.399999999999999</c:v>
                </c:pt>
                <c:pt idx="227">
                  <c:v>17.2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17.600000000000001</c:v>
                </c:pt>
                <c:pt idx="232">
                  <c:v>17.75</c:v>
                </c:pt>
                <c:pt idx="233">
                  <c:v>17.600000000000001</c:v>
                </c:pt>
                <c:pt idx="234">
                  <c:v>17.75</c:v>
                </c:pt>
                <c:pt idx="235">
                  <c:v>17.7</c:v>
                </c:pt>
                <c:pt idx="236">
                  <c:v>15.5</c:v>
                </c:pt>
                <c:pt idx="237">
                  <c:v>17.850000000000001</c:v>
                </c:pt>
                <c:pt idx="238">
                  <c:v>18.8</c:v>
                </c:pt>
                <c:pt idx="239">
                  <c:v>21.5</c:v>
                </c:pt>
                <c:pt idx="240">
                  <c:v>20.5</c:v>
                </c:pt>
                <c:pt idx="241">
                  <c:v>21</c:v>
                </c:pt>
                <c:pt idx="242">
                  <c:v>20.2</c:v>
                </c:pt>
                <c:pt idx="243">
                  <c:v>20.100000000000001</c:v>
                </c:pt>
                <c:pt idx="244">
                  <c:v>20.100000000000001</c:v>
                </c:pt>
                <c:pt idx="245">
                  <c:v>19.600000000000001</c:v>
                </c:pt>
                <c:pt idx="246">
                  <c:v>20.6</c:v>
                </c:pt>
                <c:pt idx="247">
                  <c:v>22.2</c:v>
                </c:pt>
                <c:pt idx="248">
                  <c:v>22.7</c:v>
                </c:pt>
                <c:pt idx="249">
                  <c:v>24.2</c:v>
                </c:pt>
                <c:pt idx="250">
                  <c:v>27</c:v>
                </c:pt>
                <c:pt idx="251">
                  <c:v>29.05</c:v>
                </c:pt>
                <c:pt idx="252">
                  <c:v>27.75</c:v>
                </c:pt>
                <c:pt idx="253">
                  <c:v>28.25</c:v>
                </c:pt>
                <c:pt idx="254">
                  <c:v>27.05</c:v>
                </c:pt>
                <c:pt idx="255">
                  <c:v>26.15</c:v>
                </c:pt>
                <c:pt idx="256">
                  <c:v>23.7</c:v>
                </c:pt>
                <c:pt idx="257">
                  <c:v>20.45</c:v>
                </c:pt>
                <c:pt idx="258">
                  <c:v>22</c:v>
                </c:pt>
                <c:pt idx="259">
                  <c:v>20.5</c:v>
                </c:pt>
                <c:pt idx="260">
                  <c:v>20.399999999999999</c:v>
                </c:pt>
                <c:pt idx="261">
                  <c:v>24</c:v>
                </c:pt>
                <c:pt idx="262">
                  <c:v>27.25</c:v>
                </c:pt>
                <c:pt idx="263">
                  <c:v>29.7</c:v>
                </c:pt>
                <c:pt idx="264">
                  <c:v>28.8</c:v>
                </c:pt>
                <c:pt idx="265">
                  <c:v>28.8</c:v>
                </c:pt>
                <c:pt idx="266">
                  <c:v>27.75</c:v>
                </c:pt>
                <c:pt idx="267">
                  <c:v>19.95</c:v>
                </c:pt>
                <c:pt idx="268">
                  <c:v>21</c:v>
                </c:pt>
                <c:pt idx="269">
                  <c:v>20.2</c:v>
                </c:pt>
                <c:pt idx="270">
                  <c:v>19.75</c:v>
                </c:pt>
                <c:pt idx="271">
                  <c:v>19.899999999999999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21.5</c:v>
                </c:pt>
                <c:pt idx="275">
                  <c:v>27</c:v>
                </c:pt>
                <c:pt idx="276">
                  <c:v>26</c:v>
                </c:pt>
                <c:pt idx="277">
                  <c:v>27.15</c:v>
                </c:pt>
                <c:pt idx="278">
                  <c:v>23.5</c:v>
                </c:pt>
                <c:pt idx="279">
                  <c:v>21.75</c:v>
                </c:pt>
                <c:pt idx="280">
                  <c:v>19</c:v>
                </c:pt>
                <c:pt idx="281">
                  <c:v>18.25</c:v>
                </c:pt>
                <c:pt idx="282">
                  <c:v>19</c:v>
                </c:pt>
                <c:pt idx="283">
                  <c:v>19.75</c:v>
                </c:pt>
                <c:pt idx="284">
                  <c:v>20</c:v>
                </c:pt>
                <c:pt idx="285">
                  <c:v>19.25</c:v>
                </c:pt>
                <c:pt idx="286">
                  <c:v>18.75</c:v>
                </c:pt>
                <c:pt idx="287">
                  <c:v>19.25</c:v>
                </c:pt>
                <c:pt idx="288">
                  <c:v>21.75</c:v>
                </c:pt>
                <c:pt idx="289">
                  <c:v>20.25</c:v>
                </c:pt>
                <c:pt idx="290">
                  <c:v>22.5</c:v>
                </c:pt>
                <c:pt idx="291">
                  <c:v>22</c:v>
                </c:pt>
                <c:pt idx="292">
                  <c:v>22.1</c:v>
                </c:pt>
                <c:pt idx="293">
                  <c:v>19.8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18.75</c:v>
                </c:pt>
                <c:pt idx="298">
                  <c:v>23.5</c:v>
                </c:pt>
                <c:pt idx="299">
                  <c:v>23.85</c:v>
                </c:pt>
                <c:pt idx="300">
                  <c:v>24.45</c:v>
                </c:pt>
                <c:pt idx="301">
                  <c:v>23.9</c:v>
                </c:pt>
                <c:pt idx="302">
                  <c:v>22.9</c:v>
                </c:pt>
                <c:pt idx="303">
                  <c:v>21.8</c:v>
                </c:pt>
                <c:pt idx="304">
                  <c:v>19.5</c:v>
                </c:pt>
                <c:pt idx="305">
                  <c:v>18.850000000000001</c:v>
                </c:pt>
                <c:pt idx="306">
                  <c:v>17.5</c:v>
                </c:pt>
                <c:pt idx="307">
                  <c:v>16.75</c:v>
                </c:pt>
                <c:pt idx="308">
                  <c:v>21.15</c:v>
                </c:pt>
                <c:pt idx="309">
                  <c:v>25.5</c:v>
                </c:pt>
                <c:pt idx="310">
                  <c:v>24.5</c:v>
                </c:pt>
                <c:pt idx="311">
                  <c:v>20</c:v>
                </c:pt>
                <c:pt idx="312">
                  <c:v>19</c:v>
                </c:pt>
                <c:pt idx="313">
                  <c:v>17.25</c:v>
                </c:pt>
                <c:pt idx="314">
                  <c:v>15.5</c:v>
                </c:pt>
                <c:pt idx="315">
                  <c:v>14.9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9.75</c:v>
                </c:pt>
                <c:pt idx="320">
                  <c:v>10.6</c:v>
                </c:pt>
                <c:pt idx="321">
                  <c:v>11.9</c:v>
                </c:pt>
                <c:pt idx="322">
                  <c:v>10.65</c:v>
                </c:pt>
                <c:pt idx="323">
                  <c:v>11</c:v>
                </c:pt>
                <c:pt idx="324">
                  <c:v>10</c:v>
                </c:pt>
                <c:pt idx="325">
                  <c:v>10.199999999999999</c:v>
                </c:pt>
                <c:pt idx="326">
                  <c:v>10.35</c:v>
                </c:pt>
                <c:pt idx="327">
                  <c:v>10.5</c:v>
                </c:pt>
                <c:pt idx="328">
                  <c:v>10.25</c:v>
                </c:pt>
                <c:pt idx="329">
                  <c:v>10.25</c:v>
                </c:pt>
                <c:pt idx="330">
                  <c:v>10.25</c:v>
                </c:pt>
                <c:pt idx="331">
                  <c:v>9.5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10.7</c:v>
                </c:pt>
                <c:pt idx="337">
                  <c:v>12.3</c:v>
                </c:pt>
                <c:pt idx="338">
                  <c:v>11.35</c:v>
                </c:pt>
                <c:pt idx="339">
                  <c:v>10.9</c:v>
                </c:pt>
                <c:pt idx="340">
                  <c:v>10.7</c:v>
                </c:pt>
                <c:pt idx="341">
                  <c:v>10.25</c:v>
                </c:pt>
                <c:pt idx="342">
                  <c:v>12.7</c:v>
                </c:pt>
                <c:pt idx="343">
                  <c:v>13</c:v>
                </c:pt>
                <c:pt idx="344">
                  <c:v>12.1</c:v>
                </c:pt>
                <c:pt idx="345">
                  <c:v>12.8</c:v>
                </c:pt>
                <c:pt idx="346">
                  <c:v>13.8</c:v>
                </c:pt>
                <c:pt idx="347">
                  <c:v>15</c:v>
                </c:pt>
                <c:pt idx="348">
                  <c:v>16.5</c:v>
                </c:pt>
                <c:pt idx="349">
                  <c:v>16</c:v>
                </c:pt>
                <c:pt idx="350">
                  <c:v>14</c:v>
                </c:pt>
                <c:pt idx="351">
                  <c:v>12.8</c:v>
                </c:pt>
                <c:pt idx="352">
                  <c:v>10</c:v>
                </c:pt>
                <c:pt idx="353">
                  <c:v>11.35</c:v>
                </c:pt>
                <c:pt idx="354">
                  <c:v>10.9</c:v>
                </c:pt>
                <c:pt idx="355">
                  <c:v>14.5</c:v>
                </c:pt>
                <c:pt idx="356">
                  <c:v>14</c:v>
                </c:pt>
                <c:pt idx="357">
                  <c:v>12.9</c:v>
                </c:pt>
                <c:pt idx="358">
                  <c:v>11.5</c:v>
                </c:pt>
                <c:pt idx="359">
                  <c:v>11.25</c:v>
                </c:pt>
                <c:pt idx="360">
                  <c:v>12</c:v>
                </c:pt>
                <c:pt idx="361">
                  <c:v>11.35</c:v>
                </c:pt>
                <c:pt idx="362">
                  <c:v>10.199999999999999</c:v>
                </c:pt>
                <c:pt idx="363">
                  <c:v>8.9</c:v>
                </c:pt>
                <c:pt idx="364">
                  <c:v>7.8</c:v>
                </c:pt>
                <c:pt idx="365">
                  <c:v>9</c:v>
                </c:pt>
                <c:pt idx="366">
                  <c:v>8.6</c:v>
                </c:pt>
                <c:pt idx="367">
                  <c:v>9.1</c:v>
                </c:pt>
                <c:pt idx="368">
                  <c:v>7.1</c:v>
                </c:pt>
                <c:pt idx="369">
                  <c:v>7.1</c:v>
                </c:pt>
                <c:pt idx="370">
                  <c:v>6.64</c:v>
                </c:pt>
                <c:pt idx="371">
                  <c:v>6.25</c:v>
                </c:pt>
                <c:pt idx="372">
                  <c:v>5.5</c:v>
                </c:pt>
                <c:pt idx="373">
                  <c:v>5.35</c:v>
                </c:pt>
                <c:pt idx="374">
                  <c:v>5.25</c:v>
                </c:pt>
                <c:pt idx="375">
                  <c:v>5.85</c:v>
                </c:pt>
                <c:pt idx="376">
                  <c:v>5.65</c:v>
                </c:pt>
                <c:pt idx="377">
                  <c:v>5.65</c:v>
                </c:pt>
                <c:pt idx="378">
                  <c:v>5.6</c:v>
                </c:pt>
                <c:pt idx="379">
                  <c:v>5.25</c:v>
                </c:pt>
                <c:pt idx="380">
                  <c:v>5.45</c:v>
                </c:pt>
                <c:pt idx="381">
                  <c:v>5.8</c:v>
                </c:pt>
                <c:pt idx="382">
                  <c:v>5.85</c:v>
                </c:pt>
                <c:pt idx="383">
                  <c:v>6.35</c:v>
                </c:pt>
                <c:pt idx="384">
                  <c:v>7.4</c:v>
                </c:pt>
                <c:pt idx="385">
                  <c:v>8.5500000000000007</c:v>
                </c:pt>
                <c:pt idx="386">
                  <c:v>9</c:v>
                </c:pt>
                <c:pt idx="387">
                  <c:v>8.75</c:v>
                </c:pt>
                <c:pt idx="388">
                  <c:v>8.1</c:v>
                </c:pt>
                <c:pt idx="389">
                  <c:v>7.9</c:v>
                </c:pt>
                <c:pt idx="390">
                  <c:v>8.0500000000000007</c:v>
                </c:pt>
                <c:pt idx="391">
                  <c:v>8.25</c:v>
                </c:pt>
                <c:pt idx="392">
                  <c:v>9</c:v>
                </c:pt>
                <c:pt idx="393">
                  <c:v>9.25</c:v>
                </c:pt>
                <c:pt idx="394">
                  <c:v>8.85</c:v>
                </c:pt>
                <c:pt idx="395">
                  <c:v>9.25</c:v>
                </c:pt>
                <c:pt idx="396">
                  <c:v>9.75</c:v>
                </c:pt>
                <c:pt idx="397">
                  <c:v>9.35</c:v>
                </c:pt>
                <c:pt idx="398">
                  <c:v>9.15</c:v>
                </c:pt>
                <c:pt idx="399">
                  <c:v>8.85</c:v>
                </c:pt>
                <c:pt idx="400">
                  <c:v>8.6</c:v>
                </c:pt>
                <c:pt idx="401">
                  <c:v>9</c:v>
                </c:pt>
                <c:pt idx="402">
                  <c:v>9.25</c:v>
                </c:pt>
                <c:pt idx="403">
                  <c:v>9</c:v>
                </c:pt>
                <c:pt idx="404">
                  <c:v>9.8000000000000007</c:v>
                </c:pt>
                <c:pt idx="405">
                  <c:v>10.1</c:v>
                </c:pt>
                <c:pt idx="406">
                  <c:v>11.75</c:v>
                </c:pt>
                <c:pt idx="407">
                  <c:v>12</c:v>
                </c:pt>
                <c:pt idx="408">
                  <c:v>12.75</c:v>
                </c:pt>
                <c:pt idx="409">
                  <c:v>12</c:v>
                </c:pt>
                <c:pt idx="410">
                  <c:v>12.65</c:v>
                </c:pt>
                <c:pt idx="411">
                  <c:v>12.15</c:v>
                </c:pt>
                <c:pt idx="412">
                  <c:v>10.85</c:v>
                </c:pt>
                <c:pt idx="413">
                  <c:v>11</c:v>
                </c:pt>
                <c:pt idx="414">
                  <c:v>11.15</c:v>
                </c:pt>
                <c:pt idx="415">
                  <c:v>13.5</c:v>
                </c:pt>
                <c:pt idx="416">
                  <c:v>13.35</c:v>
                </c:pt>
                <c:pt idx="417">
                  <c:v>12.75</c:v>
                </c:pt>
                <c:pt idx="418">
                  <c:v>12.85</c:v>
                </c:pt>
                <c:pt idx="419">
                  <c:v>10.55</c:v>
                </c:pt>
                <c:pt idx="420">
                  <c:v>10.8</c:v>
                </c:pt>
                <c:pt idx="421">
                  <c:v>13.4</c:v>
                </c:pt>
                <c:pt idx="422">
                  <c:v>13.25</c:v>
                </c:pt>
                <c:pt idx="423">
                  <c:v>13.6</c:v>
                </c:pt>
                <c:pt idx="424">
                  <c:v>12.5</c:v>
                </c:pt>
                <c:pt idx="425">
                  <c:v>13.6</c:v>
                </c:pt>
                <c:pt idx="426">
                  <c:v>12</c:v>
                </c:pt>
                <c:pt idx="427">
                  <c:v>11.35</c:v>
                </c:pt>
                <c:pt idx="428">
                  <c:v>11.1</c:v>
                </c:pt>
                <c:pt idx="429">
                  <c:v>10.85</c:v>
                </c:pt>
                <c:pt idx="430">
                  <c:v>11.5</c:v>
                </c:pt>
                <c:pt idx="431">
                  <c:v>12.5</c:v>
                </c:pt>
                <c:pt idx="432">
                  <c:v>14.85</c:v>
                </c:pt>
                <c:pt idx="433">
                  <c:v>16.7</c:v>
                </c:pt>
                <c:pt idx="434">
                  <c:v>16.25</c:v>
                </c:pt>
                <c:pt idx="435">
                  <c:v>16.25</c:v>
                </c:pt>
                <c:pt idx="436">
                  <c:v>14.45</c:v>
                </c:pt>
                <c:pt idx="437">
                  <c:v>14.95</c:v>
                </c:pt>
                <c:pt idx="438">
                  <c:v>13.1</c:v>
                </c:pt>
                <c:pt idx="439">
                  <c:v>13.85</c:v>
                </c:pt>
                <c:pt idx="440">
                  <c:v>13.2</c:v>
                </c:pt>
                <c:pt idx="441">
                  <c:v>14.45</c:v>
                </c:pt>
                <c:pt idx="442">
                  <c:v>14.55</c:v>
                </c:pt>
                <c:pt idx="443">
                  <c:v>14.2</c:v>
                </c:pt>
                <c:pt idx="444">
                  <c:v>13.55</c:v>
                </c:pt>
                <c:pt idx="445">
                  <c:v>13.2</c:v>
                </c:pt>
                <c:pt idx="446">
                  <c:v>12.65</c:v>
                </c:pt>
                <c:pt idx="447">
                  <c:v>11.15</c:v>
                </c:pt>
                <c:pt idx="448">
                  <c:v>11.5</c:v>
                </c:pt>
                <c:pt idx="449">
                  <c:v>10.8</c:v>
                </c:pt>
                <c:pt idx="450">
                  <c:v>12</c:v>
                </c:pt>
                <c:pt idx="451">
                  <c:v>13</c:v>
                </c:pt>
                <c:pt idx="452">
                  <c:v>12.9</c:v>
                </c:pt>
                <c:pt idx="453">
                  <c:v>14</c:v>
                </c:pt>
                <c:pt idx="454">
                  <c:v>15.25</c:v>
                </c:pt>
                <c:pt idx="455">
                  <c:v>17.3</c:v>
                </c:pt>
                <c:pt idx="456">
                  <c:v>16.95</c:v>
                </c:pt>
                <c:pt idx="457">
                  <c:v>16.149999999999999</c:v>
                </c:pt>
                <c:pt idx="458">
                  <c:v>17.149999999999999</c:v>
                </c:pt>
                <c:pt idx="459">
                  <c:v>17.2</c:v>
                </c:pt>
                <c:pt idx="460">
                  <c:v>19.350000000000001</c:v>
                </c:pt>
                <c:pt idx="461">
                  <c:v>18.25</c:v>
                </c:pt>
                <c:pt idx="462">
                  <c:v>18.55</c:v>
                </c:pt>
                <c:pt idx="463">
                  <c:v>17.45</c:v>
                </c:pt>
                <c:pt idx="464">
                  <c:v>17.95</c:v>
                </c:pt>
                <c:pt idx="465">
                  <c:v>17.899999999999999</c:v>
                </c:pt>
                <c:pt idx="466">
                  <c:v>17.7</c:v>
                </c:pt>
                <c:pt idx="467">
                  <c:v>19.100000000000001</c:v>
                </c:pt>
                <c:pt idx="468">
                  <c:v>18.25</c:v>
                </c:pt>
                <c:pt idx="469">
                  <c:v>18.850000000000001</c:v>
                </c:pt>
                <c:pt idx="470">
                  <c:v>20.9</c:v>
                </c:pt>
                <c:pt idx="471">
                  <c:v>21.05</c:v>
                </c:pt>
                <c:pt idx="472">
                  <c:v>19.399999999999999</c:v>
                </c:pt>
                <c:pt idx="473">
                  <c:v>17.25</c:v>
                </c:pt>
                <c:pt idx="474">
                  <c:v>17.350000000000001</c:v>
                </c:pt>
                <c:pt idx="475">
                  <c:v>15.95</c:v>
                </c:pt>
                <c:pt idx="476">
                  <c:v>14.05</c:v>
                </c:pt>
                <c:pt idx="477">
                  <c:v>14.95</c:v>
                </c:pt>
                <c:pt idx="478">
                  <c:v>14.8</c:v>
                </c:pt>
                <c:pt idx="479">
                  <c:v>16.850000000000001</c:v>
                </c:pt>
                <c:pt idx="480">
                  <c:v>16.2</c:v>
                </c:pt>
                <c:pt idx="481">
                  <c:v>16.7</c:v>
                </c:pt>
                <c:pt idx="482">
                  <c:v>16.100000000000001</c:v>
                </c:pt>
                <c:pt idx="483">
                  <c:v>15.45</c:v>
                </c:pt>
                <c:pt idx="484">
                  <c:v>15</c:v>
                </c:pt>
                <c:pt idx="485">
                  <c:v>14.75</c:v>
                </c:pt>
                <c:pt idx="486">
                  <c:v>14.1</c:v>
                </c:pt>
                <c:pt idx="487">
                  <c:v>12.75</c:v>
                </c:pt>
                <c:pt idx="488">
                  <c:v>13.5</c:v>
                </c:pt>
                <c:pt idx="489">
                  <c:v>17.95</c:v>
                </c:pt>
                <c:pt idx="490">
                  <c:v>18.05</c:v>
                </c:pt>
                <c:pt idx="491">
                  <c:v>18.399999999999999</c:v>
                </c:pt>
                <c:pt idx="492">
                  <c:v>19</c:v>
                </c:pt>
                <c:pt idx="493">
                  <c:v>17.25</c:v>
                </c:pt>
                <c:pt idx="494">
                  <c:v>16.05</c:v>
                </c:pt>
                <c:pt idx="495">
                  <c:v>17.75</c:v>
                </c:pt>
                <c:pt idx="496">
                  <c:v>19</c:v>
                </c:pt>
                <c:pt idx="497">
                  <c:v>19.7</c:v>
                </c:pt>
                <c:pt idx="498">
                  <c:v>19.5</c:v>
                </c:pt>
                <c:pt idx="499">
                  <c:v>20.75</c:v>
                </c:pt>
                <c:pt idx="500">
                  <c:v>22.45</c:v>
                </c:pt>
                <c:pt idx="501">
                  <c:v>22.1</c:v>
                </c:pt>
                <c:pt idx="502">
                  <c:v>22.25</c:v>
                </c:pt>
                <c:pt idx="503">
                  <c:v>22.85</c:v>
                </c:pt>
                <c:pt idx="504">
                  <c:v>24.65</c:v>
                </c:pt>
                <c:pt idx="505">
                  <c:v>24.25</c:v>
                </c:pt>
                <c:pt idx="506">
                  <c:v>24.25</c:v>
                </c:pt>
                <c:pt idx="507">
                  <c:v>22.9</c:v>
                </c:pt>
                <c:pt idx="508">
                  <c:v>22.15</c:v>
                </c:pt>
                <c:pt idx="509">
                  <c:v>21.2</c:v>
                </c:pt>
                <c:pt idx="510">
                  <c:v>20.100000000000001</c:v>
                </c:pt>
                <c:pt idx="511">
                  <c:v>20.149999999999999</c:v>
                </c:pt>
                <c:pt idx="512">
                  <c:v>20.6</c:v>
                </c:pt>
                <c:pt idx="513">
                  <c:v>20.3</c:v>
                </c:pt>
                <c:pt idx="514">
                  <c:v>21.05</c:v>
                </c:pt>
                <c:pt idx="515">
                  <c:v>21.45</c:v>
                </c:pt>
                <c:pt idx="516">
                  <c:v>21.4</c:v>
                </c:pt>
                <c:pt idx="517">
                  <c:v>20.9</c:v>
                </c:pt>
                <c:pt idx="518">
                  <c:v>15.9</c:v>
                </c:pt>
                <c:pt idx="519">
                  <c:v>14.95</c:v>
                </c:pt>
                <c:pt idx="520">
                  <c:v>15.75</c:v>
                </c:pt>
                <c:pt idx="521">
                  <c:v>15.85</c:v>
                </c:pt>
                <c:pt idx="522">
                  <c:v>16.25</c:v>
                </c:pt>
                <c:pt idx="523">
                  <c:v>17.2</c:v>
                </c:pt>
                <c:pt idx="524">
                  <c:v>16.100000000000001</c:v>
                </c:pt>
                <c:pt idx="525">
                  <c:v>16.100000000000001</c:v>
                </c:pt>
                <c:pt idx="526">
                  <c:v>16.7</c:v>
                </c:pt>
                <c:pt idx="527">
                  <c:v>17.649999999999999</c:v>
                </c:pt>
                <c:pt idx="528">
                  <c:v>17.899999999999999</c:v>
                </c:pt>
                <c:pt idx="529">
                  <c:v>16.3</c:v>
                </c:pt>
                <c:pt idx="530">
                  <c:v>13.8</c:v>
                </c:pt>
                <c:pt idx="531">
                  <c:v>13.15</c:v>
                </c:pt>
                <c:pt idx="532">
                  <c:v>13.25</c:v>
                </c:pt>
                <c:pt idx="533">
                  <c:v>12.8</c:v>
                </c:pt>
                <c:pt idx="534">
                  <c:v>12.45</c:v>
                </c:pt>
                <c:pt idx="535">
                  <c:v>11.6</c:v>
                </c:pt>
                <c:pt idx="536">
                  <c:v>11.95</c:v>
                </c:pt>
                <c:pt idx="537">
                  <c:v>11.65</c:v>
                </c:pt>
                <c:pt idx="538">
                  <c:v>12</c:v>
                </c:pt>
                <c:pt idx="539">
                  <c:v>12.8</c:v>
                </c:pt>
                <c:pt idx="540">
                  <c:v>12.7</c:v>
                </c:pt>
                <c:pt idx="541">
                  <c:v>12.9</c:v>
                </c:pt>
                <c:pt idx="542">
                  <c:v>13.75</c:v>
                </c:pt>
                <c:pt idx="543">
                  <c:v>15.65</c:v>
                </c:pt>
                <c:pt idx="544">
                  <c:v>15.85</c:v>
                </c:pt>
                <c:pt idx="545">
                  <c:v>16.350000000000001</c:v>
                </c:pt>
                <c:pt idx="546">
                  <c:v>16.45</c:v>
                </c:pt>
                <c:pt idx="547">
                  <c:v>16.45</c:v>
                </c:pt>
                <c:pt idx="548">
                  <c:v>16.850000000000001</c:v>
                </c:pt>
                <c:pt idx="549">
                  <c:v>17.149999999999999</c:v>
                </c:pt>
                <c:pt idx="550">
                  <c:v>18.350000000000001</c:v>
                </c:pt>
                <c:pt idx="551">
                  <c:v>18.399999999999999</c:v>
                </c:pt>
                <c:pt idx="552">
                  <c:v>22.2</c:v>
                </c:pt>
                <c:pt idx="553">
                  <c:v>23.45</c:v>
                </c:pt>
                <c:pt idx="554">
                  <c:v>27.5</c:v>
                </c:pt>
                <c:pt idx="555">
                  <c:v>23.5</c:v>
                </c:pt>
                <c:pt idx="556">
                  <c:v>22</c:v>
                </c:pt>
                <c:pt idx="557">
                  <c:v>21</c:v>
                </c:pt>
                <c:pt idx="558">
                  <c:v>22.55</c:v>
                </c:pt>
                <c:pt idx="559">
                  <c:v>24.05</c:v>
                </c:pt>
                <c:pt idx="560">
                  <c:v>28.15</c:v>
                </c:pt>
                <c:pt idx="561">
                  <c:v>27.95</c:v>
                </c:pt>
                <c:pt idx="562">
                  <c:v>25.9</c:v>
                </c:pt>
                <c:pt idx="563">
                  <c:v>23.7</c:v>
                </c:pt>
                <c:pt idx="564">
                  <c:v>22.8</c:v>
                </c:pt>
                <c:pt idx="565">
                  <c:v>22</c:v>
                </c:pt>
                <c:pt idx="566">
                  <c:v>23.8</c:v>
                </c:pt>
                <c:pt idx="567">
                  <c:v>20.95</c:v>
                </c:pt>
                <c:pt idx="568">
                  <c:v>21.5</c:v>
                </c:pt>
                <c:pt idx="569">
                  <c:v>20.399999999999999</c:v>
                </c:pt>
                <c:pt idx="570">
                  <c:v>18</c:v>
                </c:pt>
                <c:pt idx="571">
                  <c:v>19.05</c:v>
                </c:pt>
                <c:pt idx="572">
                  <c:v>19.05</c:v>
                </c:pt>
                <c:pt idx="573">
                  <c:v>22.4</c:v>
                </c:pt>
                <c:pt idx="574">
                  <c:v>21.65</c:v>
                </c:pt>
                <c:pt idx="575">
                  <c:v>18.95</c:v>
                </c:pt>
                <c:pt idx="576">
                  <c:v>18.899999999999999</c:v>
                </c:pt>
                <c:pt idx="577">
                  <c:v>18.45</c:v>
                </c:pt>
                <c:pt idx="578">
                  <c:v>18.5</c:v>
                </c:pt>
                <c:pt idx="579">
                  <c:v>17.850000000000001</c:v>
                </c:pt>
                <c:pt idx="580">
                  <c:v>15.9</c:v>
                </c:pt>
                <c:pt idx="581">
                  <c:v>15.05</c:v>
                </c:pt>
                <c:pt idx="582">
                  <c:v>13.6</c:v>
                </c:pt>
                <c:pt idx="583">
                  <c:v>12.95</c:v>
                </c:pt>
                <c:pt idx="584">
                  <c:v>13</c:v>
                </c:pt>
                <c:pt idx="585">
                  <c:v>12.6</c:v>
                </c:pt>
                <c:pt idx="586">
                  <c:v>11.85</c:v>
                </c:pt>
                <c:pt idx="587">
                  <c:v>10.55</c:v>
                </c:pt>
                <c:pt idx="588">
                  <c:v>9.9499999999999993</c:v>
                </c:pt>
                <c:pt idx="589">
                  <c:v>9.3000000000000007</c:v>
                </c:pt>
                <c:pt idx="590">
                  <c:v>10.65</c:v>
                </c:pt>
                <c:pt idx="591">
                  <c:v>11</c:v>
                </c:pt>
                <c:pt idx="592">
                  <c:v>12.1</c:v>
                </c:pt>
                <c:pt idx="593">
                  <c:v>10.5</c:v>
                </c:pt>
                <c:pt idx="594">
                  <c:v>9.8000000000000007</c:v>
                </c:pt>
                <c:pt idx="595">
                  <c:v>8.15</c:v>
                </c:pt>
                <c:pt idx="596">
                  <c:v>7</c:v>
                </c:pt>
                <c:pt idx="597">
                  <c:v>8.1999999999999993</c:v>
                </c:pt>
                <c:pt idx="598">
                  <c:v>8</c:v>
                </c:pt>
                <c:pt idx="599">
                  <c:v>11.1</c:v>
                </c:pt>
                <c:pt idx="600">
                  <c:v>14.9</c:v>
                </c:pt>
                <c:pt idx="601">
                  <c:v>20.100000000000001</c:v>
                </c:pt>
                <c:pt idx="602">
                  <c:v>21.4</c:v>
                </c:pt>
                <c:pt idx="603">
                  <c:v>20.75</c:v>
                </c:pt>
                <c:pt idx="604">
                  <c:v>19.100000000000001</c:v>
                </c:pt>
                <c:pt idx="605">
                  <c:v>18.3</c:v>
                </c:pt>
                <c:pt idx="606">
                  <c:v>15.8</c:v>
                </c:pt>
                <c:pt idx="607">
                  <c:v>17.5</c:v>
                </c:pt>
                <c:pt idx="608">
                  <c:v>16.95</c:v>
                </c:pt>
                <c:pt idx="609">
                  <c:v>18</c:v>
                </c:pt>
                <c:pt idx="610">
                  <c:v>17.100000000000001</c:v>
                </c:pt>
                <c:pt idx="611">
                  <c:v>18.25</c:v>
                </c:pt>
                <c:pt idx="612">
                  <c:v>16.5</c:v>
                </c:pt>
                <c:pt idx="613">
                  <c:v>15.6</c:v>
                </c:pt>
                <c:pt idx="614">
                  <c:v>16.3</c:v>
                </c:pt>
                <c:pt idx="615">
                  <c:v>20.6</c:v>
                </c:pt>
                <c:pt idx="616">
                  <c:v>23.4</c:v>
                </c:pt>
                <c:pt idx="617">
                  <c:v>20.149999999999999</c:v>
                </c:pt>
                <c:pt idx="618">
                  <c:v>16.55</c:v>
                </c:pt>
                <c:pt idx="619">
                  <c:v>17.399999999999999</c:v>
                </c:pt>
                <c:pt idx="620">
                  <c:v>15.1</c:v>
                </c:pt>
                <c:pt idx="621">
                  <c:v>14.15</c:v>
                </c:pt>
                <c:pt idx="622">
                  <c:v>13.7</c:v>
                </c:pt>
                <c:pt idx="623">
                  <c:v>13.45</c:v>
                </c:pt>
                <c:pt idx="624">
                  <c:v>13.8</c:v>
                </c:pt>
                <c:pt idx="625">
                  <c:v>12.35</c:v>
                </c:pt>
                <c:pt idx="626">
                  <c:v>13.05</c:v>
                </c:pt>
                <c:pt idx="627">
                  <c:v>15.65</c:v>
                </c:pt>
                <c:pt idx="628">
                  <c:v>16.100000000000001</c:v>
                </c:pt>
                <c:pt idx="629">
                  <c:v>17.350000000000001</c:v>
                </c:pt>
                <c:pt idx="630">
                  <c:v>19.55</c:v>
                </c:pt>
                <c:pt idx="631">
                  <c:v>19.25</c:v>
                </c:pt>
                <c:pt idx="632">
                  <c:v>17.25</c:v>
                </c:pt>
                <c:pt idx="633">
                  <c:v>16.5</c:v>
                </c:pt>
                <c:pt idx="634">
                  <c:v>14.9</c:v>
                </c:pt>
                <c:pt idx="635">
                  <c:v>17.399999999999999</c:v>
                </c:pt>
                <c:pt idx="636">
                  <c:v>15.5</c:v>
                </c:pt>
                <c:pt idx="637">
                  <c:v>16.8</c:v>
                </c:pt>
                <c:pt idx="638">
                  <c:v>18.55</c:v>
                </c:pt>
                <c:pt idx="639">
                  <c:v>21.75</c:v>
                </c:pt>
                <c:pt idx="640">
                  <c:v>21.05</c:v>
                </c:pt>
                <c:pt idx="641">
                  <c:v>21.35</c:v>
                </c:pt>
                <c:pt idx="642">
                  <c:v>22.5</c:v>
                </c:pt>
                <c:pt idx="643">
                  <c:v>25.2</c:v>
                </c:pt>
                <c:pt idx="644">
                  <c:v>27.3</c:v>
                </c:pt>
                <c:pt idx="645">
                  <c:v>29.7</c:v>
                </c:pt>
                <c:pt idx="646">
                  <c:v>30.35</c:v>
                </c:pt>
                <c:pt idx="647">
                  <c:v>26.9</c:v>
                </c:pt>
                <c:pt idx="648">
                  <c:v>26.2</c:v>
                </c:pt>
                <c:pt idx="649">
                  <c:v>24.25</c:v>
                </c:pt>
                <c:pt idx="650">
                  <c:v>22.55</c:v>
                </c:pt>
                <c:pt idx="651">
                  <c:v>25.55</c:v>
                </c:pt>
                <c:pt idx="652">
                  <c:v>28.15</c:v>
                </c:pt>
                <c:pt idx="653">
                  <c:v>27.7</c:v>
                </c:pt>
                <c:pt idx="654">
                  <c:v>25.8</c:v>
                </c:pt>
                <c:pt idx="655">
                  <c:v>26.9</c:v>
                </c:pt>
                <c:pt idx="656">
                  <c:v>25</c:v>
                </c:pt>
                <c:pt idx="657">
                  <c:v>27.65</c:v>
                </c:pt>
                <c:pt idx="658">
                  <c:v>28.9</c:v>
                </c:pt>
                <c:pt idx="659">
                  <c:v>30.25</c:v>
                </c:pt>
                <c:pt idx="660">
                  <c:v>32</c:v>
                </c:pt>
                <c:pt idx="661">
                  <c:v>36.5</c:v>
                </c:pt>
                <c:pt idx="662">
                  <c:v>36</c:v>
                </c:pt>
                <c:pt idx="663">
                  <c:v>33.65</c:v>
                </c:pt>
                <c:pt idx="664">
                  <c:v>31.85</c:v>
                </c:pt>
                <c:pt idx="665">
                  <c:v>35.200000000000003</c:v>
                </c:pt>
                <c:pt idx="666">
                  <c:v>38.5</c:v>
                </c:pt>
                <c:pt idx="667">
                  <c:v>45.25</c:v>
                </c:pt>
                <c:pt idx="668">
                  <c:v>48.9</c:v>
                </c:pt>
                <c:pt idx="669">
                  <c:v>40</c:v>
                </c:pt>
                <c:pt idx="670">
                  <c:v>36</c:v>
                </c:pt>
                <c:pt idx="671">
                  <c:v>28.1</c:v>
                </c:pt>
                <c:pt idx="672">
                  <c:v>24.65</c:v>
                </c:pt>
                <c:pt idx="673">
                  <c:v>26.55</c:v>
                </c:pt>
                <c:pt idx="674">
                  <c:v>26.1</c:v>
                </c:pt>
                <c:pt idx="675">
                  <c:v>27.8</c:v>
                </c:pt>
                <c:pt idx="676">
                  <c:v>29.15</c:v>
                </c:pt>
                <c:pt idx="677">
                  <c:v>27.25</c:v>
                </c:pt>
                <c:pt idx="678">
                  <c:v>22</c:v>
                </c:pt>
                <c:pt idx="679">
                  <c:v>22</c:v>
                </c:pt>
                <c:pt idx="680">
                  <c:v>19.149999999999999</c:v>
                </c:pt>
                <c:pt idx="681">
                  <c:v>17.3</c:v>
                </c:pt>
                <c:pt idx="682">
                  <c:v>19.399999999999999</c:v>
                </c:pt>
                <c:pt idx="683">
                  <c:v>20.25</c:v>
                </c:pt>
                <c:pt idx="684">
                  <c:v>23.5</c:v>
                </c:pt>
                <c:pt idx="685">
                  <c:v>21.6</c:v>
                </c:pt>
                <c:pt idx="686">
                  <c:v>21.7</c:v>
                </c:pt>
                <c:pt idx="687">
                  <c:v>23.65</c:v>
                </c:pt>
                <c:pt idx="688">
                  <c:v>30.8</c:v>
                </c:pt>
                <c:pt idx="689">
                  <c:v>28.15</c:v>
                </c:pt>
                <c:pt idx="690">
                  <c:v>26.35</c:v>
                </c:pt>
                <c:pt idx="691">
                  <c:v>26.2</c:v>
                </c:pt>
                <c:pt idx="692">
                  <c:v>24.75</c:v>
                </c:pt>
                <c:pt idx="693">
                  <c:v>24.75</c:v>
                </c:pt>
                <c:pt idx="694">
                  <c:v>26.05</c:v>
                </c:pt>
                <c:pt idx="695">
                  <c:v>25.5</c:v>
                </c:pt>
                <c:pt idx="696">
                  <c:v>30.45</c:v>
                </c:pt>
                <c:pt idx="697">
                  <c:v>34.65</c:v>
                </c:pt>
                <c:pt idx="698">
                  <c:v>38.200000000000003</c:v>
                </c:pt>
                <c:pt idx="699">
                  <c:v>31.65</c:v>
                </c:pt>
                <c:pt idx="700">
                  <c:v>32.65</c:v>
                </c:pt>
                <c:pt idx="701">
                  <c:v>31.4</c:v>
                </c:pt>
                <c:pt idx="702">
                  <c:v>33.15</c:v>
                </c:pt>
                <c:pt idx="703">
                  <c:v>29.9</c:v>
                </c:pt>
                <c:pt idx="704">
                  <c:v>30.4</c:v>
                </c:pt>
                <c:pt idx="705">
                  <c:v>30.15</c:v>
                </c:pt>
                <c:pt idx="706">
                  <c:v>32.1</c:v>
                </c:pt>
                <c:pt idx="707">
                  <c:v>30.75</c:v>
                </c:pt>
                <c:pt idx="708">
                  <c:v>25.95</c:v>
                </c:pt>
                <c:pt idx="709">
                  <c:v>22.1</c:v>
                </c:pt>
                <c:pt idx="710">
                  <c:v>20.75</c:v>
                </c:pt>
                <c:pt idx="711">
                  <c:v>18.8</c:v>
                </c:pt>
                <c:pt idx="712">
                  <c:v>17.850000000000001</c:v>
                </c:pt>
                <c:pt idx="713">
                  <c:v>19.649999999999999</c:v>
                </c:pt>
                <c:pt idx="714">
                  <c:v>18.8</c:v>
                </c:pt>
                <c:pt idx="715">
                  <c:v>21.9</c:v>
                </c:pt>
                <c:pt idx="716">
                  <c:v>23.75</c:v>
                </c:pt>
                <c:pt idx="717">
                  <c:v>22.8</c:v>
                </c:pt>
                <c:pt idx="718">
                  <c:v>24.65</c:v>
                </c:pt>
                <c:pt idx="719">
                  <c:v>23.25</c:v>
                </c:pt>
                <c:pt idx="720">
                  <c:v>21.15</c:v>
                </c:pt>
                <c:pt idx="721">
                  <c:v>19.899999999999999</c:v>
                </c:pt>
                <c:pt idx="722">
                  <c:v>19.600000000000001</c:v>
                </c:pt>
                <c:pt idx="723">
                  <c:v>19.75</c:v>
                </c:pt>
                <c:pt idx="724">
                  <c:v>17.8</c:v>
                </c:pt>
                <c:pt idx="725">
                  <c:v>19</c:v>
                </c:pt>
                <c:pt idx="726">
                  <c:v>19.55</c:v>
                </c:pt>
                <c:pt idx="727">
                  <c:v>19.100000000000001</c:v>
                </c:pt>
                <c:pt idx="728">
                  <c:v>22</c:v>
                </c:pt>
                <c:pt idx="729">
                  <c:v>18.350000000000001</c:v>
                </c:pt>
                <c:pt idx="730">
                  <c:v>17.7</c:v>
                </c:pt>
                <c:pt idx="731">
                  <c:v>17</c:v>
                </c:pt>
                <c:pt idx="732">
                  <c:v>16.899999999999999</c:v>
                </c:pt>
                <c:pt idx="733">
                  <c:v>16.05</c:v>
                </c:pt>
                <c:pt idx="734">
                  <c:v>16.7</c:v>
                </c:pt>
                <c:pt idx="735">
                  <c:v>16.100000000000001</c:v>
                </c:pt>
                <c:pt idx="736">
                  <c:v>17.05</c:v>
                </c:pt>
                <c:pt idx="737">
                  <c:v>18.75</c:v>
                </c:pt>
                <c:pt idx="738">
                  <c:v>19.899999999999999</c:v>
                </c:pt>
                <c:pt idx="739">
                  <c:v>20.6</c:v>
                </c:pt>
                <c:pt idx="740">
                  <c:v>20.45</c:v>
                </c:pt>
                <c:pt idx="741">
                  <c:v>21</c:v>
                </c:pt>
                <c:pt idx="742">
                  <c:v>22.85</c:v>
                </c:pt>
                <c:pt idx="743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9-4897-A4F5-5E3E7BA9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420976"/>
        <c:axId val="158786360"/>
      </c:lineChart>
      <c:dateAx>
        <c:axId val="299420976"/>
        <c:scaling>
          <c:orientation val="minMax"/>
          <c:min val="39904"/>
        </c:scaling>
        <c:delete val="0"/>
        <c:axPos val="b"/>
        <c:numFmt formatCode="mmm\ \ \ \ \ \ \ \ \ \ \ \ \ \ \ \ \ 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8786360"/>
        <c:crosses val="autoZero"/>
        <c:auto val="1"/>
        <c:lblOffset val="100"/>
        <c:baseTimeUnit val="days"/>
      </c:dateAx>
      <c:valAx>
        <c:axId val="15878636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99420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988541822470602"/>
          <c:y val="2.8976828152162972E-3"/>
          <c:w val="0.64935434857412366"/>
          <c:h val="0.2848235865612348"/>
        </c:manualLayout>
      </c:layout>
      <c:overlay val="0"/>
      <c:spPr>
        <a:noFill/>
        <a:ln w="25400">
          <a:noFill/>
        </a:ln>
        <a:effectLst/>
      </c:spPr>
    </c:legend>
    <c:plotVisOnly val="1"/>
    <c:dispBlanksAs val="gap"/>
    <c:showDLblsOverMax val="0"/>
  </c:chart>
  <c:spPr>
    <a:noFill/>
    <a:ln w="25400">
      <a:noFill/>
    </a:ln>
    <a:effectLst/>
  </c:spPr>
  <c:txPr>
    <a:bodyPr/>
    <a:lstStyle/>
    <a:p>
      <a:pPr>
        <a:defRPr sz="800" u="none" strike="noStrike" baseline="0">
          <a:latin typeface="FagoCoRegularLf-Roman"/>
          <a:ea typeface="FagoCoRegularLf-Roman"/>
          <a:cs typeface="FagoCoRegularLf-Roman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62922060036306"/>
          <c:y val="6.396054499695307E-2"/>
          <c:w val="0.85182342686063595"/>
          <c:h val="0.71171237991373337"/>
        </c:manualLayout>
      </c:layout>
      <c:lineChart>
        <c:grouping val="standar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Paradip-Qingdao</c:v>
                </c:pt>
              </c:strCache>
            </c:strRef>
          </c:tx>
          <c:marker>
            <c:symbol val="none"/>
          </c:marker>
          <c:cat>
            <c:numRef>
              <c:f>[0]!Date_monthly</c:f>
              <c:numCache>
                <c:formatCode>mmm\ yy</c:formatCode>
                <c:ptCount val="991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41853</c:v>
                </c:pt>
              </c:numCache>
            </c:numRef>
          </c:cat>
          <c:val>
            <c:numRef>
              <c:f>[0]!India_monthly</c:f>
              <c:numCache>
                <c:formatCode>0.00</c:formatCode>
                <c:ptCount val="991"/>
                <c:pt idx="0">
                  <c:v>9.14</c:v>
                </c:pt>
                <c:pt idx="1">
                  <c:v>6.7249999999999996</c:v>
                </c:pt>
                <c:pt idx="2">
                  <c:v>8.875</c:v>
                </c:pt>
                <c:pt idx="3">
                  <c:v>8.2600000000000016</c:v>
                </c:pt>
                <c:pt idx="4">
                  <c:v>9.9250000000000007</c:v>
                </c:pt>
                <c:pt idx="5">
                  <c:v>9</c:v>
                </c:pt>
                <c:pt idx="6">
                  <c:v>9.7249999999999996</c:v>
                </c:pt>
                <c:pt idx="7">
                  <c:v>11.34</c:v>
                </c:pt>
                <c:pt idx="8">
                  <c:v>13.45</c:v>
                </c:pt>
                <c:pt idx="9">
                  <c:v>17.419999999999998</c:v>
                </c:pt>
                <c:pt idx="10">
                  <c:v>15.45</c:v>
                </c:pt>
                <c:pt idx="11">
                  <c:v>13.762499999999999</c:v>
                </c:pt>
                <c:pt idx="12">
                  <c:v>14.5</c:v>
                </c:pt>
                <c:pt idx="13">
                  <c:v>16.919999999999998</c:v>
                </c:pt>
                <c:pt idx="14">
                  <c:v>18</c:v>
                </c:pt>
                <c:pt idx="15">
                  <c:v>20.725000000000001</c:v>
                </c:pt>
                <c:pt idx="16">
                  <c:v>18.350000000000001</c:v>
                </c:pt>
                <c:pt idx="17">
                  <c:v>23.959999999999997</c:v>
                </c:pt>
                <c:pt idx="18">
                  <c:v>21.0625</c:v>
                </c:pt>
                <c:pt idx="19">
                  <c:v>20.89</c:v>
                </c:pt>
                <c:pt idx="20">
                  <c:v>15.962499999999999</c:v>
                </c:pt>
                <c:pt idx="21">
                  <c:v>14.3125</c:v>
                </c:pt>
                <c:pt idx="22">
                  <c:v>15.719999999999999</c:v>
                </c:pt>
                <c:pt idx="23">
                  <c:v>14.766666666666666</c:v>
                </c:pt>
                <c:pt idx="24">
                  <c:v>13.874999999999998</c:v>
                </c:pt>
                <c:pt idx="25">
                  <c:v>12.919999999999998</c:v>
                </c:pt>
                <c:pt idx="26">
                  <c:v>13.799999999999999</c:v>
                </c:pt>
                <c:pt idx="27">
                  <c:v>12.6</c:v>
                </c:pt>
                <c:pt idx="28">
                  <c:v>16.3</c:v>
                </c:pt>
                <c:pt idx="29">
                  <c:v>15.525</c:v>
                </c:pt>
                <c:pt idx="30">
                  <c:v>14.824999999999999</c:v>
                </c:pt>
                <c:pt idx="31">
                  <c:v>13.95</c:v>
                </c:pt>
                <c:pt idx="32">
                  <c:v>12.962499999999999</c:v>
                </c:pt>
                <c:pt idx="33">
                  <c:v>12.124999999999998</c:v>
                </c:pt>
                <c:pt idx="34">
                  <c:v>12.419999999999998</c:v>
                </c:pt>
                <c:pt idx="35">
                  <c:v>12.55</c:v>
                </c:pt>
                <c:pt idx="36">
                  <c:v>12.55</c:v>
                </c:pt>
                <c:pt idx="37">
                  <c:v>12.475</c:v>
                </c:pt>
                <c:pt idx="38">
                  <c:v>11.137499999999999</c:v>
                </c:pt>
                <c:pt idx="39">
                  <c:v>10.748000000000001</c:v>
                </c:pt>
                <c:pt idx="40">
                  <c:v>10.5375</c:v>
                </c:pt>
                <c:pt idx="41">
                  <c:v>11.9725</c:v>
                </c:pt>
                <c:pt idx="42">
                  <c:v>12.226980000000001</c:v>
                </c:pt>
                <c:pt idx="43">
                  <c:v>11.35</c:v>
                </c:pt>
                <c:pt idx="44">
                  <c:v>10.375</c:v>
                </c:pt>
                <c:pt idx="45">
                  <c:v>10.27</c:v>
                </c:pt>
                <c:pt idx="46">
                  <c:v>9.0250000000000004</c:v>
                </c:pt>
                <c:pt idx="47">
                  <c:v>9.5250000000000004</c:v>
                </c:pt>
                <c:pt idx="48">
                  <c:v>9.73</c:v>
                </c:pt>
                <c:pt idx="49">
                  <c:v>8.5875000000000004</c:v>
                </c:pt>
                <c:pt idx="50">
                  <c:v>9.4278158999999988</c:v>
                </c:pt>
                <c:pt idx="51">
                  <c:v>9.6125000000000007</c:v>
                </c:pt>
                <c:pt idx="52">
                  <c:v>9.5374999999999996</c:v>
                </c:pt>
                <c:pt idx="53">
                  <c:v>10.762499999999999</c:v>
                </c:pt>
                <c:pt idx="54">
                  <c:v>11.870000000000001</c:v>
                </c:pt>
                <c:pt idx="55">
                  <c:v>11.5375</c:v>
                </c:pt>
                <c:pt idx="56">
                  <c:v>10.787499999999998</c:v>
                </c:pt>
                <c:pt idx="57">
                  <c:v>10.83</c:v>
                </c:pt>
                <c:pt idx="58">
                  <c:v>10.574999999999999</c:v>
                </c:pt>
                <c:pt idx="59">
                  <c:v>10.824999999999999</c:v>
                </c:pt>
                <c:pt idx="60">
                  <c:v>11.540000000000001</c:v>
                </c:pt>
                <c:pt idx="61">
                  <c:v>13.362499999999999</c:v>
                </c:pt>
                <c:pt idx="62">
                  <c:v>13.325999999999999</c:v>
                </c:pt>
                <c:pt idx="63">
                  <c:v>10.875000000000002</c:v>
                </c:pt>
                <c:pt idx="64">
                  <c:v>11.1625</c:v>
                </c:pt>
                <c:pt idx="65">
                  <c:v>12.5375</c:v>
                </c:pt>
                <c:pt idx="66">
                  <c:v>11.441999999999998</c:v>
                </c:pt>
                <c:pt idx="67">
                  <c:v>10.849999999999998</c:v>
                </c:pt>
                <c:pt idx="68">
                  <c:v>10.452500000000001</c:v>
                </c:pt>
                <c:pt idx="69">
                  <c:v>9.9499999999999993</c:v>
                </c:pt>
                <c:pt idx="70">
                  <c:v>9.4749999999999996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D33-A3D5-636AAC528627}"/>
            </c:ext>
          </c:extLst>
        </c:ser>
        <c:ser>
          <c:idx val="1"/>
          <c:order val="1"/>
          <c:tx>
            <c:strRef>
              <c:f>charts!$K$2</c:f>
              <c:strCache>
                <c:ptCount val="1"/>
                <c:pt idx="0">
                  <c:v>Dampier-Qingdao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[0]!Date_monthly</c:f>
              <c:numCache>
                <c:formatCode>mmm\ yy</c:formatCode>
                <c:ptCount val="991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41853</c:v>
                </c:pt>
              </c:numCache>
            </c:numRef>
          </c:cat>
          <c:val>
            <c:numRef>
              <c:f>[0]!Australia_monthly</c:f>
              <c:numCache>
                <c:formatCode>0.00</c:formatCode>
                <c:ptCount val="991"/>
                <c:pt idx="0">
                  <c:v>8.2399999999999984</c:v>
                </c:pt>
                <c:pt idx="1">
                  <c:v>4.2699999999999996</c:v>
                </c:pt>
                <c:pt idx="2">
                  <c:v>4.5250000000000004</c:v>
                </c:pt>
                <c:pt idx="3">
                  <c:v>5.7099999999999991</c:v>
                </c:pt>
                <c:pt idx="4">
                  <c:v>8.8375000000000004</c:v>
                </c:pt>
                <c:pt idx="5">
                  <c:v>7.4874999999999998</c:v>
                </c:pt>
                <c:pt idx="6">
                  <c:v>6.5125000000000002</c:v>
                </c:pt>
                <c:pt idx="7">
                  <c:v>9.48</c:v>
                </c:pt>
                <c:pt idx="8">
                  <c:v>16.45</c:v>
                </c:pt>
                <c:pt idx="9">
                  <c:v>15.36</c:v>
                </c:pt>
                <c:pt idx="10">
                  <c:v>12.9</c:v>
                </c:pt>
                <c:pt idx="11">
                  <c:v>10.025</c:v>
                </c:pt>
                <c:pt idx="12">
                  <c:v>11.05</c:v>
                </c:pt>
                <c:pt idx="13">
                  <c:v>17.309999999999999</c:v>
                </c:pt>
                <c:pt idx="14">
                  <c:v>13.9375</c:v>
                </c:pt>
                <c:pt idx="15">
                  <c:v>11.95</c:v>
                </c:pt>
                <c:pt idx="16">
                  <c:v>9.8374999999999986</c:v>
                </c:pt>
                <c:pt idx="17">
                  <c:v>10.79</c:v>
                </c:pt>
                <c:pt idx="18">
                  <c:v>10.125</c:v>
                </c:pt>
                <c:pt idx="19">
                  <c:v>12.6</c:v>
                </c:pt>
                <c:pt idx="20">
                  <c:v>10.987500000000001</c:v>
                </c:pt>
                <c:pt idx="21">
                  <c:v>6.9249999999999998</c:v>
                </c:pt>
                <c:pt idx="22">
                  <c:v>9.4599999999999991</c:v>
                </c:pt>
                <c:pt idx="23">
                  <c:v>11.449999999999998</c:v>
                </c:pt>
                <c:pt idx="24">
                  <c:v>11.8125</c:v>
                </c:pt>
                <c:pt idx="25">
                  <c:v>11.05</c:v>
                </c:pt>
                <c:pt idx="26">
                  <c:v>8.65</c:v>
                </c:pt>
                <c:pt idx="27">
                  <c:v>8.75</c:v>
                </c:pt>
                <c:pt idx="28">
                  <c:v>6.5</c:v>
                </c:pt>
                <c:pt idx="29">
                  <c:v>7.5250000000000004</c:v>
                </c:pt>
                <c:pt idx="30">
                  <c:v>7.6624999999999996</c:v>
                </c:pt>
                <c:pt idx="31">
                  <c:v>7.5299999999999994</c:v>
                </c:pt>
                <c:pt idx="32">
                  <c:v>7.7249999999999996</c:v>
                </c:pt>
                <c:pt idx="33">
                  <c:v>8.1</c:v>
                </c:pt>
                <c:pt idx="34">
                  <c:v>8.0400000000000009</c:v>
                </c:pt>
                <c:pt idx="35">
                  <c:v>8.1</c:v>
                </c:pt>
                <c:pt idx="36">
                  <c:v>8.1</c:v>
                </c:pt>
                <c:pt idx="37">
                  <c:v>10.675000000000001</c:v>
                </c:pt>
                <c:pt idx="38">
                  <c:v>12.9</c:v>
                </c:pt>
                <c:pt idx="39">
                  <c:v>8.76</c:v>
                </c:pt>
                <c:pt idx="40">
                  <c:v>7.6125000000000007</c:v>
                </c:pt>
                <c:pt idx="41">
                  <c:v>7.75</c:v>
                </c:pt>
                <c:pt idx="42">
                  <c:v>7.8375000000000004</c:v>
                </c:pt>
                <c:pt idx="43">
                  <c:v>7.62</c:v>
                </c:pt>
                <c:pt idx="44">
                  <c:v>6.8374999999999995</c:v>
                </c:pt>
                <c:pt idx="45">
                  <c:v>7.0400000000000009</c:v>
                </c:pt>
                <c:pt idx="46">
                  <c:v>6.7124999999999995</c:v>
                </c:pt>
                <c:pt idx="47">
                  <c:v>7.3375000000000004</c:v>
                </c:pt>
                <c:pt idx="48">
                  <c:v>9.01</c:v>
                </c:pt>
                <c:pt idx="49">
                  <c:v>9.3375000000000004</c:v>
                </c:pt>
                <c:pt idx="50">
                  <c:v>7.95</c:v>
                </c:pt>
                <c:pt idx="51">
                  <c:v>7.2125000000000004</c:v>
                </c:pt>
                <c:pt idx="52">
                  <c:v>7.35</c:v>
                </c:pt>
                <c:pt idx="53">
                  <c:v>7.2625000000000002</c:v>
                </c:pt>
                <c:pt idx="54">
                  <c:v>7.1</c:v>
                </c:pt>
                <c:pt idx="55">
                  <c:v>7.2750000000000004</c:v>
                </c:pt>
                <c:pt idx="56">
                  <c:v>7.5500000000000007</c:v>
                </c:pt>
                <c:pt idx="57">
                  <c:v>7.7800000000000011</c:v>
                </c:pt>
                <c:pt idx="58">
                  <c:v>8.8000000000000007</c:v>
                </c:pt>
                <c:pt idx="59">
                  <c:v>11.287500000000001</c:v>
                </c:pt>
                <c:pt idx="60">
                  <c:v>11.17</c:v>
                </c:pt>
                <c:pt idx="61">
                  <c:v>8.9499999999999993</c:v>
                </c:pt>
                <c:pt idx="62">
                  <c:v>13.059999999999999</c:v>
                </c:pt>
                <c:pt idx="63">
                  <c:v>8.3250000000000011</c:v>
                </c:pt>
                <c:pt idx="64">
                  <c:v>7.6750000000000007</c:v>
                </c:pt>
                <c:pt idx="65">
                  <c:v>10.262499999999999</c:v>
                </c:pt>
                <c:pt idx="66">
                  <c:v>8.5400000000000009</c:v>
                </c:pt>
                <c:pt idx="67">
                  <c:v>7.6875</c:v>
                </c:pt>
                <c:pt idx="68">
                  <c:v>7.9124999999999996</c:v>
                </c:pt>
                <c:pt idx="69">
                  <c:v>7.7099999999999991</c:v>
                </c:pt>
                <c:pt idx="70">
                  <c:v>7.75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D-4D33-A3D5-636AAC528627}"/>
            </c:ext>
          </c:extLst>
        </c:ser>
        <c:ser>
          <c:idx val="2"/>
          <c:order val="2"/>
          <c:tx>
            <c:strRef>
              <c:f>charts!$K$3</c:f>
              <c:strCache>
                <c:ptCount val="1"/>
                <c:pt idx="0">
                  <c:v>Tubarao-Qingdao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[0]!Date_monthly</c:f>
              <c:numCache>
                <c:formatCode>mmm\ yy</c:formatCode>
                <c:ptCount val="991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41853</c:v>
                </c:pt>
              </c:numCache>
            </c:numRef>
          </c:cat>
          <c:val>
            <c:numRef>
              <c:f>[0]!Brazil_monthly</c:f>
              <c:numCache>
                <c:formatCode>0.00</c:formatCode>
                <c:ptCount val="991"/>
                <c:pt idx="0">
                  <c:v>19.419999999999998</c:v>
                </c:pt>
                <c:pt idx="1">
                  <c:v>8.8224999999999998</c:v>
                </c:pt>
                <c:pt idx="2">
                  <c:v>8.1374999999999993</c:v>
                </c:pt>
                <c:pt idx="3">
                  <c:v>12.38</c:v>
                </c:pt>
                <c:pt idx="4">
                  <c:v>21.8</c:v>
                </c:pt>
                <c:pt idx="5">
                  <c:v>19.725000000000001</c:v>
                </c:pt>
                <c:pt idx="6">
                  <c:v>16.55</c:v>
                </c:pt>
                <c:pt idx="7">
                  <c:v>22.82</c:v>
                </c:pt>
                <c:pt idx="8">
                  <c:v>41.912500000000001</c:v>
                </c:pt>
                <c:pt idx="9">
                  <c:v>39.130000000000003</c:v>
                </c:pt>
                <c:pt idx="10">
                  <c:v>32.6875</c:v>
                </c:pt>
                <c:pt idx="11">
                  <c:v>27.75</c:v>
                </c:pt>
                <c:pt idx="12">
                  <c:v>28.169999999999998</c:v>
                </c:pt>
                <c:pt idx="13">
                  <c:v>41.8</c:v>
                </c:pt>
                <c:pt idx="14">
                  <c:v>35.587499999999999</c:v>
                </c:pt>
                <c:pt idx="15">
                  <c:v>29.5625</c:v>
                </c:pt>
                <c:pt idx="16">
                  <c:v>26.774999999999999</c:v>
                </c:pt>
                <c:pt idx="17">
                  <c:v>27.1</c:v>
                </c:pt>
                <c:pt idx="18">
                  <c:v>25.362499999999997</c:v>
                </c:pt>
                <c:pt idx="19">
                  <c:v>31.8</c:v>
                </c:pt>
                <c:pt idx="20">
                  <c:v>26.625</c:v>
                </c:pt>
                <c:pt idx="21">
                  <c:v>17.95</c:v>
                </c:pt>
                <c:pt idx="22">
                  <c:v>24.46</c:v>
                </c:pt>
                <c:pt idx="23">
                  <c:v>28.45</c:v>
                </c:pt>
                <c:pt idx="24">
                  <c:v>30.162500000000001</c:v>
                </c:pt>
                <c:pt idx="25">
                  <c:v>27.520000000000003</c:v>
                </c:pt>
                <c:pt idx="26">
                  <c:v>21.849999999999998</c:v>
                </c:pt>
                <c:pt idx="27">
                  <c:v>21.9</c:v>
                </c:pt>
                <c:pt idx="28">
                  <c:v>17.850000000000001</c:v>
                </c:pt>
                <c:pt idx="29">
                  <c:v>19.649999999999999</c:v>
                </c:pt>
                <c:pt idx="30">
                  <c:v>19.149999999999999</c:v>
                </c:pt>
                <c:pt idx="31">
                  <c:v>19.25</c:v>
                </c:pt>
                <c:pt idx="32">
                  <c:v>20.1875</c:v>
                </c:pt>
                <c:pt idx="33">
                  <c:v>20.237499999999997</c:v>
                </c:pt>
                <c:pt idx="34">
                  <c:v>19.63</c:v>
                </c:pt>
                <c:pt idx="35">
                  <c:v>19.8</c:v>
                </c:pt>
                <c:pt idx="36">
                  <c:v>19.8</c:v>
                </c:pt>
                <c:pt idx="37">
                  <c:v>25.625</c:v>
                </c:pt>
                <c:pt idx="38">
                  <c:v>29.75</c:v>
                </c:pt>
                <c:pt idx="39">
                  <c:v>22.35</c:v>
                </c:pt>
                <c:pt idx="40">
                  <c:v>19.625</c:v>
                </c:pt>
                <c:pt idx="41">
                  <c:v>20.100000000000001</c:v>
                </c:pt>
                <c:pt idx="42">
                  <c:v>20.85</c:v>
                </c:pt>
                <c:pt idx="43">
                  <c:v>20.350000000000001</c:v>
                </c:pt>
                <c:pt idx="44">
                  <c:v>17.600000000000001</c:v>
                </c:pt>
                <c:pt idx="45">
                  <c:v>17.909999999999997</c:v>
                </c:pt>
                <c:pt idx="46">
                  <c:v>17.512499999999999</c:v>
                </c:pt>
                <c:pt idx="47">
                  <c:v>18.675000000000001</c:v>
                </c:pt>
                <c:pt idx="48">
                  <c:v>22.45</c:v>
                </c:pt>
                <c:pt idx="49">
                  <c:v>21.9</c:v>
                </c:pt>
                <c:pt idx="50">
                  <c:v>18.225000000000001</c:v>
                </c:pt>
                <c:pt idx="51">
                  <c:v>18.024999999999999</c:v>
                </c:pt>
                <c:pt idx="52">
                  <c:v>18.087499999999999</c:v>
                </c:pt>
                <c:pt idx="53">
                  <c:v>17.575000000000003</c:v>
                </c:pt>
                <c:pt idx="54">
                  <c:v>17.419999999999998</c:v>
                </c:pt>
                <c:pt idx="55">
                  <c:v>17.675000000000001</c:v>
                </c:pt>
                <c:pt idx="56">
                  <c:v>17.462500000000002</c:v>
                </c:pt>
                <c:pt idx="57">
                  <c:v>20.660000000000004</c:v>
                </c:pt>
                <c:pt idx="58">
                  <c:v>20.625</c:v>
                </c:pt>
                <c:pt idx="59">
                  <c:v>25.737500000000001</c:v>
                </c:pt>
                <c:pt idx="60">
                  <c:v>26.579999999999995</c:v>
                </c:pt>
                <c:pt idx="61">
                  <c:v>20.837499999999999</c:v>
                </c:pt>
                <c:pt idx="62">
                  <c:v>27.71</c:v>
                </c:pt>
                <c:pt idx="63">
                  <c:v>22.225000000000001</c:v>
                </c:pt>
                <c:pt idx="64">
                  <c:v>19.362499999999997</c:v>
                </c:pt>
                <c:pt idx="65">
                  <c:v>25.412500000000001</c:v>
                </c:pt>
                <c:pt idx="66">
                  <c:v>20.3</c:v>
                </c:pt>
                <c:pt idx="67">
                  <c:v>19.4375</c:v>
                </c:pt>
                <c:pt idx="68">
                  <c:v>20.9375</c:v>
                </c:pt>
                <c:pt idx="69">
                  <c:v>20.2</c:v>
                </c:pt>
                <c:pt idx="70">
                  <c:v>18.600000000000001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D-4D33-A3D5-636AAC5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6032"/>
        <c:axId val="300397832"/>
      </c:lineChart>
      <c:dateAx>
        <c:axId val="300576032"/>
        <c:scaling>
          <c:orientation val="minMax"/>
          <c:min val="39814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00397832"/>
        <c:crosses val="autoZero"/>
        <c:auto val="1"/>
        <c:lblOffset val="100"/>
        <c:baseTimeUnit val="months"/>
      </c:dateAx>
      <c:valAx>
        <c:axId val="3003978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0057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596728383409044"/>
          <c:y val="2.0341467814385342E-2"/>
          <c:w val="0.47289236636418475"/>
          <c:h val="0.27900899156151182"/>
        </c:manualLayout>
      </c:layout>
      <c:overlay val="0"/>
      <c:spPr>
        <a:noFill/>
        <a:ln w="25400">
          <a:noFill/>
        </a:ln>
        <a:effectLst/>
      </c:spPr>
    </c:legend>
    <c:plotVisOnly val="1"/>
    <c:dispBlanksAs val="gap"/>
    <c:showDLblsOverMax val="0"/>
  </c:chart>
  <c:spPr>
    <a:noFill/>
    <a:ln w="25400">
      <a:noFill/>
    </a:ln>
    <a:effectLst/>
  </c:spPr>
  <c:txPr>
    <a:bodyPr/>
    <a:lstStyle/>
    <a:p>
      <a:pPr>
        <a:defRPr sz="800" u="none" strike="noStrike" baseline="0">
          <a:latin typeface="FagoCoRegularLf-Roman"/>
          <a:ea typeface="FagoCoRegularLf-Roman"/>
          <a:cs typeface="FagoCoRegularLf-Roman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7996500437445"/>
          <c:y val="4.6770924467774859E-2"/>
          <c:w val="0.54892825896762909"/>
          <c:h val="0.69574839603385896"/>
        </c:manualLayout>
      </c:layout>
      <c:lineChart>
        <c:grouping val="standar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Paradip-Qingdao</c:v>
                </c:pt>
              </c:strCache>
            </c:strRef>
          </c:tx>
          <c:marker>
            <c:symbol val="none"/>
          </c:marker>
          <c:cat>
            <c:strRef>
              <c:f>[0]!Date_quarterly</c:f>
              <c:strCache>
                <c:ptCount val="21"/>
                <c:pt idx="0">
                  <c:v>2008 Q4</c:v>
                </c:pt>
                <c:pt idx="1">
                  <c:v>2009 Q1</c:v>
                </c:pt>
                <c:pt idx="2">
                  <c:v>2009 Q2</c:v>
                </c:pt>
                <c:pt idx="3">
                  <c:v>2009 Q3</c:v>
                </c:pt>
                <c:pt idx="4">
                  <c:v>2009 Q4</c:v>
                </c:pt>
                <c:pt idx="5">
                  <c:v>2010 Q1</c:v>
                </c:pt>
                <c:pt idx="6">
                  <c:v>2010 Q2</c:v>
                </c:pt>
                <c:pt idx="7">
                  <c:v>2010 Q3</c:v>
                </c:pt>
                <c:pt idx="8">
                  <c:v>2010 Q4</c:v>
                </c:pt>
                <c:pt idx="9">
                  <c:v>2011 Q1</c:v>
                </c:pt>
                <c:pt idx="10">
                  <c:v>2011 Q2</c:v>
                </c:pt>
                <c:pt idx="11">
                  <c:v>2011 Q3</c:v>
                </c:pt>
                <c:pt idx="12">
                  <c:v>2011 Q4</c:v>
                </c:pt>
                <c:pt idx="13">
                  <c:v>2012 Q1</c:v>
                </c:pt>
                <c:pt idx="14">
                  <c:v>2012 Q2</c:v>
                </c:pt>
                <c:pt idx="15">
                  <c:v>2012 Q3</c:v>
                </c:pt>
                <c:pt idx="16">
                  <c:v>2012 Q4</c:v>
                </c:pt>
                <c:pt idx="17">
                  <c:v>2013 Q1</c:v>
                </c:pt>
                <c:pt idx="18">
                  <c:v>2013 Q2</c:v>
                </c:pt>
                <c:pt idx="19">
                  <c:v>2013 Q3</c:v>
                </c:pt>
                <c:pt idx="20">
                  <c:v>2013 Q4</c:v>
                </c:pt>
              </c:strCache>
            </c:strRef>
          </c:cat>
          <c:val>
            <c:numRef>
              <c:f>[0]!India_quarterly</c:f>
              <c:numCache>
                <c:formatCode>0.00</c:formatCode>
                <c:ptCount val="991"/>
                <c:pt idx="0">
                  <c:v>8.2466666666666679</c:v>
                </c:pt>
                <c:pt idx="1">
                  <c:v>9.0616666666666674</c:v>
                </c:pt>
                <c:pt idx="2">
                  <c:v>11.505000000000001</c:v>
                </c:pt>
                <c:pt idx="3">
                  <c:v>15.544166666666664</c:v>
                </c:pt>
                <c:pt idx="4">
                  <c:v>16.473333333333333</c:v>
                </c:pt>
                <c:pt idx="5">
                  <c:v>21.011666666666667</c:v>
                </c:pt>
                <c:pt idx="6">
                  <c:v>19.305</c:v>
                </c:pt>
                <c:pt idx="7">
                  <c:v>14.933055555555555</c:v>
                </c:pt>
                <c:pt idx="8">
                  <c:v>13.531666666666665</c:v>
                </c:pt>
                <c:pt idx="9">
                  <c:v>14.808333333333332</c:v>
                </c:pt>
                <c:pt idx="10">
                  <c:v>13.9125</c:v>
                </c:pt>
                <c:pt idx="11">
                  <c:v>12.365</c:v>
                </c:pt>
                <c:pt idx="12">
                  <c:v>12.054166666666665</c:v>
                </c:pt>
                <c:pt idx="13">
                  <c:v>11.085999999999999</c:v>
                </c:pt>
                <c:pt idx="14">
                  <c:v>11.317326666666666</c:v>
                </c:pt>
                <c:pt idx="15">
                  <c:v>9.6066666666666674</c:v>
                </c:pt>
                <c:pt idx="16">
                  <c:v>9.2484386333333344</c:v>
                </c:pt>
                <c:pt idx="17">
                  <c:v>9.9708333333333332</c:v>
                </c:pt>
                <c:pt idx="18">
                  <c:v>11.398333333333332</c:v>
                </c:pt>
                <c:pt idx="19">
                  <c:v>10.743333333333334</c:v>
                </c:pt>
                <c:pt idx="20">
                  <c:v>12.742833333333332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5-410E-A877-71C144317169}"/>
            </c:ext>
          </c:extLst>
        </c:ser>
        <c:ser>
          <c:idx val="1"/>
          <c:order val="1"/>
          <c:tx>
            <c:strRef>
              <c:f>charts!$K$2</c:f>
              <c:strCache>
                <c:ptCount val="1"/>
                <c:pt idx="0">
                  <c:v>Dampier-Qingdao</c:v>
                </c:pt>
              </c:strCache>
            </c:strRef>
          </c:tx>
          <c:marker>
            <c:symbol val="none"/>
          </c:marker>
          <c:cat>
            <c:strRef>
              <c:f>[0]!Date_quarterly</c:f>
              <c:strCache>
                <c:ptCount val="21"/>
                <c:pt idx="0">
                  <c:v>2008 Q4</c:v>
                </c:pt>
                <c:pt idx="1">
                  <c:v>2009 Q1</c:v>
                </c:pt>
                <c:pt idx="2">
                  <c:v>2009 Q2</c:v>
                </c:pt>
                <c:pt idx="3">
                  <c:v>2009 Q3</c:v>
                </c:pt>
                <c:pt idx="4">
                  <c:v>2009 Q4</c:v>
                </c:pt>
                <c:pt idx="5">
                  <c:v>2010 Q1</c:v>
                </c:pt>
                <c:pt idx="6">
                  <c:v>2010 Q2</c:v>
                </c:pt>
                <c:pt idx="7">
                  <c:v>2010 Q3</c:v>
                </c:pt>
                <c:pt idx="8">
                  <c:v>2010 Q4</c:v>
                </c:pt>
                <c:pt idx="9">
                  <c:v>2011 Q1</c:v>
                </c:pt>
                <c:pt idx="10">
                  <c:v>2011 Q2</c:v>
                </c:pt>
                <c:pt idx="11">
                  <c:v>2011 Q3</c:v>
                </c:pt>
                <c:pt idx="12">
                  <c:v>2011 Q4</c:v>
                </c:pt>
                <c:pt idx="13">
                  <c:v>2012 Q1</c:v>
                </c:pt>
                <c:pt idx="14">
                  <c:v>2012 Q2</c:v>
                </c:pt>
                <c:pt idx="15">
                  <c:v>2012 Q3</c:v>
                </c:pt>
                <c:pt idx="16">
                  <c:v>2012 Q4</c:v>
                </c:pt>
                <c:pt idx="17">
                  <c:v>2013 Q1</c:v>
                </c:pt>
                <c:pt idx="18">
                  <c:v>2013 Q2</c:v>
                </c:pt>
                <c:pt idx="19">
                  <c:v>2013 Q3</c:v>
                </c:pt>
                <c:pt idx="20">
                  <c:v>2013 Q4</c:v>
                </c:pt>
              </c:strCache>
            </c:strRef>
          </c:cat>
          <c:val>
            <c:numRef>
              <c:f>[0]!Australia_quarterly</c:f>
              <c:numCache>
                <c:formatCode>0.00</c:formatCode>
                <c:ptCount val="991"/>
                <c:pt idx="0">
                  <c:v>5.6783333333333319</c:v>
                </c:pt>
                <c:pt idx="1">
                  <c:v>7.3449999999999998</c:v>
                </c:pt>
                <c:pt idx="2">
                  <c:v>10.814166666666665</c:v>
                </c:pt>
                <c:pt idx="3">
                  <c:v>12.761666666666665</c:v>
                </c:pt>
                <c:pt idx="4">
                  <c:v>14.099166666666667</c:v>
                </c:pt>
                <c:pt idx="5">
                  <c:v>10.859166666666667</c:v>
                </c:pt>
                <c:pt idx="6">
                  <c:v>11.237500000000002</c:v>
                </c:pt>
                <c:pt idx="7">
                  <c:v>9.2783333333333307</c:v>
                </c:pt>
                <c:pt idx="8">
                  <c:v>10.504166666666668</c:v>
                </c:pt>
                <c:pt idx="9">
                  <c:v>7.5916666666666659</c:v>
                </c:pt>
                <c:pt idx="10">
                  <c:v>7.6391666666666653</c:v>
                </c:pt>
                <c:pt idx="11">
                  <c:v>8.08</c:v>
                </c:pt>
                <c:pt idx="12">
                  <c:v>10.558333333333332</c:v>
                </c:pt>
                <c:pt idx="13">
                  <c:v>8.0408333333333335</c:v>
                </c:pt>
                <c:pt idx="14">
                  <c:v>7.4316666666666658</c:v>
                </c:pt>
                <c:pt idx="15">
                  <c:v>7.0300000000000011</c:v>
                </c:pt>
                <c:pt idx="16">
                  <c:v>8.7658333333333331</c:v>
                </c:pt>
                <c:pt idx="17">
                  <c:v>7.2749999999999995</c:v>
                </c:pt>
                <c:pt idx="18">
                  <c:v>7.3083333333333336</c:v>
                </c:pt>
                <c:pt idx="19">
                  <c:v>9.2891666666666683</c:v>
                </c:pt>
                <c:pt idx="20">
                  <c:v>11.059999999999997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5-410E-A877-71C144317169}"/>
            </c:ext>
          </c:extLst>
        </c:ser>
        <c:ser>
          <c:idx val="2"/>
          <c:order val="2"/>
          <c:tx>
            <c:strRef>
              <c:f>charts!$K$3</c:f>
              <c:strCache>
                <c:ptCount val="1"/>
                <c:pt idx="0">
                  <c:v>Tubarao-Qingdao</c:v>
                </c:pt>
              </c:strCache>
            </c:strRef>
          </c:tx>
          <c:marker>
            <c:symbol val="none"/>
          </c:marker>
          <c:cat>
            <c:strRef>
              <c:f>[0]!Date_quarterly</c:f>
              <c:strCache>
                <c:ptCount val="21"/>
                <c:pt idx="0">
                  <c:v>2008 Q4</c:v>
                </c:pt>
                <c:pt idx="1">
                  <c:v>2009 Q1</c:v>
                </c:pt>
                <c:pt idx="2">
                  <c:v>2009 Q2</c:v>
                </c:pt>
                <c:pt idx="3">
                  <c:v>2009 Q3</c:v>
                </c:pt>
                <c:pt idx="4">
                  <c:v>2009 Q4</c:v>
                </c:pt>
                <c:pt idx="5">
                  <c:v>2010 Q1</c:v>
                </c:pt>
                <c:pt idx="6">
                  <c:v>2010 Q2</c:v>
                </c:pt>
                <c:pt idx="7">
                  <c:v>2010 Q3</c:v>
                </c:pt>
                <c:pt idx="8">
                  <c:v>2010 Q4</c:v>
                </c:pt>
                <c:pt idx="9">
                  <c:v>2011 Q1</c:v>
                </c:pt>
                <c:pt idx="10">
                  <c:v>2011 Q2</c:v>
                </c:pt>
                <c:pt idx="11">
                  <c:v>2011 Q3</c:v>
                </c:pt>
                <c:pt idx="12">
                  <c:v>2011 Q4</c:v>
                </c:pt>
                <c:pt idx="13">
                  <c:v>2012 Q1</c:v>
                </c:pt>
                <c:pt idx="14">
                  <c:v>2012 Q2</c:v>
                </c:pt>
                <c:pt idx="15">
                  <c:v>2012 Q3</c:v>
                </c:pt>
                <c:pt idx="16">
                  <c:v>2012 Q4</c:v>
                </c:pt>
                <c:pt idx="17">
                  <c:v>2013 Q1</c:v>
                </c:pt>
                <c:pt idx="18">
                  <c:v>2013 Q2</c:v>
                </c:pt>
                <c:pt idx="19">
                  <c:v>2013 Q3</c:v>
                </c:pt>
                <c:pt idx="20">
                  <c:v>2013 Q4</c:v>
                </c:pt>
              </c:strCache>
            </c:strRef>
          </c:cat>
          <c:val>
            <c:numRef>
              <c:f>[0]!Brazil_quarterly</c:f>
              <c:numCache>
                <c:formatCode>0.00</c:formatCode>
                <c:ptCount val="991"/>
                <c:pt idx="0">
                  <c:v>12.126666666666665</c:v>
                </c:pt>
                <c:pt idx="1">
                  <c:v>17.968333333333334</c:v>
                </c:pt>
                <c:pt idx="2">
                  <c:v>27.094166666666666</c:v>
                </c:pt>
                <c:pt idx="3">
                  <c:v>33.189166666666665</c:v>
                </c:pt>
                <c:pt idx="4">
                  <c:v>35.185833333333335</c:v>
                </c:pt>
                <c:pt idx="5">
                  <c:v>27.8125</c:v>
                </c:pt>
                <c:pt idx="6">
                  <c:v>27.929166666666664</c:v>
                </c:pt>
                <c:pt idx="7">
                  <c:v>23.62</c:v>
                </c:pt>
                <c:pt idx="8">
                  <c:v>26.510833333333334</c:v>
                </c:pt>
                <c:pt idx="9">
                  <c:v>19.8</c:v>
                </c:pt>
                <c:pt idx="10">
                  <c:v>19.529166666666665</c:v>
                </c:pt>
                <c:pt idx="11">
                  <c:v>19.889166666666664</c:v>
                </c:pt>
                <c:pt idx="12">
                  <c:v>25.058333333333334</c:v>
                </c:pt>
                <c:pt idx="13">
                  <c:v>20.691666666666666</c:v>
                </c:pt>
                <c:pt idx="14">
                  <c:v>19.600000000000001</c:v>
                </c:pt>
                <c:pt idx="15">
                  <c:v>18.032499999999999</c:v>
                </c:pt>
                <c:pt idx="16">
                  <c:v>20.858333333333331</c:v>
                </c:pt>
                <c:pt idx="17">
                  <c:v>17.895833333333332</c:v>
                </c:pt>
                <c:pt idx="18">
                  <c:v>17.519166666666667</c:v>
                </c:pt>
                <c:pt idx="19">
                  <c:v>22.340833333333336</c:v>
                </c:pt>
                <c:pt idx="20">
                  <c:v>25.0425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5-410E-A877-71C14431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5680"/>
        <c:axId val="300930240"/>
      </c:lineChart>
      <c:catAx>
        <c:axId val="3012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930240"/>
        <c:crosses val="autoZero"/>
        <c:auto val="1"/>
        <c:lblAlgn val="ctr"/>
        <c:lblOffset val="100"/>
        <c:noMultiLvlLbl val="0"/>
      </c:catAx>
      <c:valAx>
        <c:axId val="300930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1295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charts!$K$2</c:f>
              <c:strCache>
                <c:ptCount val="1"/>
                <c:pt idx="0">
                  <c:v>Dampier-Qingdao</c:v>
                </c:pt>
              </c:strCache>
            </c:strRef>
          </c:tx>
          <c:invertIfNegative val="0"/>
          <c:cat>
            <c:numRef>
              <c:f>annual!$A$10:$A$13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[0]!Australia_annual</c:f>
              <c:numCache>
                <c:formatCode>0.00</c:formatCode>
                <c:ptCount val="991"/>
                <c:pt idx="0">
                  <c:v>5.6783333333333319</c:v>
                </c:pt>
                <c:pt idx="1">
                  <c:v>11.255000000000001</c:v>
                </c:pt>
                <c:pt idx="2">
                  <c:v>10.469791666666667</c:v>
                </c:pt>
                <c:pt idx="3">
                  <c:v>8.4672916666666662</c:v>
                </c:pt>
                <c:pt idx="4">
                  <c:v>7.8170833333333336</c:v>
                </c:pt>
                <c:pt idx="5">
                  <c:v>8.7331250000000011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C-44C1-989B-3F57498C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05536"/>
        <c:axId val="300923496"/>
      </c:barChart>
      <c:catAx>
        <c:axId val="3008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923496"/>
        <c:crosses val="autoZero"/>
        <c:auto val="1"/>
        <c:lblAlgn val="ctr"/>
        <c:lblOffset val="100"/>
        <c:noMultiLvlLbl val="0"/>
      </c:catAx>
      <c:valAx>
        <c:axId val="300923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08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238124</xdr:colOff>
      <xdr:row>0</xdr:row>
      <xdr:rowOff>57149</xdr:rowOff>
    </xdr:from>
    <xdr:ext cx="3819526" cy="714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4" y="57149"/>
          <a:ext cx="3819526" cy="7143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Data</a:t>
          </a:r>
          <a:r>
            <a:rPr lang="en-US" sz="1100" baseline="0"/>
            <a:t> is from the SSY reports sent every Monday by Joanne Wood  and the India route is provided by Chris Ellis in MBIO.</a:t>
          </a:r>
          <a:endParaRPr lang="en-US" sz="1100"/>
        </a:p>
      </xdr:txBody>
    </xdr:sp>
    <xdr:clientData/>
  </xdr:oneCellAnchor>
  <xdr:twoCellAnchor>
    <xdr:from>
      <xdr:col>6</xdr:col>
      <xdr:colOff>22412</xdr:colOff>
      <xdr:row>235</xdr:row>
      <xdr:rowOff>11206</xdr:rowOff>
    </xdr:from>
    <xdr:to>
      <xdr:col>11</xdr:col>
      <xdr:colOff>430587</xdr:colOff>
      <xdr:row>246</xdr:row>
      <xdr:rowOff>130269</xdr:rowOff>
    </xdr:to>
    <xdr:pic>
      <xdr:nvPicPr>
        <xdr:cNvPr id="3" name="Object 1" descr="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7030" y="44778706"/>
          <a:ext cx="3433763" cy="2214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486506</xdr:colOff>
      <xdr:row>0</xdr:row>
      <xdr:rowOff>76200</xdr:rowOff>
    </xdr:from>
    <xdr:to>
      <xdr:col>11</xdr:col>
      <xdr:colOff>439615</xdr:colOff>
      <xdr:row>8</xdr:row>
      <xdr:rowOff>87923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104776</xdr:rowOff>
    </xdr:from>
    <xdr:to>
      <xdr:col>5</xdr:col>
      <xdr:colOff>27636</xdr:colOff>
      <xdr:row>16</xdr:row>
      <xdr:rowOff>2935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171451</xdr:rowOff>
    </xdr:from>
    <xdr:to>
      <xdr:col>5</xdr:col>
      <xdr:colOff>8586</xdr:colOff>
      <xdr:row>36</xdr:row>
      <xdr:rowOff>69610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304800</xdr:colOff>
      <xdr:row>62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72</xdr:row>
      <xdr:rowOff>66675</xdr:rowOff>
    </xdr:from>
    <xdr:to>
      <xdr:col>8</xdr:col>
      <xdr:colOff>428625</xdr:colOff>
      <xdr:row>86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nu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ables"/>
      <sheetName val="SRM Feed"/>
      <sheetName val="Weekly capesize"/>
      <sheetName val="PIVOTmly"/>
      <sheetName val="Baltic Indices"/>
      <sheetName val="JEHMA"/>
      <sheetName val="BHMI"/>
      <sheetName val="Jehma routes"/>
      <sheetName val="JEHSI"/>
      <sheetName val="Ispat"/>
      <sheetName val="Jehsup routes"/>
      <sheetName val="Charts"/>
      <sheetName val="Baltic Indices Daily"/>
      <sheetName val="Sources for copy"/>
      <sheetName val="Monthly"/>
      <sheetName val="Table"/>
      <sheetName val="Input"/>
      <sheetName val="PAM"/>
      <sheetName val="New Monthly Handysize"/>
      <sheetName val="Monthly Handysize"/>
      <sheetName val="FFA Contract Prices"/>
      <sheetName val="Historical"/>
      <sheetName val="Sheet1"/>
    </sheetNames>
    <sheetDataSet>
      <sheetData sheetId="0"/>
      <sheetData sheetId="1"/>
      <sheetData sheetId="2">
        <row r="1">
          <cell r="A1" t="str">
            <v>Freight rate indices weekly</v>
          </cell>
        </row>
        <row r="579">
          <cell r="I579">
            <v>7.1</v>
          </cell>
          <cell r="J579">
            <v>13</v>
          </cell>
          <cell r="Z579">
            <v>18.600000000000001</v>
          </cell>
        </row>
        <row r="580">
          <cell r="I580">
            <v>7.1</v>
          </cell>
          <cell r="J580">
            <v>12.9</v>
          </cell>
          <cell r="Z580">
            <v>18.25</v>
          </cell>
        </row>
        <row r="581">
          <cell r="I581">
            <v>7.35</v>
          </cell>
          <cell r="J581">
            <v>13.2</v>
          </cell>
          <cell r="Z581">
            <v>18</v>
          </cell>
        </row>
        <row r="582">
          <cell r="I582">
            <v>7.55</v>
          </cell>
          <cell r="J582">
            <v>13.35</v>
          </cell>
          <cell r="Z582">
            <v>18.100000000000001</v>
          </cell>
        </row>
        <row r="583">
          <cell r="I583">
            <v>7.4</v>
          </cell>
          <cell r="J583">
            <v>13.1</v>
          </cell>
          <cell r="Z583">
            <v>18</v>
          </cell>
        </row>
        <row r="584">
          <cell r="I584">
            <v>7.2</v>
          </cell>
          <cell r="J584">
            <v>13</v>
          </cell>
          <cell r="Z584">
            <v>17.600000000000001</v>
          </cell>
        </row>
        <row r="585">
          <cell r="I585">
            <v>7.25</v>
          </cell>
          <cell r="J585">
            <v>12.95</v>
          </cell>
          <cell r="Z585">
            <v>17.600000000000001</v>
          </cell>
        </row>
        <row r="586">
          <cell r="I586">
            <v>7.4</v>
          </cell>
          <cell r="J586">
            <v>13.25</v>
          </cell>
          <cell r="Z586">
            <v>17.600000000000001</v>
          </cell>
        </row>
        <row r="587">
          <cell r="I587">
            <v>7.2</v>
          </cell>
          <cell r="J587">
            <v>13.15</v>
          </cell>
          <cell r="Z587">
            <v>17.5</v>
          </cell>
        </row>
        <row r="588">
          <cell r="I588">
            <v>7.1</v>
          </cell>
          <cell r="J588">
            <v>13.3</v>
          </cell>
          <cell r="Z588">
            <v>17.399999999999999</v>
          </cell>
        </row>
        <row r="589">
          <cell r="I589">
            <v>7</v>
          </cell>
          <cell r="J589">
            <v>13.2</v>
          </cell>
          <cell r="Z589">
            <v>17.2</v>
          </cell>
        </row>
        <row r="590">
          <cell r="I590">
            <v>7.3</v>
          </cell>
          <cell r="J590">
            <v>12.9</v>
          </cell>
          <cell r="Z590">
            <v>17.5</v>
          </cell>
        </row>
        <row r="591">
          <cell r="I591">
            <v>7.2</v>
          </cell>
          <cell r="J591">
            <v>12.75</v>
          </cell>
          <cell r="Z591">
            <v>17.5</v>
          </cell>
        </row>
        <row r="592">
          <cell r="I592">
            <v>6.9</v>
          </cell>
          <cell r="J592">
            <v>12.5</v>
          </cell>
          <cell r="Z592">
            <v>17.5</v>
          </cell>
        </row>
        <row r="593">
          <cell r="I593">
            <v>7.2</v>
          </cell>
          <cell r="J593">
            <v>12.6</v>
          </cell>
          <cell r="Z593">
            <v>17.600000000000001</v>
          </cell>
        </row>
        <row r="594">
          <cell r="I594">
            <v>7.35</v>
          </cell>
          <cell r="J594">
            <v>12.7</v>
          </cell>
          <cell r="Z594">
            <v>17.75</v>
          </cell>
        </row>
        <row r="595">
          <cell r="I595">
            <v>7.15</v>
          </cell>
          <cell r="J595">
            <v>13</v>
          </cell>
          <cell r="Z595">
            <v>17.600000000000001</v>
          </cell>
        </row>
        <row r="596">
          <cell r="I596">
            <v>7.4</v>
          </cell>
          <cell r="J596">
            <v>13</v>
          </cell>
          <cell r="Z596">
            <v>17.75</v>
          </cell>
        </row>
        <row r="597">
          <cell r="I597">
            <v>7.3</v>
          </cell>
          <cell r="J597">
            <v>13</v>
          </cell>
          <cell r="Z597">
            <v>17.7</v>
          </cell>
        </row>
        <row r="598">
          <cell r="I598">
            <v>7.25</v>
          </cell>
          <cell r="J598">
            <v>13</v>
          </cell>
          <cell r="Z598">
            <v>15.5</v>
          </cell>
        </row>
        <row r="599">
          <cell r="I599">
            <v>7.65</v>
          </cell>
          <cell r="J599">
            <v>13.15</v>
          </cell>
          <cell r="Z599">
            <v>17.850000000000001</v>
          </cell>
        </row>
        <row r="600">
          <cell r="I600">
            <v>8</v>
          </cell>
          <cell r="J600">
            <v>14</v>
          </cell>
          <cell r="Z600">
            <v>18.8</v>
          </cell>
        </row>
        <row r="601">
          <cell r="I601">
            <v>8.25</v>
          </cell>
          <cell r="J601">
            <v>15.15</v>
          </cell>
          <cell r="Z601">
            <v>21.5</v>
          </cell>
        </row>
        <row r="602">
          <cell r="I602">
            <v>7.35</v>
          </cell>
          <cell r="J602">
            <v>13.5</v>
          </cell>
          <cell r="Z602">
            <v>20.5</v>
          </cell>
        </row>
        <row r="603">
          <cell r="I603">
            <v>7.75</v>
          </cell>
          <cell r="J603">
            <v>14</v>
          </cell>
          <cell r="Z603">
            <v>21</v>
          </cell>
        </row>
        <row r="604">
          <cell r="I604">
            <v>7.8</v>
          </cell>
          <cell r="J604">
            <v>14</v>
          </cell>
          <cell r="Z604">
            <v>20.2</v>
          </cell>
        </row>
        <row r="605">
          <cell r="I605">
            <v>7.75</v>
          </cell>
          <cell r="J605">
            <v>14</v>
          </cell>
          <cell r="Z605">
            <v>20.100000000000001</v>
          </cell>
        </row>
        <row r="606">
          <cell r="I606">
            <v>8.5</v>
          </cell>
          <cell r="J606">
            <v>14.6</v>
          </cell>
          <cell r="Z606">
            <v>20.100000000000001</v>
          </cell>
        </row>
        <row r="607">
          <cell r="I607">
            <v>8.35</v>
          </cell>
          <cell r="J607">
            <v>14.4</v>
          </cell>
          <cell r="Z607">
            <v>19.600000000000001</v>
          </cell>
        </row>
        <row r="608">
          <cell r="I608">
            <v>9.0500000000000007</v>
          </cell>
          <cell r="J608">
            <v>15.95</v>
          </cell>
          <cell r="Z608">
            <v>20.6</v>
          </cell>
        </row>
        <row r="609">
          <cell r="I609">
            <v>9.3000000000000007</v>
          </cell>
          <cell r="J609">
            <v>16.75</v>
          </cell>
          <cell r="Z609">
            <v>22.2</v>
          </cell>
        </row>
        <row r="610">
          <cell r="I610">
            <v>9.1999999999999993</v>
          </cell>
          <cell r="J610">
            <v>17.399999999999999</v>
          </cell>
          <cell r="Z610">
            <v>22.7</v>
          </cell>
        </row>
        <row r="611">
          <cell r="I611">
            <v>11.25</v>
          </cell>
          <cell r="J611">
            <v>18.5</v>
          </cell>
          <cell r="Z611">
            <v>24.2</v>
          </cell>
        </row>
        <row r="612">
          <cell r="I612">
            <v>11.9</v>
          </cell>
          <cell r="J612">
            <v>20.9</v>
          </cell>
          <cell r="Z612">
            <v>27</v>
          </cell>
        </row>
        <row r="613">
          <cell r="I613">
            <v>12.8</v>
          </cell>
          <cell r="J613">
            <v>23.1</v>
          </cell>
          <cell r="Z613">
            <v>29.05</v>
          </cell>
        </row>
        <row r="614">
          <cell r="I614">
            <v>12.4</v>
          </cell>
          <cell r="J614">
            <v>22.5</v>
          </cell>
          <cell r="Z614">
            <v>27.75</v>
          </cell>
        </row>
        <row r="615">
          <cell r="I615">
            <v>12.35</v>
          </cell>
          <cell r="J615">
            <v>22.75</v>
          </cell>
          <cell r="Z615">
            <v>28.25</v>
          </cell>
        </row>
        <row r="616">
          <cell r="I616">
            <v>11.25</v>
          </cell>
          <cell r="J616">
            <v>22.15</v>
          </cell>
          <cell r="Z616">
            <v>27.05</v>
          </cell>
        </row>
        <row r="617">
          <cell r="I617">
            <v>10.7</v>
          </cell>
          <cell r="J617">
            <v>21.55</v>
          </cell>
          <cell r="Z617">
            <v>26.15</v>
          </cell>
        </row>
        <row r="618">
          <cell r="I618">
            <v>9.15</v>
          </cell>
          <cell r="J618">
            <v>19</v>
          </cell>
          <cell r="Z618">
            <v>23.7</v>
          </cell>
        </row>
        <row r="619">
          <cell r="I619">
            <v>8.25</v>
          </cell>
          <cell r="J619">
            <v>16.95</v>
          </cell>
          <cell r="Z619">
            <v>20.45</v>
          </cell>
        </row>
        <row r="620">
          <cell r="I620">
            <v>9</v>
          </cell>
          <cell r="J620">
            <v>16.95</v>
          </cell>
          <cell r="Z620">
            <v>22</v>
          </cell>
        </row>
        <row r="621">
          <cell r="I621">
            <v>8.8000000000000007</v>
          </cell>
          <cell r="J621">
            <v>15.9</v>
          </cell>
          <cell r="Z621">
            <v>20.5</v>
          </cell>
        </row>
        <row r="622">
          <cell r="I622">
            <v>9.75</v>
          </cell>
          <cell r="J622">
            <v>15.95</v>
          </cell>
          <cell r="Z622">
            <v>20.399999999999999</v>
          </cell>
        </row>
        <row r="623">
          <cell r="I623">
            <v>12.15</v>
          </cell>
          <cell r="J623">
            <v>18</v>
          </cell>
          <cell r="Z623">
            <v>24</v>
          </cell>
        </row>
        <row r="624">
          <cell r="I624">
            <v>13.4</v>
          </cell>
          <cell r="J624">
            <v>20.5</v>
          </cell>
          <cell r="Z624">
            <v>27.25</v>
          </cell>
        </row>
        <row r="625">
          <cell r="I625">
            <v>14.65</v>
          </cell>
          <cell r="J625">
            <v>23</v>
          </cell>
          <cell r="Z625">
            <v>29.7</v>
          </cell>
        </row>
        <row r="626">
          <cell r="I626">
            <v>12.55</v>
          </cell>
          <cell r="J626">
            <v>19</v>
          </cell>
          <cell r="Z626">
            <v>28.8</v>
          </cell>
        </row>
        <row r="627">
          <cell r="I627">
            <v>12.55</v>
          </cell>
          <cell r="J627">
            <v>19</v>
          </cell>
          <cell r="Z627">
            <v>28.8</v>
          </cell>
        </row>
        <row r="628">
          <cell r="I628">
            <v>11.05</v>
          </cell>
          <cell r="J628">
            <v>17.75</v>
          </cell>
          <cell r="Z628">
            <v>27.75</v>
          </cell>
        </row>
        <row r="629">
          <cell r="I629">
            <v>7</v>
          </cell>
          <cell r="J629">
            <v>14.3</v>
          </cell>
          <cell r="Z629">
            <v>19.95</v>
          </cell>
        </row>
        <row r="630">
          <cell r="I630">
            <v>7.8</v>
          </cell>
          <cell r="J630">
            <v>15</v>
          </cell>
          <cell r="Z630">
            <v>21</v>
          </cell>
        </row>
        <row r="631">
          <cell r="I631">
            <v>7.45</v>
          </cell>
          <cell r="J631">
            <v>14.25</v>
          </cell>
          <cell r="Z631">
            <v>20.2</v>
          </cell>
        </row>
        <row r="632">
          <cell r="I632">
            <v>7.15</v>
          </cell>
          <cell r="J632">
            <v>14</v>
          </cell>
          <cell r="Z632">
            <v>19.75</v>
          </cell>
        </row>
        <row r="633">
          <cell r="I633">
            <v>7.6</v>
          </cell>
          <cell r="J633">
            <v>14</v>
          </cell>
          <cell r="Z633">
            <v>19.899999999999999</v>
          </cell>
        </row>
        <row r="634">
          <cell r="I634">
            <v>7.6</v>
          </cell>
          <cell r="J634">
            <v>13.75</v>
          </cell>
          <cell r="Z634">
            <v>18.899999999999999</v>
          </cell>
        </row>
        <row r="635">
          <cell r="I635">
            <v>8.35</v>
          </cell>
          <cell r="J635">
            <v>14.5</v>
          </cell>
          <cell r="Z635">
            <v>18.899999999999999</v>
          </cell>
        </row>
        <row r="636">
          <cell r="I636">
            <v>9.5</v>
          </cell>
          <cell r="J636">
            <v>16.25</v>
          </cell>
          <cell r="Z636">
            <v>21.5</v>
          </cell>
        </row>
        <row r="637">
          <cell r="I637">
            <v>10.9</v>
          </cell>
          <cell r="J637">
            <v>19.75</v>
          </cell>
          <cell r="Z637">
            <v>27</v>
          </cell>
        </row>
        <row r="638">
          <cell r="I638">
            <v>9.8000000000000007</v>
          </cell>
          <cell r="J638">
            <v>18.5</v>
          </cell>
          <cell r="Z638">
            <v>26</v>
          </cell>
        </row>
        <row r="639">
          <cell r="I639">
            <v>10.85</v>
          </cell>
          <cell r="J639">
            <v>19</v>
          </cell>
          <cell r="Z639">
            <v>27.15</v>
          </cell>
        </row>
        <row r="640">
          <cell r="I640">
            <v>10.25</v>
          </cell>
          <cell r="J640">
            <v>17.899999999999999</v>
          </cell>
          <cell r="Z640">
            <v>23.5</v>
          </cell>
        </row>
        <row r="641">
          <cell r="I641">
            <v>9.6999999999999993</v>
          </cell>
          <cell r="J641">
            <v>16.7</v>
          </cell>
          <cell r="Z641">
            <v>21.75</v>
          </cell>
        </row>
        <row r="642">
          <cell r="I642">
            <v>7.9</v>
          </cell>
          <cell r="J642">
            <v>15.5</v>
          </cell>
          <cell r="Z642">
            <v>19</v>
          </cell>
        </row>
        <row r="643">
          <cell r="I643">
            <v>7.25</v>
          </cell>
          <cell r="J643">
            <v>13.25</v>
          </cell>
          <cell r="Z643">
            <v>18.25</v>
          </cell>
        </row>
        <row r="644">
          <cell r="I644">
            <v>7.6</v>
          </cell>
          <cell r="J644">
            <v>14.15</v>
          </cell>
          <cell r="Z644">
            <v>19</v>
          </cell>
        </row>
        <row r="645">
          <cell r="I645">
            <v>7.65</v>
          </cell>
          <cell r="J645">
            <v>14.5</v>
          </cell>
          <cell r="Z645">
            <v>19.75</v>
          </cell>
        </row>
        <row r="646">
          <cell r="I646">
            <v>7.5</v>
          </cell>
          <cell r="J646">
            <v>14</v>
          </cell>
          <cell r="Z646">
            <v>20</v>
          </cell>
        </row>
        <row r="647">
          <cell r="I647">
            <v>7.85</v>
          </cell>
          <cell r="J647">
            <v>13.95</v>
          </cell>
          <cell r="Z647">
            <v>19.25</v>
          </cell>
        </row>
        <row r="648">
          <cell r="I648">
            <v>7.75</v>
          </cell>
          <cell r="J648">
            <v>13.5</v>
          </cell>
          <cell r="Z648">
            <v>18.75</v>
          </cell>
        </row>
        <row r="649">
          <cell r="I649">
            <v>7.75</v>
          </cell>
          <cell r="J649">
            <v>14</v>
          </cell>
          <cell r="Z649">
            <v>19.25</v>
          </cell>
        </row>
        <row r="650">
          <cell r="I650">
            <v>8.15</v>
          </cell>
          <cell r="J650">
            <v>15.5</v>
          </cell>
          <cell r="Z650">
            <v>21.75</v>
          </cell>
        </row>
        <row r="651">
          <cell r="I651">
            <v>7.8</v>
          </cell>
          <cell r="J651">
            <v>14.25</v>
          </cell>
          <cell r="Z651">
            <v>20.25</v>
          </cell>
        </row>
        <row r="652">
          <cell r="I652">
            <v>7.95</v>
          </cell>
          <cell r="J652">
            <v>15.5</v>
          </cell>
          <cell r="Z652">
            <v>22.5</v>
          </cell>
        </row>
        <row r="653">
          <cell r="I653">
            <v>7.7</v>
          </cell>
          <cell r="J653">
            <v>14.3</v>
          </cell>
          <cell r="Z653">
            <v>22</v>
          </cell>
        </row>
        <row r="654">
          <cell r="I654">
            <v>7.9</v>
          </cell>
          <cell r="J654">
            <v>15</v>
          </cell>
          <cell r="Z654">
            <v>22.1</v>
          </cell>
        </row>
        <row r="655">
          <cell r="I655">
            <v>7.5</v>
          </cell>
          <cell r="J655">
            <v>13.85</v>
          </cell>
          <cell r="Z655">
            <v>19.8</v>
          </cell>
        </row>
        <row r="656">
          <cell r="I656">
            <v>7.65</v>
          </cell>
          <cell r="J656">
            <v>13.35</v>
          </cell>
          <cell r="Z656">
            <v>18.5</v>
          </cell>
        </row>
        <row r="657">
          <cell r="I657">
            <v>7.8</v>
          </cell>
          <cell r="J657">
            <v>13.15</v>
          </cell>
          <cell r="Z657">
            <v>18.600000000000001</v>
          </cell>
        </row>
        <row r="658">
          <cell r="I658">
            <v>7.7</v>
          </cell>
          <cell r="J658">
            <v>13.1</v>
          </cell>
          <cell r="Z658">
            <v>18.600000000000001</v>
          </cell>
        </row>
        <row r="659">
          <cell r="I659">
            <v>7.65</v>
          </cell>
          <cell r="J659">
            <v>13.35</v>
          </cell>
          <cell r="Z659">
            <v>18.75</v>
          </cell>
        </row>
        <row r="660">
          <cell r="I660">
            <v>8.9499999999999993</v>
          </cell>
          <cell r="J660">
            <v>17.2</v>
          </cell>
          <cell r="Z660">
            <v>23.5</v>
          </cell>
        </row>
        <row r="661">
          <cell r="I661">
            <v>9.1999999999999993</v>
          </cell>
          <cell r="J661">
            <v>16.75</v>
          </cell>
          <cell r="Z661">
            <v>23.85</v>
          </cell>
        </row>
        <row r="662">
          <cell r="I662">
            <v>9</v>
          </cell>
          <cell r="J662">
            <v>17</v>
          </cell>
          <cell r="Z662">
            <v>24.45</v>
          </cell>
        </row>
        <row r="663">
          <cell r="I663">
            <v>8.6999999999999993</v>
          </cell>
          <cell r="J663">
            <v>17</v>
          </cell>
          <cell r="Z663">
            <v>23.9</v>
          </cell>
        </row>
        <row r="664">
          <cell r="I664">
            <v>8.6999999999999993</v>
          </cell>
          <cell r="J664">
            <v>16.2</v>
          </cell>
          <cell r="Z664">
            <v>22.9</v>
          </cell>
        </row>
        <row r="665">
          <cell r="I665">
            <v>7.75</v>
          </cell>
          <cell r="J665">
            <v>14.55</v>
          </cell>
          <cell r="Z665">
            <v>21.8</v>
          </cell>
        </row>
        <row r="666">
          <cell r="I666">
            <v>7.5</v>
          </cell>
          <cell r="J666">
            <v>13.9</v>
          </cell>
          <cell r="Z666">
            <v>19.5</v>
          </cell>
        </row>
        <row r="667">
          <cell r="I667">
            <v>7.95</v>
          </cell>
          <cell r="J667">
            <v>13.7</v>
          </cell>
          <cell r="Z667">
            <v>18.850000000000001</v>
          </cell>
        </row>
        <row r="668">
          <cell r="I668">
            <v>7.55</v>
          </cell>
          <cell r="J668">
            <v>13.2</v>
          </cell>
          <cell r="Z668">
            <v>17.5</v>
          </cell>
        </row>
        <row r="669">
          <cell r="I669">
            <v>7.3</v>
          </cell>
          <cell r="J669">
            <v>12.9</v>
          </cell>
          <cell r="Z669">
            <v>16.75</v>
          </cell>
        </row>
        <row r="670">
          <cell r="I670">
            <v>9</v>
          </cell>
          <cell r="J670">
            <v>14.75</v>
          </cell>
          <cell r="Z670">
            <v>21.15</v>
          </cell>
        </row>
        <row r="671">
          <cell r="I671">
            <v>9.65</v>
          </cell>
          <cell r="J671">
            <v>18.8</v>
          </cell>
          <cell r="Z671">
            <v>25.5</v>
          </cell>
        </row>
        <row r="672">
          <cell r="I672">
            <v>9.6</v>
          </cell>
          <cell r="J672">
            <v>19.5</v>
          </cell>
          <cell r="Z672">
            <v>24.5</v>
          </cell>
        </row>
        <row r="673">
          <cell r="I673">
            <v>8.5</v>
          </cell>
          <cell r="J673">
            <v>14.5</v>
          </cell>
          <cell r="Z673">
            <v>20</v>
          </cell>
        </row>
        <row r="674">
          <cell r="I674">
            <v>8.5500000000000007</v>
          </cell>
          <cell r="J674">
            <v>14.3</v>
          </cell>
          <cell r="Z674">
            <v>19</v>
          </cell>
        </row>
        <row r="675">
          <cell r="I675">
            <v>7.6</v>
          </cell>
          <cell r="J675">
            <v>13.3</v>
          </cell>
          <cell r="Z675">
            <v>17.25</v>
          </cell>
        </row>
        <row r="676">
          <cell r="I676">
            <v>6.15</v>
          </cell>
          <cell r="J676">
            <v>10.9</v>
          </cell>
          <cell r="Z676">
            <v>15.5</v>
          </cell>
        </row>
        <row r="677">
          <cell r="I677">
            <v>5.3</v>
          </cell>
          <cell r="J677">
            <v>8.35</v>
          </cell>
          <cell r="Z677">
            <v>14.9</v>
          </cell>
        </row>
        <row r="678">
          <cell r="I678">
            <v>5</v>
          </cell>
          <cell r="J678">
            <v>6.75</v>
          </cell>
          <cell r="Z678">
            <v>11.5</v>
          </cell>
        </row>
        <row r="679">
          <cell r="I679">
            <v>5</v>
          </cell>
          <cell r="J679">
            <v>6.75</v>
          </cell>
          <cell r="Z679">
            <v>11.5</v>
          </cell>
        </row>
        <row r="680">
          <cell r="I680">
            <v>5</v>
          </cell>
          <cell r="J680">
            <v>6.75</v>
          </cell>
          <cell r="Z680">
            <v>11.5</v>
          </cell>
        </row>
        <row r="681">
          <cell r="I681">
            <v>4.2</v>
          </cell>
          <cell r="J681">
            <v>6.95</v>
          </cell>
          <cell r="Z681">
            <v>9.75</v>
          </cell>
        </row>
        <row r="682">
          <cell r="I682">
            <v>4.3</v>
          </cell>
          <cell r="J682">
            <v>7.8</v>
          </cell>
          <cell r="Z682">
            <v>10.6</v>
          </cell>
        </row>
        <row r="683">
          <cell r="I683">
            <v>4.5</v>
          </cell>
          <cell r="J683">
            <v>8.25</v>
          </cell>
          <cell r="Z683">
            <v>11.9</v>
          </cell>
        </row>
        <row r="684">
          <cell r="I684">
            <v>4.1500000000000004</v>
          </cell>
          <cell r="J684">
            <v>7.2</v>
          </cell>
          <cell r="Z684">
            <v>10.65</v>
          </cell>
        </row>
        <row r="685">
          <cell r="I685">
            <v>4.4000000000000004</v>
          </cell>
          <cell r="J685">
            <v>7.5</v>
          </cell>
          <cell r="Z685">
            <v>11</v>
          </cell>
        </row>
        <row r="686">
          <cell r="I686">
            <v>4.25</v>
          </cell>
          <cell r="J686">
            <v>7.1</v>
          </cell>
          <cell r="Z686">
            <v>10</v>
          </cell>
        </row>
        <row r="687">
          <cell r="I687">
            <v>4.3499999999999996</v>
          </cell>
          <cell r="J687">
            <v>7.15</v>
          </cell>
          <cell r="Z687">
            <v>10.199999999999999</v>
          </cell>
        </row>
        <row r="688">
          <cell r="I688">
            <v>4.4000000000000004</v>
          </cell>
          <cell r="J688">
            <v>7.3</v>
          </cell>
          <cell r="Z688">
            <v>10.35</v>
          </cell>
        </row>
        <row r="689">
          <cell r="I689">
            <v>4.5999999999999996</v>
          </cell>
          <cell r="J689">
            <v>7.5</v>
          </cell>
          <cell r="Z689">
            <v>10.5</v>
          </cell>
        </row>
        <row r="690">
          <cell r="I690">
            <v>4.4000000000000004</v>
          </cell>
          <cell r="J690">
            <v>7.6</v>
          </cell>
          <cell r="Z690">
            <v>10.25</v>
          </cell>
        </row>
        <row r="691">
          <cell r="I691">
            <v>4.5</v>
          </cell>
          <cell r="J691">
            <v>7.1</v>
          </cell>
          <cell r="Z691">
            <v>10.25</v>
          </cell>
        </row>
        <row r="692">
          <cell r="I692">
            <v>4.5</v>
          </cell>
          <cell r="J692">
            <v>7.1</v>
          </cell>
          <cell r="Z692">
            <v>10.25</v>
          </cell>
        </row>
        <row r="693">
          <cell r="I693">
            <v>4.4000000000000004</v>
          </cell>
          <cell r="J693">
            <v>7.1</v>
          </cell>
          <cell r="Z693">
            <v>9.5</v>
          </cell>
        </row>
        <row r="694">
          <cell r="I694">
            <v>4.3499999999999996</v>
          </cell>
          <cell r="J694">
            <v>7</v>
          </cell>
          <cell r="Z694">
            <v>10</v>
          </cell>
        </row>
        <row r="695">
          <cell r="I695">
            <v>4.45</v>
          </cell>
          <cell r="J695">
            <v>7</v>
          </cell>
          <cell r="Z695">
            <v>10</v>
          </cell>
        </row>
        <row r="696">
          <cell r="I696">
            <v>4.45</v>
          </cell>
          <cell r="J696">
            <v>7</v>
          </cell>
          <cell r="Z696">
            <v>10</v>
          </cell>
        </row>
        <row r="697">
          <cell r="I697">
            <v>4.45</v>
          </cell>
          <cell r="J697">
            <v>7</v>
          </cell>
          <cell r="Z697">
            <v>10</v>
          </cell>
        </row>
        <row r="698">
          <cell r="I698">
            <v>4.6500000000000004</v>
          </cell>
          <cell r="J698">
            <v>7.8</v>
          </cell>
          <cell r="Z698">
            <v>10.7</v>
          </cell>
        </row>
        <row r="699">
          <cell r="I699">
            <v>5.0999999999999996</v>
          </cell>
          <cell r="J699">
            <v>9</v>
          </cell>
          <cell r="Z699">
            <v>12.3</v>
          </cell>
        </row>
        <row r="700">
          <cell r="I700">
            <v>4.9000000000000004</v>
          </cell>
          <cell r="J700">
            <v>8.65</v>
          </cell>
          <cell r="Z700">
            <v>11.35</v>
          </cell>
        </row>
        <row r="701">
          <cell r="I701">
            <v>5.15</v>
          </cell>
          <cell r="J701">
            <v>8.1999999999999993</v>
          </cell>
          <cell r="Z701">
            <v>10.9</v>
          </cell>
        </row>
        <row r="702">
          <cell r="I702">
            <v>5.0999999999999996</v>
          </cell>
          <cell r="J702">
            <v>8</v>
          </cell>
          <cell r="Z702">
            <v>10.7</v>
          </cell>
        </row>
        <row r="703">
          <cell r="I703">
            <v>4.95</v>
          </cell>
          <cell r="J703">
            <v>7.3</v>
          </cell>
          <cell r="Z703">
            <v>10.25</v>
          </cell>
        </row>
        <row r="704">
          <cell r="I704">
            <v>5.6</v>
          </cell>
          <cell r="J704">
            <v>9.25</v>
          </cell>
          <cell r="Z704">
            <v>12.7</v>
          </cell>
        </row>
        <row r="705">
          <cell r="I705">
            <v>5.8</v>
          </cell>
          <cell r="J705">
            <v>9.4</v>
          </cell>
          <cell r="Z705">
            <v>13</v>
          </cell>
        </row>
        <row r="706">
          <cell r="I706">
            <v>5.25</v>
          </cell>
          <cell r="J706">
            <v>8.5</v>
          </cell>
          <cell r="Z706">
            <v>12.1</v>
          </cell>
        </row>
        <row r="707">
          <cell r="I707">
            <v>5.5</v>
          </cell>
          <cell r="J707">
            <v>8.5</v>
          </cell>
          <cell r="Z707">
            <v>12.8</v>
          </cell>
        </row>
        <row r="708">
          <cell r="I708">
            <v>5.8</v>
          </cell>
          <cell r="J708">
            <v>9.35</v>
          </cell>
          <cell r="Z708">
            <v>13.8</v>
          </cell>
        </row>
        <row r="709">
          <cell r="I709">
            <v>6</v>
          </cell>
          <cell r="J709">
            <v>9.5</v>
          </cell>
          <cell r="Z709">
            <v>15</v>
          </cell>
        </row>
        <row r="710">
          <cell r="I710">
            <v>6.3</v>
          </cell>
          <cell r="J710">
            <v>11.4</v>
          </cell>
          <cell r="Z710">
            <v>16.5</v>
          </cell>
        </row>
        <row r="711">
          <cell r="I711">
            <v>7.25</v>
          </cell>
          <cell r="J711">
            <v>12.15</v>
          </cell>
          <cell r="Z711">
            <v>16</v>
          </cell>
        </row>
        <row r="712">
          <cell r="I712">
            <v>5.9</v>
          </cell>
          <cell r="J712">
            <v>10.199999999999999</v>
          </cell>
          <cell r="Z712">
            <v>14</v>
          </cell>
        </row>
        <row r="713">
          <cell r="I713">
            <v>5.5</v>
          </cell>
          <cell r="J713">
            <v>8.75</v>
          </cell>
          <cell r="Z713">
            <v>12.8</v>
          </cell>
        </row>
        <row r="714">
          <cell r="I714">
            <v>4.5</v>
          </cell>
          <cell r="J714">
            <v>7</v>
          </cell>
          <cell r="Z714">
            <v>10</v>
          </cell>
        </row>
        <row r="715">
          <cell r="I715">
            <v>4.9000000000000004</v>
          </cell>
          <cell r="J715">
            <v>7.85</v>
          </cell>
          <cell r="Z715">
            <v>11.35</v>
          </cell>
        </row>
        <row r="716">
          <cell r="I716">
            <v>5.15</v>
          </cell>
          <cell r="J716">
            <v>7.85</v>
          </cell>
          <cell r="Z716">
            <v>10.9</v>
          </cell>
        </row>
        <row r="717">
          <cell r="I717">
            <v>5.9</v>
          </cell>
          <cell r="J717">
            <v>9.9</v>
          </cell>
          <cell r="Z717">
            <v>14.5</v>
          </cell>
        </row>
        <row r="718">
          <cell r="I718">
            <v>6.05</v>
          </cell>
          <cell r="J718">
            <v>10.4</v>
          </cell>
          <cell r="Z718">
            <v>14</v>
          </cell>
        </row>
        <row r="719">
          <cell r="I719">
            <v>5.9</v>
          </cell>
          <cell r="J719">
            <v>10</v>
          </cell>
          <cell r="Z719">
            <v>12.9</v>
          </cell>
        </row>
        <row r="720">
          <cell r="I720">
            <v>5.45</v>
          </cell>
          <cell r="J720">
            <v>9.0500000000000007</v>
          </cell>
          <cell r="Z720">
            <v>11.5</v>
          </cell>
        </row>
        <row r="721">
          <cell r="I721">
            <v>4.8499999999999996</v>
          </cell>
          <cell r="J721">
            <v>8.5</v>
          </cell>
          <cell r="Z721">
            <v>11.25</v>
          </cell>
        </row>
        <row r="722">
          <cell r="I722">
            <v>5.15</v>
          </cell>
          <cell r="J722">
            <v>8.75</v>
          </cell>
          <cell r="Z722">
            <v>12</v>
          </cell>
        </row>
        <row r="723">
          <cell r="I723">
            <v>4.8</v>
          </cell>
          <cell r="J723">
            <v>8.4</v>
          </cell>
          <cell r="Z723">
            <v>11.35</v>
          </cell>
        </row>
        <row r="724">
          <cell r="I724">
            <v>4.9000000000000004</v>
          </cell>
          <cell r="J724">
            <v>7.5</v>
          </cell>
          <cell r="Z724">
            <v>10.199999999999999</v>
          </cell>
        </row>
        <row r="725">
          <cell r="I725">
            <v>4.6500000000000004</v>
          </cell>
          <cell r="J725">
            <v>6.5</v>
          </cell>
          <cell r="Z725">
            <v>8.9</v>
          </cell>
        </row>
        <row r="726">
          <cell r="I726">
            <v>4.05</v>
          </cell>
          <cell r="J726">
            <v>5.9</v>
          </cell>
          <cell r="Z726">
            <v>7.8</v>
          </cell>
        </row>
        <row r="727">
          <cell r="I727">
            <v>4.75</v>
          </cell>
          <cell r="J727">
            <v>7</v>
          </cell>
          <cell r="Z727">
            <v>9</v>
          </cell>
        </row>
        <row r="728">
          <cell r="I728">
            <v>4.2</v>
          </cell>
          <cell r="J728">
            <v>6.8</v>
          </cell>
          <cell r="Z728">
            <v>8.6</v>
          </cell>
        </row>
        <row r="729">
          <cell r="I729">
            <v>3.95</v>
          </cell>
          <cell r="J729">
            <v>6.9</v>
          </cell>
          <cell r="Z729">
            <v>9.1</v>
          </cell>
        </row>
        <row r="730">
          <cell r="I730">
            <v>3.25</v>
          </cell>
          <cell r="J730">
            <v>5.05</v>
          </cell>
          <cell r="Z730">
            <v>7.1</v>
          </cell>
        </row>
        <row r="731">
          <cell r="I731">
            <v>3.25</v>
          </cell>
          <cell r="J731">
            <v>5.05</v>
          </cell>
          <cell r="Z731">
            <v>7.1</v>
          </cell>
        </row>
        <row r="732">
          <cell r="I732">
            <v>3.19</v>
          </cell>
          <cell r="J732">
            <v>4.6500000000000004</v>
          </cell>
          <cell r="Z732">
            <v>6.64</v>
          </cell>
        </row>
        <row r="733">
          <cell r="I733">
            <v>2.85</v>
          </cell>
          <cell r="J733">
            <v>4.45</v>
          </cell>
          <cell r="Z733">
            <v>6.25</v>
          </cell>
        </row>
        <row r="734">
          <cell r="I734">
            <v>2.95</v>
          </cell>
          <cell r="J734">
            <v>4</v>
          </cell>
          <cell r="Z734">
            <v>5.5</v>
          </cell>
        </row>
        <row r="735">
          <cell r="I735">
            <v>3</v>
          </cell>
          <cell r="J735">
            <v>4</v>
          </cell>
          <cell r="Z735">
            <v>5.35</v>
          </cell>
        </row>
        <row r="736">
          <cell r="I736">
            <v>3.05</v>
          </cell>
          <cell r="J736">
            <v>4.0999999999999996</v>
          </cell>
          <cell r="Z736">
            <v>5.25</v>
          </cell>
        </row>
        <row r="737">
          <cell r="I737">
            <v>2.85</v>
          </cell>
          <cell r="J737">
            <v>4.0999999999999996</v>
          </cell>
          <cell r="Z737">
            <v>5.85</v>
          </cell>
        </row>
        <row r="738">
          <cell r="I738">
            <v>2.85</v>
          </cell>
          <cell r="J738">
            <v>4.0999999999999996</v>
          </cell>
          <cell r="Z738">
            <v>5.65</v>
          </cell>
        </row>
        <row r="739">
          <cell r="I739">
            <v>3.05</v>
          </cell>
          <cell r="J739">
            <v>4.0999999999999996</v>
          </cell>
          <cell r="Z739">
            <v>5.65</v>
          </cell>
        </row>
        <row r="740">
          <cell r="I740">
            <v>2.95</v>
          </cell>
          <cell r="J740">
            <v>4.05</v>
          </cell>
          <cell r="Z740">
            <v>5.6</v>
          </cell>
        </row>
        <row r="741">
          <cell r="I741">
            <v>2.95</v>
          </cell>
          <cell r="J741">
            <v>4.05</v>
          </cell>
          <cell r="Z741">
            <v>5.25</v>
          </cell>
        </row>
        <row r="742">
          <cell r="I742">
            <v>2.95</v>
          </cell>
          <cell r="J742">
            <v>4.1500000000000004</v>
          </cell>
          <cell r="Z742">
            <v>5.45</v>
          </cell>
        </row>
        <row r="743">
          <cell r="I743">
            <v>3.3</v>
          </cell>
          <cell r="J743">
            <v>4.55</v>
          </cell>
          <cell r="Z743">
            <v>5.8</v>
          </cell>
        </row>
        <row r="744">
          <cell r="I744">
            <v>3.1</v>
          </cell>
          <cell r="J744">
            <v>4.5</v>
          </cell>
          <cell r="Z744">
            <v>5.85</v>
          </cell>
        </row>
        <row r="745">
          <cell r="I745">
            <v>3.4</v>
          </cell>
          <cell r="J745">
            <v>4.8</v>
          </cell>
          <cell r="Z745">
            <v>6.35</v>
          </cell>
        </row>
        <row r="746">
          <cell r="I746">
            <v>3.9</v>
          </cell>
          <cell r="J746">
            <v>5.7</v>
          </cell>
          <cell r="Z746">
            <v>7.4</v>
          </cell>
        </row>
        <row r="747">
          <cell r="I747">
            <v>4.3</v>
          </cell>
          <cell r="J747">
            <v>6.4</v>
          </cell>
          <cell r="Z747">
            <v>8.5500000000000007</v>
          </cell>
        </row>
        <row r="748">
          <cell r="I748">
            <v>4.5</v>
          </cell>
          <cell r="J748">
            <v>6.85</v>
          </cell>
          <cell r="Z748">
            <v>9</v>
          </cell>
        </row>
        <row r="749">
          <cell r="I749">
            <v>4.1500000000000004</v>
          </cell>
          <cell r="J749">
            <v>6.55</v>
          </cell>
          <cell r="Z749">
            <v>8.75</v>
          </cell>
        </row>
        <row r="750">
          <cell r="I750">
            <v>3.75</v>
          </cell>
          <cell r="J750">
            <v>6.25</v>
          </cell>
          <cell r="Z750">
            <v>8.1</v>
          </cell>
        </row>
        <row r="751">
          <cell r="I751">
            <v>3.75</v>
          </cell>
          <cell r="J751">
            <v>5.8</v>
          </cell>
          <cell r="Z751">
            <v>7.9</v>
          </cell>
        </row>
        <row r="752">
          <cell r="I752">
            <v>4.1500000000000004</v>
          </cell>
          <cell r="J752">
            <v>6.25</v>
          </cell>
          <cell r="Z752">
            <v>8.0500000000000007</v>
          </cell>
        </row>
        <row r="753">
          <cell r="I753">
            <v>4.3</v>
          </cell>
          <cell r="J753">
            <v>5.75</v>
          </cell>
          <cell r="Z753">
            <v>8.25</v>
          </cell>
        </row>
        <row r="754">
          <cell r="I754">
            <v>4.3499999999999996</v>
          </cell>
          <cell r="J754">
            <v>6.15</v>
          </cell>
          <cell r="Z754">
            <v>9</v>
          </cell>
        </row>
        <row r="755">
          <cell r="I755">
            <v>4.95</v>
          </cell>
          <cell r="J755">
            <v>6.85</v>
          </cell>
          <cell r="Z755">
            <v>9.25</v>
          </cell>
        </row>
        <row r="756">
          <cell r="I756">
            <v>4.6500000000000004</v>
          </cell>
          <cell r="J756">
            <v>6.55</v>
          </cell>
          <cell r="Z756">
            <v>8.85</v>
          </cell>
        </row>
        <row r="757">
          <cell r="I757">
            <v>4.3499999999999996</v>
          </cell>
          <cell r="J757">
            <v>7</v>
          </cell>
          <cell r="Z757">
            <v>9.25</v>
          </cell>
        </row>
        <row r="758">
          <cell r="I758">
            <v>4.7</v>
          </cell>
          <cell r="J758">
            <v>7.15</v>
          </cell>
          <cell r="Z758">
            <v>9.75</v>
          </cell>
        </row>
        <row r="759">
          <cell r="I759">
            <v>4.5999999999999996</v>
          </cell>
          <cell r="J759">
            <v>7.05</v>
          </cell>
          <cell r="Z759">
            <v>9.35</v>
          </cell>
        </row>
        <row r="760">
          <cell r="I760">
            <v>4.55</v>
          </cell>
          <cell r="J760">
            <v>6.95</v>
          </cell>
          <cell r="Z760">
            <v>9.15</v>
          </cell>
        </row>
        <row r="761">
          <cell r="I761">
            <v>4.0999999999999996</v>
          </cell>
          <cell r="J761">
            <v>6.75</v>
          </cell>
          <cell r="Z761">
            <v>8.85</v>
          </cell>
        </row>
        <row r="762">
          <cell r="I762">
            <v>3.8</v>
          </cell>
          <cell r="J762">
            <v>6.05</v>
          </cell>
          <cell r="Z762">
            <v>8.6</v>
          </cell>
        </row>
        <row r="763">
          <cell r="I763">
            <v>3.95</v>
          </cell>
          <cell r="J763">
            <v>6.1</v>
          </cell>
          <cell r="Z763">
            <v>9</v>
          </cell>
        </row>
        <row r="764">
          <cell r="I764">
            <v>4.7</v>
          </cell>
          <cell r="J764">
            <v>6.75</v>
          </cell>
          <cell r="Z764">
            <v>9.25</v>
          </cell>
        </row>
        <row r="765">
          <cell r="I765">
            <v>4.3</v>
          </cell>
          <cell r="J765">
            <v>6.8</v>
          </cell>
          <cell r="Z765">
            <v>9</v>
          </cell>
        </row>
        <row r="766">
          <cell r="I766">
            <v>4.75</v>
          </cell>
          <cell r="J766">
            <v>7.5</v>
          </cell>
          <cell r="Z766">
            <v>9.8000000000000007</v>
          </cell>
        </row>
        <row r="767">
          <cell r="I767">
            <v>4.8499999999999996</v>
          </cell>
          <cell r="J767">
            <v>7.65</v>
          </cell>
          <cell r="Z767">
            <v>10.1</v>
          </cell>
        </row>
        <row r="768">
          <cell r="I768">
            <v>5.85</v>
          </cell>
          <cell r="J768">
            <v>8.5</v>
          </cell>
          <cell r="Z768">
            <v>11.75</v>
          </cell>
        </row>
        <row r="769">
          <cell r="I769">
            <v>5.8</v>
          </cell>
          <cell r="J769">
            <v>8.75</v>
          </cell>
          <cell r="Z769">
            <v>12</v>
          </cell>
        </row>
        <row r="770">
          <cell r="I770">
            <v>6.4</v>
          </cell>
          <cell r="J770">
            <v>9.9</v>
          </cell>
          <cell r="Z770">
            <v>12.75</v>
          </cell>
        </row>
        <row r="771">
          <cell r="I771">
            <v>5.55</v>
          </cell>
          <cell r="J771">
            <v>9.35</v>
          </cell>
          <cell r="Z771">
            <v>12</v>
          </cell>
        </row>
        <row r="772">
          <cell r="I772">
            <v>6.15</v>
          </cell>
          <cell r="J772">
            <v>9.6999999999999993</v>
          </cell>
          <cell r="Z772">
            <v>12.65</v>
          </cell>
        </row>
        <row r="773">
          <cell r="I773">
            <v>6.05</v>
          </cell>
          <cell r="J773">
            <v>9.25</v>
          </cell>
          <cell r="Z773">
            <v>12.15</v>
          </cell>
        </row>
        <row r="774">
          <cell r="I774">
            <v>5.2</v>
          </cell>
          <cell r="J774">
            <v>8.25</v>
          </cell>
          <cell r="Z774">
            <v>10.85</v>
          </cell>
        </row>
        <row r="775">
          <cell r="I775">
            <v>5</v>
          </cell>
          <cell r="J775">
            <v>8</v>
          </cell>
          <cell r="Z775">
            <v>11</v>
          </cell>
        </row>
        <row r="776">
          <cell r="I776">
            <v>5.5</v>
          </cell>
          <cell r="J776">
            <v>8.5500000000000007</v>
          </cell>
          <cell r="Z776">
            <v>11.15</v>
          </cell>
        </row>
        <row r="777">
          <cell r="I777">
            <v>6.4</v>
          </cell>
          <cell r="J777">
            <v>10.5</v>
          </cell>
          <cell r="Z777">
            <v>13.5</v>
          </cell>
        </row>
        <row r="778">
          <cell r="I778">
            <v>7.15</v>
          </cell>
          <cell r="J778">
            <v>11.2</v>
          </cell>
          <cell r="Z778">
            <v>13.35</v>
          </cell>
        </row>
        <row r="779">
          <cell r="I779">
            <v>6.4</v>
          </cell>
          <cell r="J779">
            <v>9.8000000000000007</v>
          </cell>
          <cell r="Z779">
            <v>12.75</v>
          </cell>
        </row>
        <row r="780">
          <cell r="I780">
            <v>6.1</v>
          </cell>
          <cell r="J780">
            <v>9.4499999999999993</v>
          </cell>
          <cell r="Z780">
            <v>12.85</v>
          </cell>
        </row>
        <row r="781">
          <cell r="I781">
            <v>5.25</v>
          </cell>
          <cell r="J781">
            <v>8.0500000000000007</v>
          </cell>
          <cell r="Z781">
            <v>10.55</v>
          </cell>
        </row>
        <row r="782">
          <cell r="I782">
            <v>5</v>
          </cell>
          <cell r="J782">
            <v>7.9</v>
          </cell>
          <cell r="Z782">
            <v>10.8</v>
          </cell>
        </row>
        <row r="783">
          <cell r="I783">
            <v>5.4</v>
          </cell>
          <cell r="J783">
            <v>9.3000000000000007</v>
          </cell>
          <cell r="Z783">
            <v>13.4</v>
          </cell>
        </row>
        <row r="784">
          <cell r="I784">
            <v>6.15</v>
          </cell>
          <cell r="J784">
            <v>9.6999999999999993</v>
          </cell>
          <cell r="Z784">
            <v>13.25</v>
          </cell>
        </row>
        <row r="785">
          <cell r="I785">
            <v>6.05</v>
          </cell>
          <cell r="J785">
            <v>10.050000000000001</v>
          </cell>
          <cell r="Z785">
            <v>13.6</v>
          </cell>
        </row>
        <row r="786">
          <cell r="I786">
            <v>5.55</v>
          </cell>
          <cell r="J786">
            <v>9.4</v>
          </cell>
          <cell r="Z786">
            <v>12.5</v>
          </cell>
        </row>
        <row r="787">
          <cell r="I787">
            <v>5.65</v>
          </cell>
          <cell r="J787">
            <v>10</v>
          </cell>
          <cell r="Z787">
            <v>13.6</v>
          </cell>
        </row>
        <row r="788">
          <cell r="I788">
            <v>5.05</v>
          </cell>
          <cell r="J788">
            <v>8.75</v>
          </cell>
          <cell r="Z788">
            <v>12</v>
          </cell>
        </row>
        <row r="789">
          <cell r="I789">
            <v>4.8499999999999996</v>
          </cell>
          <cell r="J789">
            <v>8</v>
          </cell>
          <cell r="Z789">
            <v>11.35</v>
          </cell>
        </row>
        <row r="790">
          <cell r="I790">
            <v>4.25</v>
          </cell>
          <cell r="J790">
            <v>7.3</v>
          </cell>
          <cell r="Z790">
            <v>11.1</v>
          </cell>
        </row>
        <row r="791">
          <cell r="I791">
            <v>4.9000000000000004</v>
          </cell>
          <cell r="J791">
            <v>7.65</v>
          </cell>
          <cell r="Z791">
            <v>10.85</v>
          </cell>
        </row>
        <row r="792">
          <cell r="I792">
            <v>6</v>
          </cell>
          <cell r="J792">
            <v>8.4499999999999993</v>
          </cell>
          <cell r="Z792">
            <v>11.5</v>
          </cell>
        </row>
        <row r="793">
          <cell r="I793">
            <v>6.4</v>
          </cell>
          <cell r="J793">
            <v>8.6</v>
          </cell>
          <cell r="Z793">
            <v>12.5</v>
          </cell>
        </row>
        <row r="794">
          <cell r="I794">
            <v>6.6</v>
          </cell>
          <cell r="J794">
            <v>11.4</v>
          </cell>
          <cell r="Z794">
            <v>14.85</v>
          </cell>
        </row>
        <row r="795">
          <cell r="I795">
            <v>6.95</v>
          </cell>
          <cell r="J795">
            <v>12.65</v>
          </cell>
          <cell r="Z795">
            <v>16.7</v>
          </cell>
        </row>
        <row r="796">
          <cell r="I796">
            <v>7</v>
          </cell>
          <cell r="J796">
            <v>12.2</v>
          </cell>
          <cell r="Z796">
            <v>16.25</v>
          </cell>
        </row>
        <row r="797">
          <cell r="I797">
            <v>6.6</v>
          </cell>
          <cell r="J797">
            <v>12.15</v>
          </cell>
          <cell r="Z797">
            <v>16.25</v>
          </cell>
        </row>
        <row r="798">
          <cell r="I798">
            <v>6.15</v>
          </cell>
          <cell r="J798">
            <v>10.95</v>
          </cell>
          <cell r="Z798">
            <v>14.45</v>
          </cell>
        </row>
        <row r="799">
          <cell r="I799">
            <v>6.25</v>
          </cell>
          <cell r="J799">
            <v>11.2</v>
          </cell>
          <cell r="Z799">
            <v>14.95</v>
          </cell>
        </row>
        <row r="800">
          <cell r="I800">
            <v>5.9</v>
          </cell>
          <cell r="J800">
            <v>10.199999999999999</v>
          </cell>
          <cell r="Z800">
            <v>13.1</v>
          </cell>
        </row>
        <row r="801">
          <cell r="I801">
            <v>6.1</v>
          </cell>
          <cell r="J801">
            <v>10.15</v>
          </cell>
          <cell r="Z801">
            <v>13.85</v>
          </cell>
        </row>
        <row r="802">
          <cell r="I802">
            <v>5.65</v>
          </cell>
          <cell r="J802">
            <v>9.8000000000000007</v>
          </cell>
          <cell r="Z802">
            <v>13.2</v>
          </cell>
        </row>
        <row r="803">
          <cell r="I803">
            <v>6.1</v>
          </cell>
          <cell r="J803">
            <v>10.65</v>
          </cell>
          <cell r="Z803">
            <v>14.45</v>
          </cell>
        </row>
        <row r="804">
          <cell r="I804">
            <v>6.1</v>
          </cell>
          <cell r="J804">
            <v>10.75</v>
          </cell>
          <cell r="Z804">
            <v>14.55</v>
          </cell>
        </row>
        <row r="805">
          <cell r="I805">
            <v>6</v>
          </cell>
          <cell r="J805">
            <v>10.6</v>
          </cell>
          <cell r="Z805">
            <v>14.2</v>
          </cell>
        </row>
        <row r="806">
          <cell r="I806">
            <v>5.6</v>
          </cell>
          <cell r="J806">
            <v>10</v>
          </cell>
          <cell r="Z806">
            <v>13.55</v>
          </cell>
        </row>
        <row r="807">
          <cell r="I807">
            <v>5.9</v>
          </cell>
          <cell r="J807">
            <v>9.9</v>
          </cell>
          <cell r="Z807">
            <v>13.2</v>
          </cell>
        </row>
        <row r="808">
          <cell r="I808">
            <v>5.3</v>
          </cell>
          <cell r="J808">
            <v>9.5</v>
          </cell>
          <cell r="Z808">
            <v>12.65</v>
          </cell>
        </row>
        <row r="809">
          <cell r="I809">
            <v>4.6500000000000004</v>
          </cell>
          <cell r="J809">
            <v>8.5</v>
          </cell>
          <cell r="Z809">
            <v>11.15</v>
          </cell>
        </row>
        <row r="810">
          <cell r="I810">
            <v>5</v>
          </cell>
          <cell r="J810">
            <v>8.8000000000000007</v>
          </cell>
          <cell r="Z810">
            <v>11.5</v>
          </cell>
        </row>
        <row r="811">
          <cell r="I811">
            <v>4.4000000000000004</v>
          </cell>
          <cell r="J811">
            <v>8.0500000000000007</v>
          </cell>
          <cell r="Z811">
            <v>10.8</v>
          </cell>
        </row>
        <row r="812">
          <cell r="I812">
            <v>5.15</v>
          </cell>
          <cell r="J812">
            <v>8.9</v>
          </cell>
          <cell r="Z812">
            <v>12</v>
          </cell>
        </row>
        <row r="813">
          <cell r="I813">
            <v>5.5</v>
          </cell>
          <cell r="J813">
            <v>9.5</v>
          </cell>
          <cell r="Z813">
            <v>13</v>
          </cell>
        </row>
        <row r="814">
          <cell r="I814">
            <v>5.3</v>
          </cell>
          <cell r="J814">
            <v>9.75</v>
          </cell>
          <cell r="Z814">
            <v>12.9</v>
          </cell>
        </row>
        <row r="815">
          <cell r="I815">
            <v>6.3</v>
          </cell>
          <cell r="J815">
            <v>10.6</v>
          </cell>
          <cell r="Z815">
            <v>14</v>
          </cell>
        </row>
        <row r="816">
          <cell r="I816">
            <v>6.9</v>
          </cell>
          <cell r="J816">
            <v>11.4</v>
          </cell>
          <cell r="Z816">
            <v>15.25</v>
          </cell>
        </row>
        <row r="817">
          <cell r="I817">
            <v>7.45</v>
          </cell>
          <cell r="J817">
            <v>13.15</v>
          </cell>
          <cell r="Z817">
            <v>17.3</v>
          </cell>
        </row>
        <row r="818">
          <cell r="I818">
            <v>7.25</v>
          </cell>
          <cell r="J818">
            <v>12.5</v>
          </cell>
          <cell r="Z818">
            <v>16.95</v>
          </cell>
        </row>
        <row r="819">
          <cell r="I819">
            <v>7.2</v>
          </cell>
          <cell r="J819">
            <v>12.15</v>
          </cell>
          <cell r="Z819">
            <v>16.149999999999999</v>
          </cell>
        </row>
        <row r="820">
          <cell r="I820">
            <v>7.95</v>
          </cell>
          <cell r="J820">
            <v>13.35</v>
          </cell>
          <cell r="Z820">
            <v>17.149999999999999</v>
          </cell>
        </row>
        <row r="821">
          <cell r="I821">
            <v>8.15</v>
          </cell>
          <cell r="J821">
            <v>13.15</v>
          </cell>
          <cell r="Z821">
            <v>17.2</v>
          </cell>
        </row>
        <row r="822">
          <cell r="I822">
            <v>8.25</v>
          </cell>
          <cell r="J822">
            <v>14.45</v>
          </cell>
          <cell r="Z822">
            <v>19.350000000000001</v>
          </cell>
        </row>
        <row r="823">
          <cell r="I823">
            <v>7.45</v>
          </cell>
          <cell r="J823">
            <v>13.5</v>
          </cell>
          <cell r="Z823">
            <v>18.25</v>
          </cell>
        </row>
        <row r="824">
          <cell r="I824">
            <v>8.1</v>
          </cell>
          <cell r="J824">
            <v>13.95</v>
          </cell>
          <cell r="Z824">
            <v>18.55</v>
          </cell>
        </row>
        <row r="825">
          <cell r="I825">
            <v>8.1999999999999993</v>
          </cell>
          <cell r="J825">
            <v>13.6</v>
          </cell>
          <cell r="Z825">
            <v>17.45</v>
          </cell>
        </row>
        <row r="826">
          <cell r="I826">
            <v>8.1</v>
          </cell>
          <cell r="J826">
            <v>13.85</v>
          </cell>
          <cell r="Z826">
            <v>17.95</v>
          </cell>
        </row>
        <row r="827">
          <cell r="I827">
            <v>8.15</v>
          </cell>
          <cell r="J827">
            <v>14.15</v>
          </cell>
          <cell r="Z827">
            <v>17.899999999999999</v>
          </cell>
        </row>
        <row r="828">
          <cell r="I828">
            <v>7.75</v>
          </cell>
          <cell r="J828">
            <v>13.7</v>
          </cell>
          <cell r="Z828">
            <v>17.7</v>
          </cell>
        </row>
        <row r="829">
          <cell r="I829">
            <v>8.1999999999999993</v>
          </cell>
          <cell r="J829">
            <v>14.45</v>
          </cell>
          <cell r="Z829">
            <v>19.100000000000001</v>
          </cell>
        </row>
        <row r="830">
          <cell r="I830">
            <v>7.95</v>
          </cell>
          <cell r="J830">
            <v>13.7</v>
          </cell>
          <cell r="Z830">
            <v>18.25</v>
          </cell>
        </row>
        <row r="831">
          <cell r="I831">
            <v>9.0500000000000007</v>
          </cell>
          <cell r="J831">
            <v>14.2</v>
          </cell>
          <cell r="Z831">
            <v>18.850000000000001</v>
          </cell>
        </row>
        <row r="832">
          <cell r="I832">
            <v>9.85</v>
          </cell>
          <cell r="J832">
            <v>15.6</v>
          </cell>
          <cell r="Z832">
            <v>20.9</v>
          </cell>
        </row>
        <row r="833">
          <cell r="I833">
            <v>9.65</v>
          </cell>
          <cell r="J833">
            <v>15.9</v>
          </cell>
          <cell r="Z833">
            <v>21.05</v>
          </cell>
        </row>
        <row r="834">
          <cell r="I834">
            <v>9.8000000000000007</v>
          </cell>
          <cell r="J834">
            <v>15.05</v>
          </cell>
          <cell r="Z834">
            <v>19.399999999999999</v>
          </cell>
        </row>
        <row r="835">
          <cell r="I835">
            <v>8.4499999999999993</v>
          </cell>
          <cell r="J835">
            <v>13.75</v>
          </cell>
          <cell r="Z835">
            <v>17.25</v>
          </cell>
        </row>
        <row r="836">
          <cell r="I836">
            <v>6.9</v>
          </cell>
          <cell r="J836">
            <v>13.3</v>
          </cell>
          <cell r="Z836">
            <v>17.350000000000001</v>
          </cell>
        </row>
        <row r="837">
          <cell r="I837">
            <v>6.05</v>
          </cell>
          <cell r="J837">
            <v>12</v>
          </cell>
          <cell r="Z837">
            <v>15.95</v>
          </cell>
        </row>
        <row r="838">
          <cell r="I838">
            <v>5.65</v>
          </cell>
          <cell r="J838">
            <v>10.6</v>
          </cell>
          <cell r="Z838">
            <v>14.05</v>
          </cell>
        </row>
        <row r="839">
          <cell r="I839">
            <v>6.95</v>
          </cell>
          <cell r="J839">
            <v>11.35</v>
          </cell>
          <cell r="Z839">
            <v>14.95</v>
          </cell>
        </row>
        <row r="840">
          <cell r="I840">
            <v>6.25</v>
          </cell>
          <cell r="J840">
            <v>11</v>
          </cell>
          <cell r="Z840">
            <v>14.8</v>
          </cell>
        </row>
        <row r="841">
          <cell r="I841">
            <v>6.8</v>
          </cell>
          <cell r="J841">
            <v>13.2</v>
          </cell>
          <cell r="Z841">
            <v>16.850000000000001</v>
          </cell>
        </row>
        <row r="842">
          <cell r="I842">
            <v>6.4</v>
          </cell>
          <cell r="J842">
            <v>12.5</v>
          </cell>
          <cell r="Z842">
            <v>16.2</v>
          </cell>
        </row>
        <row r="843">
          <cell r="I843">
            <v>7.15</v>
          </cell>
          <cell r="J843">
            <v>12.75</v>
          </cell>
          <cell r="Z843">
            <v>16.7</v>
          </cell>
        </row>
        <row r="844">
          <cell r="I844">
            <v>6.55</v>
          </cell>
          <cell r="J844">
            <v>12.4</v>
          </cell>
          <cell r="Z844">
            <v>16.100000000000001</v>
          </cell>
        </row>
        <row r="845">
          <cell r="I845">
            <v>6.4</v>
          </cell>
          <cell r="J845">
            <v>11.8</v>
          </cell>
          <cell r="Z845">
            <v>15.45</v>
          </cell>
        </row>
        <row r="846">
          <cell r="I846">
            <v>6.1</v>
          </cell>
          <cell r="J846">
            <v>11.25</v>
          </cell>
          <cell r="Z846">
            <v>15</v>
          </cell>
        </row>
        <row r="847">
          <cell r="I847">
            <v>6.15</v>
          </cell>
          <cell r="J847">
            <v>10.95</v>
          </cell>
          <cell r="Z847">
            <v>14.75</v>
          </cell>
        </row>
        <row r="848">
          <cell r="I848">
            <v>5.75</v>
          </cell>
          <cell r="J848">
            <v>10.65</v>
          </cell>
          <cell r="Z848">
            <v>14.1</v>
          </cell>
        </row>
        <row r="849">
          <cell r="I849">
            <v>5.25</v>
          </cell>
          <cell r="J849">
            <v>10.050000000000001</v>
          </cell>
          <cell r="Z849">
            <v>12.75</v>
          </cell>
        </row>
        <row r="850">
          <cell r="I850">
            <v>6.4</v>
          </cell>
          <cell r="J850">
            <v>10.65</v>
          </cell>
          <cell r="Z850">
            <v>13.5</v>
          </cell>
        </row>
        <row r="851">
          <cell r="I851">
            <v>7.1</v>
          </cell>
          <cell r="J851">
            <v>13.1</v>
          </cell>
          <cell r="Z851">
            <v>17.95</v>
          </cell>
        </row>
        <row r="852">
          <cell r="I852">
            <v>7.25</v>
          </cell>
          <cell r="J852">
            <v>13.35</v>
          </cell>
          <cell r="Z852">
            <v>18.05</v>
          </cell>
        </row>
        <row r="853">
          <cell r="I853">
            <v>7.65</v>
          </cell>
          <cell r="J853">
            <v>13.9</v>
          </cell>
          <cell r="Z853">
            <v>18.399999999999999</v>
          </cell>
        </row>
        <row r="854">
          <cell r="I854">
            <v>8.4</v>
          </cell>
          <cell r="J854">
            <v>14.4</v>
          </cell>
          <cell r="Z854">
            <v>19</v>
          </cell>
        </row>
        <row r="855">
          <cell r="I855">
            <v>7.7</v>
          </cell>
          <cell r="J855">
            <v>13.25</v>
          </cell>
          <cell r="Z855">
            <v>17.25</v>
          </cell>
        </row>
        <row r="856">
          <cell r="I856">
            <v>7.05</v>
          </cell>
          <cell r="J856">
            <v>11.85</v>
          </cell>
          <cell r="Z856">
            <v>16.05</v>
          </cell>
        </row>
        <row r="857">
          <cell r="I857">
            <v>7.5</v>
          </cell>
          <cell r="J857">
            <v>12.75</v>
          </cell>
          <cell r="Z857">
            <v>17.75</v>
          </cell>
        </row>
        <row r="858">
          <cell r="I858">
            <v>7.95</v>
          </cell>
          <cell r="J858">
            <v>14.45</v>
          </cell>
          <cell r="Z858">
            <v>19</v>
          </cell>
        </row>
        <row r="859">
          <cell r="I859">
            <v>8</v>
          </cell>
          <cell r="J859">
            <v>15.15</v>
          </cell>
          <cell r="Z859">
            <v>19.7</v>
          </cell>
        </row>
        <row r="860">
          <cell r="I860">
            <v>7.25</v>
          </cell>
          <cell r="J860">
            <v>13.65</v>
          </cell>
          <cell r="Z860">
            <v>19.5</v>
          </cell>
        </row>
        <row r="861">
          <cell r="I861">
            <v>7.15</v>
          </cell>
          <cell r="J861">
            <v>14.2</v>
          </cell>
          <cell r="Z861">
            <v>20.75</v>
          </cell>
        </row>
        <row r="862">
          <cell r="I862">
            <v>9.0500000000000007</v>
          </cell>
          <cell r="J862">
            <v>15.7</v>
          </cell>
          <cell r="Z862">
            <v>22.45</v>
          </cell>
        </row>
        <row r="863">
          <cell r="I863">
            <v>8.9</v>
          </cell>
          <cell r="J863">
            <v>16</v>
          </cell>
          <cell r="Z863">
            <v>22.1</v>
          </cell>
        </row>
        <row r="864">
          <cell r="I864">
            <v>8.9499999999999993</v>
          </cell>
          <cell r="J864">
            <v>16.25</v>
          </cell>
          <cell r="Z864">
            <v>22.25</v>
          </cell>
        </row>
        <row r="865">
          <cell r="I865">
            <v>9.35</v>
          </cell>
          <cell r="J865">
            <v>16.8</v>
          </cell>
          <cell r="Z865">
            <v>22.85</v>
          </cell>
        </row>
        <row r="866">
          <cell r="I866">
            <v>10</v>
          </cell>
          <cell r="J866">
            <v>18.25</v>
          </cell>
          <cell r="Z866">
            <v>24.65</v>
          </cell>
        </row>
        <row r="867">
          <cell r="I867">
            <v>9.5</v>
          </cell>
          <cell r="J867">
            <v>18.100000000000001</v>
          </cell>
          <cell r="Z867">
            <v>24.25</v>
          </cell>
        </row>
        <row r="868">
          <cell r="I868">
            <v>9.6</v>
          </cell>
          <cell r="J868">
            <v>17.899999999999999</v>
          </cell>
          <cell r="Z868">
            <v>24.25</v>
          </cell>
        </row>
        <row r="869">
          <cell r="I869">
            <v>9.35</v>
          </cell>
          <cell r="J869">
            <v>17.05</v>
          </cell>
          <cell r="Z869">
            <v>22.9</v>
          </cell>
        </row>
        <row r="870">
          <cell r="I870">
            <v>8.65</v>
          </cell>
          <cell r="J870">
            <v>16.25</v>
          </cell>
          <cell r="Z870">
            <v>22.15</v>
          </cell>
        </row>
        <row r="871">
          <cell r="I871">
            <v>8.5</v>
          </cell>
          <cell r="J871">
            <v>15.75</v>
          </cell>
          <cell r="Z871">
            <v>21.2</v>
          </cell>
        </row>
        <row r="872">
          <cell r="I872">
            <v>7.5</v>
          </cell>
          <cell r="J872">
            <v>15.2</v>
          </cell>
          <cell r="Z872">
            <v>20.100000000000001</v>
          </cell>
        </row>
        <row r="873">
          <cell r="I873">
            <v>7.25</v>
          </cell>
          <cell r="J873">
            <v>15.2</v>
          </cell>
          <cell r="Z873">
            <v>20.149999999999999</v>
          </cell>
        </row>
        <row r="874">
          <cell r="I874">
            <v>7.9</v>
          </cell>
          <cell r="J874">
            <v>15.65</v>
          </cell>
          <cell r="Z874">
            <v>20.6</v>
          </cell>
        </row>
        <row r="875">
          <cell r="I875">
            <v>8.8000000000000007</v>
          </cell>
          <cell r="J875">
            <v>15.75</v>
          </cell>
          <cell r="Z875">
            <v>20.3</v>
          </cell>
        </row>
        <row r="876">
          <cell r="I876">
            <v>9.15</v>
          </cell>
          <cell r="J876">
            <v>16.05</v>
          </cell>
          <cell r="Z876">
            <v>21.05</v>
          </cell>
        </row>
        <row r="877">
          <cell r="I877">
            <v>8.65</v>
          </cell>
          <cell r="J877">
            <v>16.350000000000001</v>
          </cell>
          <cell r="Z877">
            <v>21.45</v>
          </cell>
        </row>
        <row r="878">
          <cell r="I878">
            <v>8.6</v>
          </cell>
          <cell r="J878">
            <v>16.7</v>
          </cell>
          <cell r="Z878">
            <v>21.4</v>
          </cell>
        </row>
        <row r="879">
          <cell r="I879">
            <v>8.65</v>
          </cell>
          <cell r="J879">
            <v>16.55</v>
          </cell>
          <cell r="Z879">
            <v>20.9</v>
          </cell>
        </row>
        <row r="880">
          <cell r="I880">
            <v>6.8</v>
          </cell>
          <cell r="J880">
            <v>12.5</v>
          </cell>
          <cell r="Z880">
            <v>15.9</v>
          </cell>
        </row>
        <row r="881">
          <cell r="I881">
            <v>6.35</v>
          </cell>
          <cell r="J881">
            <v>11.45</v>
          </cell>
          <cell r="Z881">
            <v>14.95</v>
          </cell>
        </row>
        <row r="882">
          <cell r="I882">
            <v>7</v>
          </cell>
          <cell r="J882">
            <v>11.85</v>
          </cell>
          <cell r="Z882">
            <v>15.75</v>
          </cell>
        </row>
        <row r="883">
          <cell r="I883">
            <v>7.5</v>
          </cell>
          <cell r="J883">
            <v>12.5</v>
          </cell>
          <cell r="Z883">
            <v>15.85</v>
          </cell>
        </row>
        <row r="884">
          <cell r="I884">
            <v>9</v>
          </cell>
          <cell r="J884">
            <v>12.75</v>
          </cell>
          <cell r="Z884">
            <v>16.25</v>
          </cell>
        </row>
        <row r="885">
          <cell r="I885">
            <v>8.75</v>
          </cell>
          <cell r="J885">
            <v>13</v>
          </cell>
          <cell r="Z885">
            <v>17.2</v>
          </cell>
        </row>
        <row r="886">
          <cell r="I886">
            <v>6</v>
          </cell>
          <cell r="J886">
            <v>12.05</v>
          </cell>
          <cell r="Z886">
            <v>16.100000000000001</v>
          </cell>
        </row>
        <row r="887">
          <cell r="I887">
            <v>6</v>
          </cell>
          <cell r="J887">
            <v>12.05</v>
          </cell>
          <cell r="Z887">
            <v>16.100000000000001</v>
          </cell>
        </row>
        <row r="888">
          <cell r="I888">
            <v>6.6</v>
          </cell>
          <cell r="J888">
            <v>12.8</v>
          </cell>
          <cell r="Z888">
            <v>16.7</v>
          </cell>
        </row>
        <row r="889">
          <cell r="I889">
            <v>6.35</v>
          </cell>
          <cell r="J889">
            <v>13</v>
          </cell>
          <cell r="Z889">
            <v>17.649999999999999</v>
          </cell>
        </row>
        <row r="890">
          <cell r="I890">
            <v>6.95</v>
          </cell>
          <cell r="J890">
            <v>12.7</v>
          </cell>
          <cell r="Z890">
            <v>17.899999999999999</v>
          </cell>
        </row>
        <row r="891">
          <cell r="I891">
            <v>6.05</v>
          </cell>
          <cell r="J891">
            <v>11.75</v>
          </cell>
          <cell r="Z891">
            <v>16.3</v>
          </cell>
        </row>
        <row r="892">
          <cell r="I892">
            <v>4.8499999999999996</v>
          </cell>
          <cell r="J892">
            <v>10.050000000000001</v>
          </cell>
          <cell r="Z892">
            <v>13.8</v>
          </cell>
        </row>
        <row r="893">
          <cell r="I893">
            <v>4.9000000000000004</v>
          </cell>
          <cell r="J893">
            <v>9.5</v>
          </cell>
          <cell r="Z893">
            <v>13.15</v>
          </cell>
        </row>
        <row r="894">
          <cell r="I894">
            <v>5.5</v>
          </cell>
          <cell r="J894">
            <v>9.4</v>
          </cell>
          <cell r="Z894">
            <v>13.25</v>
          </cell>
        </row>
        <row r="895">
          <cell r="I895">
            <v>5</v>
          </cell>
          <cell r="J895">
            <v>9.15</v>
          </cell>
          <cell r="Z895">
            <v>12.8</v>
          </cell>
        </row>
        <row r="896">
          <cell r="I896">
            <v>4.8499999999999996</v>
          </cell>
          <cell r="J896">
            <v>8.8000000000000007</v>
          </cell>
          <cell r="Z896">
            <v>12.45</v>
          </cell>
        </row>
        <row r="897">
          <cell r="I897">
            <v>4.8499999999999996</v>
          </cell>
          <cell r="J897">
            <v>8.35</v>
          </cell>
          <cell r="Z897">
            <v>11.6</v>
          </cell>
        </row>
        <row r="898">
          <cell r="I898">
            <v>6.2</v>
          </cell>
          <cell r="J898">
            <v>9.15</v>
          </cell>
          <cell r="Z898">
            <v>11.95</v>
          </cell>
        </row>
        <row r="899">
          <cell r="I899">
            <v>4.9000000000000004</v>
          </cell>
          <cell r="J899">
            <v>8.5</v>
          </cell>
          <cell r="Z899">
            <v>11.65</v>
          </cell>
        </row>
        <row r="900">
          <cell r="I900">
            <v>4.7</v>
          </cell>
          <cell r="J900">
            <v>8.75</v>
          </cell>
          <cell r="Z900">
            <v>12</v>
          </cell>
        </row>
        <row r="901">
          <cell r="I901">
            <v>4.55</v>
          </cell>
          <cell r="J901">
            <v>9.1999999999999993</v>
          </cell>
          <cell r="Z901">
            <v>12.8</v>
          </cell>
        </row>
        <row r="902">
          <cell r="I902">
            <v>5.05</v>
          </cell>
          <cell r="J902">
            <v>9.25</v>
          </cell>
          <cell r="Z902">
            <v>12.7</v>
          </cell>
        </row>
        <row r="903">
          <cell r="I903">
            <v>5.35</v>
          </cell>
          <cell r="J903">
            <v>9.4499999999999993</v>
          </cell>
          <cell r="Z903">
            <v>12.9</v>
          </cell>
        </row>
        <row r="904">
          <cell r="I904">
            <v>6.35</v>
          </cell>
          <cell r="J904">
            <v>9.9499999999999993</v>
          </cell>
          <cell r="Z904">
            <v>13.75</v>
          </cell>
        </row>
        <row r="905">
          <cell r="I905">
            <v>6.6</v>
          </cell>
          <cell r="J905">
            <v>11.35</v>
          </cell>
          <cell r="Z905">
            <v>15.65</v>
          </cell>
        </row>
        <row r="906">
          <cell r="I906">
            <v>6.7</v>
          </cell>
          <cell r="J906">
            <v>11.65</v>
          </cell>
          <cell r="Z906">
            <v>15.85</v>
          </cell>
        </row>
        <row r="907">
          <cell r="I907">
            <v>6.5</v>
          </cell>
          <cell r="J907">
            <v>11.85</v>
          </cell>
          <cell r="Z907">
            <v>16.350000000000001</v>
          </cell>
        </row>
        <row r="908">
          <cell r="I908">
            <v>7</v>
          </cell>
          <cell r="J908">
            <v>12.05</v>
          </cell>
          <cell r="Z908">
            <v>16.45</v>
          </cell>
        </row>
        <row r="909">
          <cell r="I909">
            <v>7.25</v>
          </cell>
          <cell r="J909">
            <v>11.95</v>
          </cell>
          <cell r="Z909">
            <v>16.45</v>
          </cell>
        </row>
        <row r="910">
          <cell r="I910">
            <v>7.75</v>
          </cell>
          <cell r="J910">
            <v>12.4</v>
          </cell>
          <cell r="Z910">
            <v>16.850000000000001</v>
          </cell>
        </row>
        <row r="911">
          <cell r="I911">
            <v>7.3</v>
          </cell>
          <cell r="J911">
            <v>12.85</v>
          </cell>
          <cell r="Z911">
            <v>17.149999999999999</v>
          </cell>
        </row>
        <row r="912">
          <cell r="I912">
            <v>7.5</v>
          </cell>
          <cell r="J912">
            <v>13.95</v>
          </cell>
          <cell r="Z912">
            <v>18.350000000000001</v>
          </cell>
        </row>
        <row r="913">
          <cell r="I913">
            <v>7.2</v>
          </cell>
          <cell r="J913">
            <v>13.95</v>
          </cell>
          <cell r="Z913">
            <v>18.399999999999999</v>
          </cell>
        </row>
        <row r="914">
          <cell r="I914">
            <v>9.1999999999999993</v>
          </cell>
          <cell r="J914">
            <v>16.25</v>
          </cell>
          <cell r="Z914">
            <v>22.2</v>
          </cell>
        </row>
        <row r="915">
          <cell r="I915">
            <v>9.5</v>
          </cell>
          <cell r="J915">
            <v>18</v>
          </cell>
          <cell r="Z915">
            <v>23.45</v>
          </cell>
        </row>
        <row r="916">
          <cell r="I916">
            <v>10.9</v>
          </cell>
          <cell r="J916">
            <v>20.3</v>
          </cell>
          <cell r="Z916">
            <v>27.5</v>
          </cell>
        </row>
        <row r="917">
          <cell r="I917">
            <v>10</v>
          </cell>
          <cell r="J917">
            <v>17.850000000000001</v>
          </cell>
          <cell r="Z917">
            <v>23.5</v>
          </cell>
        </row>
        <row r="918">
          <cell r="I918">
            <v>9.4499999999999993</v>
          </cell>
          <cell r="J918">
            <v>17.25</v>
          </cell>
          <cell r="Z918">
            <v>22</v>
          </cell>
        </row>
        <row r="919">
          <cell r="I919">
            <v>9</v>
          </cell>
          <cell r="J919">
            <v>15.6</v>
          </cell>
          <cell r="Z919">
            <v>21</v>
          </cell>
        </row>
        <row r="920">
          <cell r="I920">
            <v>10.5</v>
          </cell>
          <cell r="J920">
            <v>17.100000000000001</v>
          </cell>
          <cell r="Z920">
            <v>22.55</v>
          </cell>
        </row>
        <row r="921">
          <cell r="I921">
            <v>10.6</v>
          </cell>
          <cell r="J921">
            <v>17.649999999999999</v>
          </cell>
          <cell r="Z921">
            <v>24.05</v>
          </cell>
        </row>
        <row r="922">
          <cell r="I922">
            <v>10.35</v>
          </cell>
          <cell r="J922">
            <v>19.5</v>
          </cell>
          <cell r="Z922">
            <v>28.15</v>
          </cell>
        </row>
        <row r="923">
          <cell r="I923">
            <v>11.2</v>
          </cell>
          <cell r="J923">
            <v>21.15</v>
          </cell>
          <cell r="Z923">
            <v>27.95</v>
          </cell>
        </row>
        <row r="924">
          <cell r="I924">
            <v>10.95</v>
          </cell>
          <cell r="J924">
            <v>20.149999999999999</v>
          </cell>
          <cell r="Z924">
            <v>25.9</v>
          </cell>
        </row>
        <row r="925">
          <cell r="I925">
            <v>9.15</v>
          </cell>
          <cell r="J925">
            <v>18.25</v>
          </cell>
          <cell r="Z925">
            <v>23.7</v>
          </cell>
        </row>
        <row r="926">
          <cell r="I926">
            <v>8.5</v>
          </cell>
          <cell r="J926">
            <v>17.399999999999999</v>
          </cell>
          <cell r="Z926">
            <v>22.8</v>
          </cell>
        </row>
        <row r="927">
          <cell r="I927">
            <v>9.15</v>
          </cell>
          <cell r="J927">
            <v>16.5</v>
          </cell>
          <cell r="Z927">
            <v>22</v>
          </cell>
        </row>
        <row r="928">
          <cell r="I928">
            <v>9.25</v>
          </cell>
          <cell r="J928">
            <v>17.5</v>
          </cell>
          <cell r="Z928">
            <v>23.8</v>
          </cell>
        </row>
        <row r="929">
          <cell r="I929">
            <v>9.1</v>
          </cell>
          <cell r="J929">
            <v>16.399999999999999</v>
          </cell>
          <cell r="Z929">
            <v>20.95</v>
          </cell>
        </row>
        <row r="930">
          <cell r="I930">
            <v>9.3000000000000007</v>
          </cell>
          <cell r="J930">
            <v>15.75</v>
          </cell>
          <cell r="Z930">
            <v>21.5</v>
          </cell>
        </row>
        <row r="931">
          <cell r="I931">
            <v>9.1</v>
          </cell>
          <cell r="J931">
            <v>15.7</v>
          </cell>
          <cell r="Z931">
            <v>20.399999999999999</v>
          </cell>
        </row>
        <row r="932">
          <cell r="I932">
            <v>8.35</v>
          </cell>
          <cell r="J932">
            <v>13</v>
          </cell>
          <cell r="Z932">
            <v>18</v>
          </cell>
        </row>
        <row r="933">
          <cell r="I933">
            <v>8.75</v>
          </cell>
          <cell r="J933">
            <v>15</v>
          </cell>
          <cell r="Z933">
            <v>19.05</v>
          </cell>
        </row>
        <row r="934">
          <cell r="I934">
            <v>8.9</v>
          </cell>
          <cell r="J934">
            <v>14.95</v>
          </cell>
          <cell r="Z934">
            <v>19.05</v>
          </cell>
        </row>
        <row r="935">
          <cell r="I935">
            <v>9.9499999999999993</v>
          </cell>
          <cell r="J935">
            <v>16.350000000000001</v>
          </cell>
          <cell r="Z935">
            <v>22.4</v>
          </cell>
        </row>
        <row r="936">
          <cell r="I936">
            <v>10.25</v>
          </cell>
          <cell r="J936">
            <v>16.149999999999999</v>
          </cell>
          <cell r="Z936">
            <v>21.65</v>
          </cell>
        </row>
        <row r="937">
          <cell r="I937">
            <v>8.35</v>
          </cell>
          <cell r="J937">
            <v>14.25</v>
          </cell>
          <cell r="Z937">
            <v>18.95</v>
          </cell>
        </row>
        <row r="938">
          <cell r="I938">
            <v>7.2</v>
          </cell>
          <cell r="J938">
            <v>14</v>
          </cell>
          <cell r="Z938">
            <v>18.899999999999999</v>
          </cell>
        </row>
        <row r="939">
          <cell r="I939">
            <v>6.95</v>
          </cell>
          <cell r="J939">
            <v>13.75</v>
          </cell>
          <cell r="Z939">
            <v>18.45</v>
          </cell>
        </row>
        <row r="940">
          <cell r="I940">
            <v>7.45</v>
          </cell>
          <cell r="J940">
            <v>13.95</v>
          </cell>
          <cell r="Z940">
            <v>18.5</v>
          </cell>
        </row>
        <row r="941">
          <cell r="I941">
            <v>6.85</v>
          </cell>
          <cell r="J941">
            <v>13.15</v>
          </cell>
          <cell r="Z941">
            <v>17.850000000000001</v>
          </cell>
        </row>
        <row r="942">
          <cell r="I942">
            <v>6.15</v>
          </cell>
          <cell r="J942">
            <v>11.85</v>
          </cell>
          <cell r="Z942">
            <v>15.9</v>
          </cell>
        </row>
        <row r="943">
          <cell r="I943">
            <v>6.1</v>
          </cell>
          <cell r="J943">
            <v>10.6</v>
          </cell>
          <cell r="Z943">
            <v>15.05</v>
          </cell>
        </row>
        <row r="944">
          <cell r="I944">
            <v>5.75</v>
          </cell>
          <cell r="J944">
            <v>10</v>
          </cell>
          <cell r="Z944">
            <v>13.6</v>
          </cell>
        </row>
        <row r="945">
          <cell r="I945">
            <v>5.6</v>
          </cell>
          <cell r="J945">
            <v>9.6</v>
          </cell>
          <cell r="Z945">
            <v>12.95</v>
          </cell>
        </row>
        <row r="946">
          <cell r="I946">
            <v>5.95</v>
          </cell>
          <cell r="J946">
            <v>10.050000000000001</v>
          </cell>
          <cell r="Z946">
            <v>13</v>
          </cell>
        </row>
        <row r="947">
          <cell r="I947">
            <v>5.2</v>
          </cell>
          <cell r="J947">
            <v>9.6</v>
          </cell>
          <cell r="Z947">
            <v>12.6</v>
          </cell>
        </row>
        <row r="948">
          <cell r="I948">
            <v>4.95</v>
          </cell>
          <cell r="J948">
            <v>9.0500000000000007</v>
          </cell>
          <cell r="Z948">
            <v>11.85</v>
          </cell>
        </row>
        <row r="949">
          <cell r="I949">
            <v>4.45</v>
          </cell>
          <cell r="J949">
            <v>8</v>
          </cell>
          <cell r="Z949">
            <v>10.55</v>
          </cell>
        </row>
        <row r="950">
          <cell r="I950">
            <v>4.3</v>
          </cell>
          <cell r="J950">
            <v>7.7</v>
          </cell>
          <cell r="Z950">
            <v>9.9499999999999993</v>
          </cell>
        </row>
        <row r="951">
          <cell r="I951">
            <v>4.25</v>
          </cell>
          <cell r="J951">
            <v>7.1</v>
          </cell>
          <cell r="Z951">
            <v>9.3000000000000007</v>
          </cell>
        </row>
        <row r="952">
          <cell r="I952">
            <v>4.95</v>
          </cell>
          <cell r="J952">
            <v>7.85</v>
          </cell>
          <cell r="Z952">
            <v>10.65</v>
          </cell>
        </row>
        <row r="953">
          <cell r="I953">
            <v>4.5999999999999996</v>
          </cell>
          <cell r="J953">
            <v>8</v>
          </cell>
          <cell r="Z953">
            <v>11</v>
          </cell>
        </row>
        <row r="954">
          <cell r="I954">
            <v>4.9000000000000004</v>
          </cell>
          <cell r="J954">
            <v>9.15</v>
          </cell>
          <cell r="Z954">
            <v>12.1</v>
          </cell>
        </row>
        <row r="955">
          <cell r="I955">
            <v>4.05</v>
          </cell>
          <cell r="J955">
            <v>8.15</v>
          </cell>
          <cell r="Z955">
            <v>10.5</v>
          </cell>
        </row>
        <row r="956">
          <cell r="I956">
            <v>4.3499999999999996</v>
          </cell>
          <cell r="J956">
            <v>7.6</v>
          </cell>
          <cell r="Z956">
            <v>9.8000000000000007</v>
          </cell>
        </row>
        <row r="957">
          <cell r="I957">
            <v>3.95</v>
          </cell>
          <cell r="J957">
            <v>6.7</v>
          </cell>
          <cell r="Z957">
            <v>8.15</v>
          </cell>
        </row>
        <row r="958">
          <cell r="I958">
            <v>3.95</v>
          </cell>
          <cell r="J958">
            <v>5.6</v>
          </cell>
          <cell r="Z958">
            <v>7</v>
          </cell>
        </row>
        <row r="959">
          <cell r="I959">
            <v>4.55</v>
          </cell>
          <cell r="J959">
            <v>6.35</v>
          </cell>
          <cell r="Z959">
            <v>8.1999999999999993</v>
          </cell>
        </row>
        <row r="960">
          <cell r="I960">
            <v>4.1500000000000004</v>
          </cell>
          <cell r="J960">
            <v>6.3</v>
          </cell>
          <cell r="Z960">
            <v>8</v>
          </cell>
        </row>
        <row r="961">
          <cell r="I961">
            <v>5.5</v>
          </cell>
          <cell r="J961">
            <v>7.85</v>
          </cell>
          <cell r="Z961">
            <v>11.1</v>
          </cell>
        </row>
        <row r="962">
          <cell r="I962">
            <v>6.5</v>
          </cell>
          <cell r="J962">
            <v>11.35</v>
          </cell>
          <cell r="Z962">
            <v>14.9</v>
          </cell>
        </row>
        <row r="963">
          <cell r="I963">
            <v>8.85</v>
          </cell>
          <cell r="J963">
            <v>15.95</v>
          </cell>
          <cell r="Z963">
            <v>20.100000000000001</v>
          </cell>
        </row>
        <row r="964">
          <cell r="I964">
            <v>9.6999999999999993</v>
          </cell>
          <cell r="J964">
            <v>15.8</v>
          </cell>
          <cell r="Z964">
            <v>21.4</v>
          </cell>
        </row>
        <row r="965">
          <cell r="I965">
            <v>10.75</v>
          </cell>
          <cell r="J965">
            <v>15.95</v>
          </cell>
          <cell r="Z965">
            <v>20.75</v>
          </cell>
        </row>
        <row r="966">
          <cell r="I966">
            <v>8.9499999999999993</v>
          </cell>
          <cell r="J966">
            <v>15</v>
          </cell>
          <cell r="Z966">
            <v>19.100000000000001</v>
          </cell>
        </row>
        <row r="967">
          <cell r="I967">
            <v>8.15</v>
          </cell>
          <cell r="J967">
            <v>14.2</v>
          </cell>
          <cell r="Z967">
            <v>18.3</v>
          </cell>
        </row>
        <row r="968">
          <cell r="I968">
            <v>6</v>
          </cell>
          <cell r="J968">
            <v>11.85</v>
          </cell>
          <cell r="Z968">
            <v>15.8</v>
          </cell>
        </row>
        <row r="969">
          <cell r="I969">
            <v>7.2</v>
          </cell>
          <cell r="J969">
            <v>12.7</v>
          </cell>
          <cell r="Z969">
            <v>17.5</v>
          </cell>
        </row>
        <row r="970">
          <cell r="I970">
            <v>8.5</v>
          </cell>
          <cell r="J970">
            <v>13.45</v>
          </cell>
          <cell r="Z970">
            <v>16.95</v>
          </cell>
        </row>
        <row r="971">
          <cell r="I971">
            <v>8.4499999999999993</v>
          </cell>
          <cell r="J971">
            <v>14.2</v>
          </cell>
          <cell r="Z971">
            <v>18</v>
          </cell>
        </row>
        <row r="972">
          <cell r="I972">
            <v>7.25</v>
          </cell>
          <cell r="J972">
            <v>13.4</v>
          </cell>
          <cell r="Z972">
            <v>17.100000000000001</v>
          </cell>
        </row>
        <row r="973">
          <cell r="I973">
            <v>8.1</v>
          </cell>
          <cell r="J973">
            <v>13.9</v>
          </cell>
          <cell r="Z973">
            <v>18.25</v>
          </cell>
        </row>
        <row r="974">
          <cell r="I974">
            <v>7.15</v>
          </cell>
          <cell r="J974">
            <v>12.85</v>
          </cell>
          <cell r="Z974">
            <v>16.5</v>
          </cell>
        </row>
        <row r="975">
          <cell r="I975">
            <v>7</v>
          </cell>
          <cell r="J975">
            <v>12.25</v>
          </cell>
          <cell r="Z975">
            <v>15.6</v>
          </cell>
        </row>
        <row r="976">
          <cell r="I976">
            <v>7.15</v>
          </cell>
          <cell r="J976">
            <v>12.5</v>
          </cell>
          <cell r="Z976">
            <v>16.3</v>
          </cell>
        </row>
        <row r="977">
          <cell r="I977">
            <v>8.6999999999999993</v>
          </cell>
          <cell r="J977">
            <v>15.35</v>
          </cell>
          <cell r="Z977">
            <v>20.6</v>
          </cell>
        </row>
        <row r="978">
          <cell r="I978">
            <v>9.8000000000000007</v>
          </cell>
          <cell r="J978">
            <v>17.399999999999999</v>
          </cell>
          <cell r="Z978">
            <v>23.4</v>
          </cell>
        </row>
        <row r="979">
          <cell r="I979">
            <v>9.6999999999999993</v>
          </cell>
          <cell r="J979">
            <v>15.7</v>
          </cell>
          <cell r="Z979">
            <v>20.149999999999999</v>
          </cell>
        </row>
        <row r="980">
          <cell r="I980">
            <v>7.65</v>
          </cell>
          <cell r="J980">
            <v>12.55</v>
          </cell>
          <cell r="Z980">
            <v>16.55</v>
          </cell>
        </row>
        <row r="981">
          <cell r="I981">
            <v>7.85</v>
          </cell>
          <cell r="J981">
            <v>12.95</v>
          </cell>
          <cell r="Z981">
            <v>17.399999999999999</v>
          </cell>
        </row>
        <row r="982">
          <cell r="I982">
            <v>7.1</v>
          </cell>
          <cell r="J982">
            <v>11.75</v>
          </cell>
          <cell r="Z982">
            <v>15.1</v>
          </cell>
        </row>
        <row r="983">
          <cell r="I983">
            <v>6.85</v>
          </cell>
          <cell r="J983">
            <v>11.1</v>
          </cell>
          <cell r="Z983">
            <v>14.15</v>
          </cell>
        </row>
        <row r="984">
          <cell r="I984">
            <v>6.56</v>
          </cell>
          <cell r="J984">
            <v>10.9</v>
          </cell>
          <cell r="Z984">
            <v>13.7</v>
          </cell>
        </row>
        <row r="985">
          <cell r="I985">
            <v>6.95</v>
          </cell>
          <cell r="J985">
            <v>10.65</v>
          </cell>
          <cell r="Z985">
            <v>13.45</v>
          </cell>
        </row>
        <row r="986">
          <cell r="I986">
            <v>7.1</v>
          </cell>
          <cell r="J986">
            <v>10.75</v>
          </cell>
          <cell r="Z986">
            <v>13.8</v>
          </cell>
        </row>
        <row r="987">
          <cell r="I987">
            <v>7.8</v>
          </cell>
          <cell r="J987">
            <v>10</v>
          </cell>
          <cell r="Z987">
            <v>12.35</v>
          </cell>
        </row>
        <row r="988">
          <cell r="I988">
            <v>7</v>
          </cell>
          <cell r="J988">
            <v>9.85</v>
          </cell>
          <cell r="Z988">
            <v>13.05</v>
          </cell>
        </row>
        <row r="989">
          <cell r="I989">
            <v>7.25</v>
          </cell>
          <cell r="J989">
            <v>11.45</v>
          </cell>
          <cell r="Z989">
            <v>15.65</v>
          </cell>
        </row>
        <row r="990">
          <cell r="I990">
            <v>8.15</v>
          </cell>
          <cell r="J990">
            <v>11.8</v>
          </cell>
          <cell r="Z990">
            <v>16.100000000000001</v>
          </cell>
        </row>
        <row r="991">
          <cell r="I991">
            <v>9.35</v>
          </cell>
          <cell r="J991">
            <v>12.95</v>
          </cell>
          <cell r="Z991">
            <v>17.350000000000001</v>
          </cell>
        </row>
        <row r="992">
          <cell r="I992">
            <v>8.8000000000000007</v>
          </cell>
          <cell r="J992">
            <v>15.15</v>
          </cell>
          <cell r="Z992">
            <v>19.55</v>
          </cell>
        </row>
        <row r="993">
          <cell r="I993">
            <v>7.9</v>
          </cell>
          <cell r="J993">
            <v>14.45</v>
          </cell>
          <cell r="Z993">
            <v>19.25</v>
          </cell>
        </row>
        <row r="994">
          <cell r="I994">
            <v>6.15</v>
          </cell>
          <cell r="J994">
            <v>12.9</v>
          </cell>
          <cell r="Z994">
            <v>17.25</v>
          </cell>
        </row>
        <row r="995">
          <cell r="I995">
            <v>6</v>
          </cell>
          <cell r="J995">
            <v>11.05</v>
          </cell>
          <cell r="Z995">
            <v>16.5</v>
          </cell>
        </row>
        <row r="996">
          <cell r="I996">
            <v>5.8</v>
          </cell>
          <cell r="J996">
            <v>10.35</v>
          </cell>
          <cell r="Z996">
            <v>14.9</v>
          </cell>
        </row>
        <row r="997">
          <cell r="I997">
            <v>7.05</v>
          </cell>
          <cell r="J997">
            <v>12.95</v>
          </cell>
          <cell r="Z997">
            <v>17.399999999999999</v>
          </cell>
        </row>
        <row r="998">
          <cell r="I998">
            <v>7.15</v>
          </cell>
          <cell r="J998">
            <v>11.7</v>
          </cell>
          <cell r="Z998">
            <v>15.5</v>
          </cell>
        </row>
        <row r="999">
          <cell r="I999">
            <v>8.9499999999999993</v>
          </cell>
          <cell r="J999">
            <v>13.6</v>
          </cell>
          <cell r="Z999">
            <v>16.8</v>
          </cell>
        </row>
        <row r="1000">
          <cell r="I1000">
            <v>9.15</v>
          </cell>
          <cell r="J1000">
            <v>14.45</v>
          </cell>
          <cell r="Z1000">
            <v>18.55</v>
          </cell>
        </row>
        <row r="1001">
          <cell r="I1001">
            <v>9.35</v>
          </cell>
          <cell r="J1001">
            <v>16.649999999999999</v>
          </cell>
          <cell r="Z1001">
            <v>21.75</v>
          </cell>
        </row>
        <row r="1002">
          <cell r="I1002">
            <v>9.25</v>
          </cell>
          <cell r="J1002">
            <v>16.25</v>
          </cell>
          <cell r="Z1002">
            <v>21.05</v>
          </cell>
        </row>
        <row r="1003">
          <cell r="I1003">
            <v>9.9</v>
          </cell>
          <cell r="J1003">
            <v>17.2</v>
          </cell>
          <cell r="Z1003">
            <v>21.35</v>
          </cell>
        </row>
        <row r="1004">
          <cell r="I1004">
            <v>10.35</v>
          </cell>
          <cell r="J1004">
            <v>17.850000000000001</v>
          </cell>
          <cell r="Z1004">
            <v>22.5</v>
          </cell>
        </row>
        <row r="1005">
          <cell r="I1005">
            <v>11.4</v>
          </cell>
          <cell r="J1005">
            <v>19.05</v>
          </cell>
          <cell r="Z1005">
            <v>25.2</v>
          </cell>
        </row>
        <row r="1006">
          <cell r="I1006">
            <v>11.5</v>
          </cell>
          <cell r="J1006">
            <v>20.6</v>
          </cell>
          <cell r="Z1006">
            <v>27.3</v>
          </cell>
        </row>
        <row r="1007">
          <cell r="I1007">
            <v>13.25</v>
          </cell>
          <cell r="J1007">
            <v>22.1</v>
          </cell>
          <cell r="Z1007">
            <v>29.7</v>
          </cell>
        </row>
        <row r="1008">
          <cell r="I1008">
            <v>14.45</v>
          </cell>
          <cell r="J1008">
            <v>23.1</v>
          </cell>
          <cell r="Z1008">
            <v>30.35</v>
          </cell>
        </row>
        <row r="1009">
          <cell r="I1009">
            <v>12.15</v>
          </cell>
          <cell r="J1009">
            <v>20</v>
          </cell>
          <cell r="Z1009">
            <v>26.9</v>
          </cell>
        </row>
        <row r="1010">
          <cell r="I1010">
            <v>13.4</v>
          </cell>
          <cell r="J1010">
            <v>19.2</v>
          </cell>
          <cell r="Z1010">
            <v>26.2</v>
          </cell>
        </row>
        <row r="1011">
          <cell r="I1011">
            <v>11.15</v>
          </cell>
          <cell r="J1011">
            <v>18.25</v>
          </cell>
          <cell r="Z1011">
            <v>24.25</v>
          </cell>
        </row>
        <row r="1012">
          <cell r="I1012">
            <v>9.65</v>
          </cell>
          <cell r="J1012">
            <v>17.3</v>
          </cell>
          <cell r="Z1012">
            <v>22.55</v>
          </cell>
        </row>
        <row r="1013">
          <cell r="I1013">
            <v>11.45</v>
          </cell>
          <cell r="J1013">
            <v>19.5</v>
          </cell>
          <cell r="Z1013">
            <v>25.55</v>
          </cell>
        </row>
        <row r="1014">
          <cell r="I1014">
            <v>11.45</v>
          </cell>
          <cell r="J1014">
            <v>21.75</v>
          </cell>
          <cell r="Z1014">
            <v>28.15</v>
          </cell>
        </row>
        <row r="1015">
          <cell r="I1015">
            <v>12</v>
          </cell>
          <cell r="J1015">
            <v>21</v>
          </cell>
          <cell r="Z1015">
            <v>27.7</v>
          </cell>
        </row>
        <row r="1016">
          <cell r="I1016">
            <v>11.05</v>
          </cell>
          <cell r="J1016">
            <v>19.75</v>
          </cell>
          <cell r="Z1016">
            <v>25.8</v>
          </cell>
        </row>
        <row r="1017">
          <cell r="I1017">
            <v>11.35</v>
          </cell>
          <cell r="J1017">
            <v>20.6</v>
          </cell>
          <cell r="Z1017">
            <v>26.9</v>
          </cell>
        </row>
        <row r="1018">
          <cell r="I1018">
            <v>10.85</v>
          </cell>
          <cell r="J1018">
            <v>19.399999999999999</v>
          </cell>
          <cell r="Z1018">
            <v>25</v>
          </cell>
        </row>
        <row r="1019">
          <cell r="I1019">
            <v>13.4</v>
          </cell>
          <cell r="J1019">
            <v>20.75</v>
          </cell>
          <cell r="Z1019">
            <v>27.65</v>
          </cell>
        </row>
        <row r="1020">
          <cell r="I1020">
            <v>15.1</v>
          </cell>
          <cell r="J1020">
            <v>21.9</v>
          </cell>
          <cell r="Z1020">
            <v>28.9</v>
          </cell>
        </row>
        <row r="1021">
          <cell r="I1021">
            <v>14.55</v>
          </cell>
          <cell r="J1021">
            <v>22.8</v>
          </cell>
          <cell r="Z1021">
            <v>30.25</v>
          </cell>
        </row>
        <row r="1022">
          <cell r="I1022">
            <v>14.7</v>
          </cell>
          <cell r="J1022">
            <v>24</v>
          </cell>
          <cell r="Z1022">
            <v>32</v>
          </cell>
        </row>
        <row r="1023">
          <cell r="I1023">
            <v>16</v>
          </cell>
          <cell r="J1023">
            <v>28.1</v>
          </cell>
          <cell r="Z1023">
            <v>36.5</v>
          </cell>
        </row>
        <row r="1024">
          <cell r="I1024">
            <v>15</v>
          </cell>
          <cell r="J1024">
            <v>27.5</v>
          </cell>
          <cell r="Z1024">
            <v>36</v>
          </cell>
        </row>
        <row r="1025">
          <cell r="I1025">
            <v>13.85</v>
          </cell>
          <cell r="J1025">
            <v>25.85</v>
          </cell>
          <cell r="Z1025">
            <v>33.65</v>
          </cell>
        </row>
        <row r="1026">
          <cell r="I1026">
            <v>14.15</v>
          </cell>
          <cell r="J1026">
            <v>23.75</v>
          </cell>
          <cell r="Z1026">
            <v>31.85</v>
          </cell>
        </row>
        <row r="1027">
          <cell r="I1027">
            <v>16.399999999999999</v>
          </cell>
          <cell r="J1027">
            <v>26.75</v>
          </cell>
          <cell r="Z1027">
            <v>35.200000000000003</v>
          </cell>
        </row>
        <row r="1028">
          <cell r="I1028">
            <v>19.100000000000001</v>
          </cell>
          <cell r="J1028">
            <v>29</v>
          </cell>
          <cell r="Z1028">
            <v>38.5</v>
          </cell>
        </row>
        <row r="1029">
          <cell r="I1029">
            <v>21.2</v>
          </cell>
          <cell r="J1029">
            <v>36</v>
          </cell>
          <cell r="Z1029">
            <v>45.25</v>
          </cell>
        </row>
        <row r="1030">
          <cell r="I1030">
            <v>21.35</v>
          </cell>
          <cell r="J1030">
            <v>37.9</v>
          </cell>
          <cell r="Z1030">
            <v>48.9</v>
          </cell>
        </row>
        <row r="1031">
          <cell r="I1031">
            <v>16.75</v>
          </cell>
          <cell r="J1031">
            <v>31.4</v>
          </cell>
          <cell r="Z1031">
            <v>40</v>
          </cell>
        </row>
        <row r="1032">
          <cell r="I1032">
            <v>14.25</v>
          </cell>
          <cell r="J1032">
            <v>27.05</v>
          </cell>
          <cell r="Z1032">
            <v>36</v>
          </cell>
        </row>
        <row r="1033">
          <cell r="I1033">
            <v>12.5</v>
          </cell>
          <cell r="J1033">
            <v>21.85</v>
          </cell>
          <cell r="Z1033">
            <v>28.1</v>
          </cell>
        </row>
        <row r="1034">
          <cell r="I1034">
            <v>10.85</v>
          </cell>
          <cell r="J1034">
            <v>19.3</v>
          </cell>
          <cell r="Z1034">
            <v>24.65</v>
          </cell>
        </row>
        <row r="1035">
          <cell r="I1035">
            <v>12.95</v>
          </cell>
          <cell r="J1035">
            <v>20.05</v>
          </cell>
          <cell r="Z1035">
            <v>26.55</v>
          </cell>
        </row>
        <row r="1036">
          <cell r="I1036">
            <v>12.55</v>
          </cell>
          <cell r="J1036">
            <v>19.8</v>
          </cell>
          <cell r="Z1036">
            <v>26.1</v>
          </cell>
        </row>
        <row r="1037">
          <cell r="I1037">
            <v>12.15</v>
          </cell>
          <cell r="J1037">
            <v>20.8</v>
          </cell>
          <cell r="Z1037">
            <v>27.8</v>
          </cell>
        </row>
        <row r="1038">
          <cell r="I1038">
            <v>13.05</v>
          </cell>
          <cell r="J1038">
            <v>21.75</v>
          </cell>
          <cell r="Z1038">
            <v>29.15</v>
          </cell>
        </row>
        <row r="1039">
          <cell r="I1039">
            <v>13.75</v>
          </cell>
          <cell r="J1039">
            <v>21.1</v>
          </cell>
          <cell r="Z1039">
            <v>27.25</v>
          </cell>
        </row>
        <row r="1040">
          <cell r="I1040">
            <v>9</v>
          </cell>
          <cell r="J1040">
            <v>16.75</v>
          </cell>
          <cell r="Z1040">
            <v>22</v>
          </cell>
        </row>
        <row r="1041">
          <cell r="I1041">
            <v>9.65</v>
          </cell>
          <cell r="J1041">
            <v>16.45</v>
          </cell>
          <cell r="Z1041">
            <v>22</v>
          </cell>
        </row>
        <row r="1042">
          <cell r="I1042">
            <v>7</v>
          </cell>
          <cell r="J1042">
            <v>14.25</v>
          </cell>
          <cell r="Z1042">
            <v>19.149999999999999</v>
          </cell>
        </row>
        <row r="1043">
          <cell r="I1043">
            <v>6.8</v>
          </cell>
          <cell r="J1043">
            <v>12.85</v>
          </cell>
          <cell r="Z1043">
            <v>17.3</v>
          </cell>
        </row>
        <row r="1044">
          <cell r="I1044">
            <v>7.55</v>
          </cell>
          <cell r="J1044">
            <v>13.65</v>
          </cell>
          <cell r="Z1044">
            <v>19.399999999999999</v>
          </cell>
        </row>
        <row r="1045">
          <cell r="I1045">
            <v>7.15</v>
          </cell>
          <cell r="J1045">
            <v>14.5</v>
          </cell>
          <cell r="Z1045">
            <v>20.25</v>
          </cell>
        </row>
        <row r="1046">
          <cell r="I1046">
            <v>8.5500000000000007</v>
          </cell>
          <cell r="J1046">
            <v>16.2</v>
          </cell>
          <cell r="Z1046">
            <v>23.5</v>
          </cell>
        </row>
        <row r="1047">
          <cell r="I1047">
            <v>8.15</v>
          </cell>
          <cell r="J1047">
            <v>16.45</v>
          </cell>
          <cell r="Z1047">
            <v>21.6</v>
          </cell>
        </row>
        <row r="1048">
          <cell r="I1048">
            <v>8.8000000000000007</v>
          </cell>
          <cell r="J1048">
            <v>16.55</v>
          </cell>
          <cell r="Z1048">
            <v>21.7</v>
          </cell>
        </row>
        <row r="1049">
          <cell r="I1049">
            <v>10.15</v>
          </cell>
          <cell r="J1049">
            <v>17.5</v>
          </cell>
          <cell r="Z1049">
            <v>23.65</v>
          </cell>
        </row>
        <row r="1050">
          <cell r="I1050">
            <v>11.9</v>
          </cell>
          <cell r="J1050">
            <v>22.85</v>
          </cell>
          <cell r="Z1050">
            <v>30.8</v>
          </cell>
        </row>
        <row r="1051">
          <cell r="I1051">
            <v>12.25</v>
          </cell>
          <cell r="J1051">
            <v>20.3</v>
          </cell>
          <cell r="Z1051">
            <v>28.15</v>
          </cell>
        </row>
        <row r="1052">
          <cell r="I1052">
            <v>11.65</v>
          </cell>
          <cell r="J1052">
            <v>19.649999999999999</v>
          </cell>
          <cell r="Z1052">
            <v>26.35</v>
          </cell>
        </row>
        <row r="1053">
          <cell r="I1053">
            <v>10.65</v>
          </cell>
          <cell r="J1053">
            <v>19.2</v>
          </cell>
          <cell r="Z1053">
            <v>26.2</v>
          </cell>
        </row>
        <row r="1054">
          <cell r="I1054">
            <v>9.25</v>
          </cell>
          <cell r="J1054">
            <v>18.45</v>
          </cell>
          <cell r="Z1054">
            <v>24.75</v>
          </cell>
        </row>
        <row r="1055">
          <cell r="I1055">
            <v>9.75</v>
          </cell>
          <cell r="J1055">
            <v>18.149999999999999</v>
          </cell>
          <cell r="Z1055">
            <v>24.75</v>
          </cell>
        </row>
        <row r="1056">
          <cell r="I1056">
            <v>10.75</v>
          </cell>
          <cell r="J1056">
            <v>19.149999999999999</v>
          </cell>
          <cell r="Z1056">
            <v>26.05</v>
          </cell>
        </row>
        <row r="1057">
          <cell r="I1057">
            <v>11.95</v>
          </cell>
          <cell r="J1057">
            <v>19.100000000000001</v>
          </cell>
          <cell r="Z1057">
            <v>25.5</v>
          </cell>
        </row>
        <row r="1058">
          <cell r="I1058">
            <v>13.2</v>
          </cell>
          <cell r="J1058">
            <v>21.75</v>
          </cell>
          <cell r="Z1058">
            <v>30.45</v>
          </cell>
        </row>
        <row r="1059">
          <cell r="I1059">
            <v>15.1</v>
          </cell>
          <cell r="J1059">
            <v>25.75</v>
          </cell>
          <cell r="Z1059">
            <v>34.65</v>
          </cell>
        </row>
        <row r="1060">
          <cell r="I1060">
            <v>15</v>
          </cell>
          <cell r="J1060">
            <v>29.15</v>
          </cell>
          <cell r="Z1060">
            <v>38.200000000000003</v>
          </cell>
        </row>
        <row r="1061">
          <cell r="I1061">
            <v>11.75</v>
          </cell>
          <cell r="J1061">
            <v>25.15</v>
          </cell>
          <cell r="Z1061">
            <v>31.65</v>
          </cell>
        </row>
        <row r="1062">
          <cell r="I1062">
            <v>13.65</v>
          </cell>
          <cell r="J1062">
            <v>25.5</v>
          </cell>
          <cell r="Z1062">
            <v>32.65</v>
          </cell>
        </row>
        <row r="1063">
          <cell r="I1063">
            <v>12.5</v>
          </cell>
          <cell r="J1063">
            <v>23.65</v>
          </cell>
          <cell r="Z1063">
            <v>31.4</v>
          </cell>
        </row>
        <row r="1064">
          <cell r="I1064">
            <v>13.5</v>
          </cell>
          <cell r="J1064">
            <v>24.45</v>
          </cell>
          <cell r="Z1064">
            <v>33.15</v>
          </cell>
        </row>
        <row r="1065">
          <cell r="I1065">
            <v>11.8</v>
          </cell>
          <cell r="J1065">
            <v>21.95</v>
          </cell>
          <cell r="Z1065">
            <v>29.9</v>
          </cell>
        </row>
        <row r="1066">
          <cell r="I1066">
            <v>11.55</v>
          </cell>
          <cell r="J1066">
            <v>21.7</v>
          </cell>
          <cell r="Z1066">
            <v>30.4</v>
          </cell>
        </row>
        <row r="1067">
          <cell r="I1067">
            <v>11.4</v>
          </cell>
          <cell r="J1067">
            <v>22.1</v>
          </cell>
          <cell r="Z1067">
            <v>30.15</v>
          </cell>
        </row>
        <row r="1068">
          <cell r="I1068">
            <v>10.9</v>
          </cell>
          <cell r="J1068">
            <v>22.7</v>
          </cell>
          <cell r="Z1068">
            <v>32.1</v>
          </cell>
        </row>
        <row r="1069">
          <cell r="I1069">
            <v>11.15</v>
          </cell>
          <cell r="J1069">
            <v>21.25</v>
          </cell>
          <cell r="Z1069">
            <v>30.75</v>
          </cell>
        </row>
        <row r="1070">
          <cell r="I1070">
            <v>9.75</v>
          </cell>
          <cell r="J1070">
            <v>17.25</v>
          </cell>
          <cell r="Z1070">
            <v>25.95</v>
          </cell>
        </row>
        <row r="1071">
          <cell r="I1071">
            <v>7.85</v>
          </cell>
          <cell r="J1071">
            <v>15.25</v>
          </cell>
          <cell r="Z1071">
            <v>22.1</v>
          </cell>
        </row>
        <row r="1072">
          <cell r="I1072">
            <v>7.75</v>
          </cell>
          <cell r="J1072">
            <v>14.95</v>
          </cell>
          <cell r="Z1072">
            <v>20.75</v>
          </cell>
        </row>
        <row r="1073">
          <cell r="I1073">
            <v>7.6</v>
          </cell>
          <cell r="J1073">
            <v>13.5</v>
          </cell>
          <cell r="Z1073">
            <v>18.8</v>
          </cell>
        </row>
        <row r="1074">
          <cell r="I1074">
            <v>7.6</v>
          </cell>
          <cell r="J1074">
            <v>13.3</v>
          </cell>
          <cell r="Z1074">
            <v>17.850000000000001</v>
          </cell>
        </row>
        <row r="1075">
          <cell r="I1075">
            <v>8.9</v>
          </cell>
          <cell r="J1075">
            <v>14</v>
          </cell>
          <cell r="Z1075">
            <v>19.649999999999999</v>
          </cell>
        </row>
        <row r="1076">
          <cell r="I1076">
            <v>7.75</v>
          </cell>
          <cell r="J1076">
            <v>13.95</v>
          </cell>
          <cell r="Z1076">
            <v>18.8</v>
          </cell>
        </row>
        <row r="1077">
          <cell r="I1077">
            <v>8.85</v>
          </cell>
          <cell r="J1077">
            <v>16.5</v>
          </cell>
          <cell r="Z1077">
            <v>21.9</v>
          </cell>
        </row>
        <row r="1078">
          <cell r="I1078">
            <v>10.25</v>
          </cell>
          <cell r="J1078">
            <v>17.600000000000001</v>
          </cell>
          <cell r="Z1078">
            <v>23.75</v>
          </cell>
        </row>
        <row r="1079">
          <cell r="I1079">
            <v>8.0500000000000007</v>
          </cell>
          <cell r="J1079">
            <v>17.05</v>
          </cell>
          <cell r="Z1079">
            <v>22.8</v>
          </cell>
        </row>
        <row r="1080">
          <cell r="I1080">
            <v>9.0500000000000007</v>
          </cell>
          <cell r="J1080">
            <v>17.75</v>
          </cell>
          <cell r="Z1080">
            <v>24.65</v>
          </cell>
        </row>
        <row r="1081">
          <cell r="I1081">
            <v>9.25</v>
          </cell>
          <cell r="J1081">
            <v>16.7</v>
          </cell>
          <cell r="Z1081">
            <v>23.25</v>
          </cell>
        </row>
        <row r="1082">
          <cell r="I1082">
            <v>9.4499999999999993</v>
          </cell>
          <cell r="J1082">
            <v>16.25</v>
          </cell>
          <cell r="Z1082">
            <v>21.15</v>
          </cell>
        </row>
        <row r="1083">
          <cell r="I1083">
            <v>8.5</v>
          </cell>
          <cell r="J1083">
            <v>14.7</v>
          </cell>
          <cell r="Z1083">
            <v>19.899999999999999</v>
          </cell>
        </row>
        <row r="1084">
          <cell r="I1084">
            <v>8.0500000000000007</v>
          </cell>
          <cell r="J1084">
            <v>14.3</v>
          </cell>
          <cell r="Z1084">
            <v>19.600000000000001</v>
          </cell>
        </row>
        <row r="1085">
          <cell r="I1085">
            <v>8.85</v>
          </cell>
          <cell r="J1085">
            <v>14.55</v>
          </cell>
          <cell r="Z1085">
            <v>19.75</v>
          </cell>
        </row>
        <row r="1086">
          <cell r="I1086">
            <v>7.85</v>
          </cell>
          <cell r="J1086">
            <v>13.6</v>
          </cell>
          <cell r="Z1086">
            <v>17.8</v>
          </cell>
        </row>
        <row r="1087">
          <cell r="I1087">
            <v>9</v>
          </cell>
          <cell r="J1087">
            <v>14.1</v>
          </cell>
          <cell r="Z1087">
            <v>19</v>
          </cell>
        </row>
        <row r="1088">
          <cell r="I1088">
            <v>8.15</v>
          </cell>
          <cell r="J1088">
            <v>14.35</v>
          </cell>
          <cell r="Z1088">
            <v>19.55</v>
          </cell>
        </row>
        <row r="1089">
          <cell r="I1089">
            <v>8.85</v>
          </cell>
          <cell r="J1089">
            <v>14.55</v>
          </cell>
          <cell r="Z1089">
            <v>19.100000000000001</v>
          </cell>
        </row>
        <row r="1090">
          <cell r="I1090">
            <v>8.4</v>
          </cell>
          <cell r="J1090">
            <v>15.25</v>
          </cell>
          <cell r="Z1090">
            <v>22</v>
          </cell>
        </row>
        <row r="1091">
          <cell r="I1091">
            <v>7.15</v>
          </cell>
          <cell r="J1091">
            <v>13.8</v>
          </cell>
          <cell r="Z1091">
            <v>18.350000000000001</v>
          </cell>
        </row>
        <row r="1092">
          <cell r="I1092">
            <v>7.95</v>
          </cell>
          <cell r="J1092">
            <v>12.65</v>
          </cell>
          <cell r="Z1092">
            <v>17.7</v>
          </cell>
        </row>
        <row r="1093">
          <cell r="I1093">
            <v>6.65</v>
          </cell>
          <cell r="J1093">
            <v>12.25</v>
          </cell>
          <cell r="Z1093">
            <v>17</v>
          </cell>
        </row>
        <row r="1094">
          <cell r="I1094">
            <v>6.3</v>
          </cell>
          <cell r="J1094">
            <v>11.95</v>
          </cell>
          <cell r="Z1094">
            <v>16.899999999999999</v>
          </cell>
        </row>
        <row r="1095">
          <cell r="I1095">
            <v>6.4</v>
          </cell>
          <cell r="J1095">
            <v>11.6</v>
          </cell>
          <cell r="Z1095">
            <v>16.05</v>
          </cell>
        </row>
        <row r="1096">
          <cell r="I1096">
            <v>6.2</v>
          </cell>
          <cell r="J1096">
            <v>11.9</v>
          </cell>
          <cell r="Z1096">
            <v>16.7</v>
          </cell>
        </row>
        <row r="1097">
          <cell r="I1097">
            <v>6.05</v>
          </cell>
          <cell r="J1097">
            <v>11.65</v>
          </cell>
          <cell r="Z1097">
            <v>16.100000000000001</v>
          </cell>
        </row>
        <row r="1098">
          <cell r="I1098">
            <v>6.85</v>
          </cell>
          <cell r="J1098">
            <v>12.05</v>
          </cell>
          <cell r="Z1098">
            <v>17.05</v>
          </cell>
        </row>
        <row r="1099">
          <cell r="I1099">
            <v>7.75</v>
          </cell>
          <cell r="J1099">
            <v>13.15</v>
          </cell>
          <cell r="Z1099">
            <v>18.75</v>
          </cell>
        </row>
        <row r="1100">
          <cell r="I1100">
            <v>8.4</v>
          </cell>
          <cell r="J1100">
            <v>14.65</v>
          </cell>
          <cell r="Z1100">
            <v>19.899999999999999</v>
          </cell>
        </row>
        <row r="1101">
          <cell r="I1101">
            <v>8.75</v>
          </cell>
          <cell r="J1101">
            <v>15.95</v>
          </cell>
          <cell r="Z1101">
            <v>20.6</v>
          </cell>
        </row>
        <row r="1102">
          <cell r="I1102">
            <v>8.85</v>
          </cell>
          <cell r="J1102">
            <v>15.35</v>
          </cell>
          <cell r="Z1102">
            <v>20.45</v>
          </cell>
        </row>
        <row r="1103">
          <cell r="I1103">
            <v>7.9</v>
          </cell>
          <cell r="J1103">
            <v>15.45</v>
          </cell>
          <cell r="Z1103">
            <v>21</v>
          </cell>
        </row>
        <row r="1104">
          <cell r="I1104">
            <v>8.5500000000000007</v>
          </cell>
          <cell r="J1104">
            <v>16.350000000000001</v>
          </cell>
          <cell r="Z1104">
            <v>22.85</v>
          </cell>
        </row>
        <row r="1105">
          <cell r="I1105">
            <v>8.25</v>
          </cell>
          <cell r="J1105">
            <v>16</v>
          </cell>
          <cell r="Z1105">
            <v>22.25</v>
          </cell>
        </row>
      </sheetData>
      <sheetData sheetId="3"/>
      <sheetData sheetId="4">
        <row r="1">
          <cell r="C1" t="str">
            <v>BDI</v>
          </cell>
        </row>
      </sheetData>
      <sheetData sheetId="5"/>
      <sheetData sheetId="6"/>
      <sheetData sheetId="7">
        <row r="1">
          <cell r="A1" t="str">
            <v>Source: ICAP - use FRIDAY's report</v>
          </cell>
        </row>
      </sheetData>
      <sheetData sheetId="8"/>
      <sheetData sheetId="9"/>
      <sheetData sheetId="10">
        <row r="1">
          <cell r="A1" t="str">
            <v>Source: ICAP - FRIDAY report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4">
            <v>40955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cy Liang" id="{22211F17-224F-44C4-8BCD-D1BB20ACA789}" userId="S::lucy.liang@fastmarkets.com::05685b65-f81a-443a-98f3-ac233a0a49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2-09-12T20:41:29.26" personId="{22211F17-224F-44C4-8BCD-D1BB20ACA789}" id="{4F3FD2FA-4815-479D-8B16-6D301E5BD7E4}">
    <text>displayed in SSY excel file as 'Supramax East Coast India to China'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I753"/>
  <sheetViews>
    <sheetView tabSelected="1" zoomScale="130" zoomScaleNormal="130" workbookViewId="0">
      <pane xSplit="1" ySplit="9" topLeftCell="B739" activePane="bottomRight" state="frozen"/>
      <selection pane="topRight" activeCell="B1" sqref="B1"/>
      <selection pane="bottomLeft" activeCell="A5" sqref="A5"/>
      <selection pane="bottomRight" activeCell="G750" sqref="G750"/>
    </sheetView>
  </sheetViews>
  <sheetFormatPr defaultRowHeight="14.5" x14ac:dyDescent="0.35"/>
  <cols>
    <col min="1" max="1" width="16.453125" bestFit="1" customWidth="1"/>
    <col min="2" max="2" width="10.54296875" customWidth="1"/>
    <col min="4" max="4" width="14.1796875" bestFit="1" customWidth="1"/>
    <col min="6" max="6" width="9.453125" bestFit="1" customWidth="1"/>
    <col min="7" max="7" width="9.54296875" bestFit="1" customWidth="1"/>
  </cols>
  <sheetData>
    <row r="5" spans="1:5" x14ac:dyDescent="0.35">
      <c r="A5" t="s">
        <v>7</v>
      </c>
      <c r="B5" t="s">
        <v>40</v>
      </c>
      <c r="C5" t="s">
        <v>8</v>
      </c>
      <c r="D5" t="s">
        <v>45</v>
      </c>
      <c r="E5" t="s">
        <v>8</v>
      </c>
    </row>
    <row r="6" spans="1:5" x14ac:dyDescent="0.35">
      <c r="A6" t="s">
        <v>9</v>
      </c>
      <c r="B6" t="s">
        <v>10</v>
      </c>
      <c r="C6" t="s">
        <v>11</v>
      </c>
      <c r="D6" t="s">
        <v>12</v>
      </c>
      <c r="E6" t="s">
        <v>44</v>
      </c>
    </row>
    <row r="7" spans="1:5" x14ac:dyDescent="0.35">
      <c r="A7" t="s">
        <v>13</v>
      </c>
      <c r="B7" t="s">
        <v>14</v>
      </c>
      <c r="C7" t="s">
        <v>15</v>
      </c>
      <c r="D7" t="s">
        <v>15</v>
      </c>
      <c r="E7" t="s">
        <v>15</v>
      </c>
    </row>
    <row r="9" spans="1:5" x14ac:dyDescent="0.35">
      <c r="A9" s="6">
        <v>39692</v>
      </c>
      <c r="B9" t="s">
        <v>4</v>
      </c>
      <c r="C9" t="s">
        <v>5</v>
      </c>
      <c r="D9" t="s">
        <v>6</v>
      </c>
      <c r="E9" t="s">
        <v>43</v>
      </c>
    </row>
    <row r="10" spans="1:5" x14ac:dyDescent="0.35">
      <c r="A10" s="1">
        <v>39724</v>
      </c>
      <c r="B10" s="2">
        <v>14.4</v>
      </c>
      <c r="C10" s="2">
        <v>12.3</v>
      </c>
      <c r="D10" s="2">
        <v>32.1</v>
      </c>
    </row>
    <row r="11" spans="1:5" x14ac:dyDescent="0.35">
      <c r="A11" s="1">
        <v>39731</v>
      </c>
      <c r="B11" s="2">
        <v>11.2</v>
      </c>
      <c r="C11" s="2">
        <v>11.3</v>
      </c>
      <c r="D11" s="2">
        <v>25.6</v>
      </c>
    </row>
    <row r="12" spans="1:5" x14ac:dyDescent="0.35">
      <c r="A12" s="1">
        <v>39738</v>
      </c>
      <c r="B12" s="2">
        <v>7.9</v>
      </c>
      <c r="C12" s="2">
        <v>6.95</v>
      </c>
      <c r="D12" s="2">
        <v>15.05</v>
      </c>
    </row>
    <row r="13" spans="1:5" x14ac:dyDescent="0.35">
      <c r="A13" s="1">
        <v>39745</v>
      </c>
      <c r="B13" s="2">
        <v>6.5</v>
      </c>
      <c r="C13" s="2">
        <v>5.5</v>
      </c>
      <c r="D13" s="2">
        <v>13</v>
      </c>
    </row>
    <row r="14" spans="1:5" x14ac:dyDescent="0.35">
      <c r="A14" s="1">
        <v>39752</v>
      </c>
      <c r="B14" s="2">
        <v>5.7</v>
      </c>
      <c r="C14" s="2">
        <v>5.15</v>
      </c>
      <c r="D14" s="2">
        <v>11.35</v>
      </c>
    </row>
    <row r="15" spans="1:5" x14ac:dyDescent="0.35">
      <c r="A15" s="1">
        <v>39759</v>
      </c>
      <c r="B15" s="2">
        <v>5.2</v>
      </c>
      <c r="C15" s="2">
        <v>4.7</v>
      </c>
      <c r="D15" s="2">
        <v>10.15</v>
      </c>
    </row>
    <row r="16" spans="1:5" x14ac:dyDescent="0.35">
      <c r="A16" s="1">
        <v>39766</v>
      </c>
      <c r="B16" s="2">
        <v>6.1</v>
      </c>
      <c r="C16" s="2">
        <v>4.3499999999999996</v>
      </c>
      <c r="D16" s="2">
        <v>9.1199999999999992</v>
      </c>
    </row>
    <row r="17" spans="1:4" x14ac:dyDescent="0.35">
      <c r="A17" s="1">
        <v>39773</v>
      </c>
      <c r="B17" s="2">
        <v>7.5</v>
      </c>
      <c r="C17" s="2">
        <v>4.13</v>
      </c>
      <c r="D17" s="2">
        <v>8.57</v>
      </c>
    </row>
    <row r="18" spans="1:4" x14ac:dyDescent="0.35">
      <c r="A18" s="1">
        <v>39780</v>
      </c>
      <c r="B18" s="2">
        <v>8.1</v>
      </c>
      <c r="C18" s="2">
        <v>3.9</v>
      </c>
      <c r="D18" s="2">
        <v>7.45</v>
      </c>
    </row>
    <row r="19" spans="1:4" x14ac:dyDescent="0.35">
      <c r="A19" s="1">
        <v>39787</v>
      </c>
      <c r="B19" s="2">
        <v>9</v>
      </c>
      <c r="C19" s="2">
        <v>3.85</v>
      </c>
      <c r="D19" s="2">
        <v>7</v>
      </c>
    </row>
    <row r="20" spans="1:4" x14ac:dyDescent="0.35">
      <c r="A20" s="1">
        <v>39794</v>
      </c>
      <c r="B20" s="2">
        <v>8.9</v>
      </c>
      <c r="C20" s="2">
        <v>4.2</v>
      </c>
      <c r="D20" s="2">
        <v>7.05</v>
      </c>
    </row>
    <row r="21" spans="1:4" x14ac:dyDescent="0.35">
      <c r="A21" s="1">
        <v>39801</v>
      </c>
      <c r="B21" s="2">
        <v>8.8000000000000007</v>
      </c>
      <c r="C21" s="2">
        <v>5</v>
      </c>
      <c r="D21" s="2">
        <v>9</v>
      </c>
    </row>
    <row r="22" spans="1:4" x14ac:dyDescent="0.35">
      <c r="A22" s="1">
        <v>39808</v>
      </c>
      <c r="B22" s="2">
        <v>8.8000000000000007</v>
      </c>
      <c r="C22" s="2">
        <v>5.05</v>
      </c>
      <c r="D22" s="2">
        <v>9.5</v>
      </c>
    </row>
    <row r="23" spans="1:4" x14ac:dyDescent="0.35">
      <c r="A23" s="1">
        <v>39815</v>
      </c>
      <c r="B23" s="2">
        <v>8.8000000000000007</v>
      </c>
      <c r="C23" s="2">
        <v>5.05</v>
      </c>
      <c r="D23" s="2">
        <v>9.5</v>
      </c>
    </row>
    <row r="24" spans="1:4" x14ac:dyDescent="0.35">
      <c r="A24" s="1">
        <v>39822</v>
      </c>
      <c r="B24" s="2">
        <v>8.4</v>
      </c>
      <c r="C24" s="2">
        <v>5.5</v>
      </c>
      <c r="D24" s="2">
        <v>9</v>
      </c>
    </row>
    <row r="25" spans="1:4" x14ac:dyDescent="0.35">
      <c r="A25" s="1">
        <v>39829</v>
      </c>
      <c r="B25" s="2">
        <v>8.0500000000000007</v>
      </c>
      <c r="C25" s="2">
        <v>6.1</v>
      </c>
      <c r="D25" s="2">
        <v>13</v>
      </c>
    </row>
    <row r="26" spans="1:4" x14ac:dyDescent="0.35">
      <c r="A26" s="1">
        <v>39836</v>
      </c>
      <c r="B26" s="2">
        <v>8.0500000000000007</v>
      </c>
      <c r="C26" s="2">
        <v>5.5</v>
      </c>
      <c r="D26" s="2">
        <v>13.6</v>
      </c>
    </row>
    <row r="27" spans="1:4" x14ac:dyDescent="0.35">
      <c r="A27" s="1">
        <v>39843</v>
      </c>
      <c r="B27" s="2">
        <v>8</v>
      </c>
      <c r="C27" s="2">
        <v>6.4</v>
      </c>
      <c r="D27" s="2">
        <v>16.8</v>
      </c>
    </row>
    <row r="28" spans="1:4" x14ac:dyDescent="0.35">
      <c r="A28" s="1">
        <v>39850</v>
      </c>
      <c r="B28" s="2">
        <v>9.9</v>
      </c>
      <c r="C28" s="2">
        <v>5.6</v>
      </c>
      <c r="D28" s="2">
        <v>16.8</v>
      </c>
    </row>
    <row r="29" spans="1:4" x14ac:dyDescent="0.35">
      <c r="A29" s="1">
        <v>39857</v>
      </c>
      <c r="B29" s="2">
        <v>11.1</v>
      </c>
      <c r="C29" s="2">
        <v>9.25</v>
      </c>
      <c r="D29" s="2">
        <v>23.4</v>
      </c>
    </row>
    <row r="30" spans="1:4" x14ac:dyDescent="0.35">
      <c r="A30" s="1">
        <v>39864</v>
      </c>
      <c r="B30" s="2">
        <v>10.199999999999999</v>
      </c>
      <c r="C30" s="2">
        <v>10</v>
      </c>
      <c r="D30" s="2">
        <v>20.5</v>
      </c>
    </row>
    <row r="31" spans="1:4" x14ac:dyDescent="0.35">
      <c r="A31" s="1">
        <v>39871</v>
      </c>
      <c r="B31" s="2">
        <v>8.5</v>
      </c>
      <c r="C31" s="2">
        <v>10.5</v>
      </c>
      <c r="D31" s="2">
        <v>26.5</v>
      </c>
    </row>
    <row r="32" spans="1:4" x14ac:dyDescent="0.35">
      <c r="A32" s="1">
        <v>39878</v>
      </c>
      <c r="B32" s="2">
        <v>8.1999999999999993</v>
      </c>
      <c r="C32" s="2">
        <v>8.15</v>
      </c>
      <c r="D32" s="2">
        <v>22</v>
      </c>
    </row>
    <row r="33" spans="1:4" x14ac:dyDescent="0.35">
      <c r="A33" s="1">
        <v>39885</v>
      </c>
      <c r="B33" s="2">
        <v>9.4</v>
      </c>
      <c r="C33" s="2">
        <v>7.8</v>
      </c>
      <c r="D33" s="2">
        <v>21.15</v>
      </c>
    </row>
    <row r="34" spans="1:4" x14ac:dyDescent="0.35">
      <c r="A34" s="1">
        <v>39892</v>
      </c>
      <c r="B34" s="2">
        <v>9.1999999999999993</v>
      </c>
      <c r="C34" s="2">
        <v>7</v>
      </c>
      <c r="D34" s="2">
        <v>18.5</v>
      </c>
    </row>
    <row r="35" spans="1:4" x14ac:dyDescent="0.35">
      <c r="A35" s="1">
        <v>39899</v>
      </c>
      <c r="B35" s="2">
        <v>9.1999999999999993</v>
      </c>
      <c r="C35" s="2">
        <v>7</v>
      </c>
      <c r="D35" s="2">
        <v>17.25</v>
      </c>
    </row>
    <row r="36" spans="1:4" x14ac:dyDescent="0.35">
      <c r="A36" s="1">
        <v>39906</v>
      </c>
      <c r="B36" s="2">
        <v>9.1999999999999993</v>
      </c>
      <c r="C36" s="2">
        <v>6.6</v>
      </c>
      <c r="D36" s="2">
        <v>16.5</v>
      </c>
    </row>
    <row r="37" spans="1:4" x14ac:dyDescent="0.35">
      <c r="A37" s="1">
        <v>39913</v>
      </c>
      <c r="B37" s="2">
        <v>9.6</v>
      </c>
      <c r="C37" s="2">
        <v>6.2</v>
      </c>
      <c r="D37" s="2">
        <v>15.45</v>
      </c>
    </row>
    <row r="38" spans="1:4" x14ac:dyDescent="0.35">
      <c r="A38" s="1">
        <v>39920</v>
      </c>
      <c r="B38" s="2">
        <v>9.8000000000000007</v>
      </c>
      <c r="C38" s="2">
        <v>6.25</v>
      </c>
      <c r="D38" s="2">
        <v>16.5</v>
      </c>
    </row>
    <row r="39" spans="1:4" x14ac:dyDescent="0.35">
      <c r="A39" s="1">
        <v>39927</v>
      </c>
      <c r="B39" s="2">
        <v>10.3</v>
      </c>
      <c r="C39" s="2">
        <v>7</v>
      </c>
      <c r="D39" s="2">
        <v>17.75</v>
      </c>
    </row>
    <row r="40" spans="1:4" x14ac:dyDescent="0.35">
      <c r="A40" s="1">
        <v>39934</v>
      </c>
      <c r="B40" s="2">
        <v>10.3</v>
      </c>
      <c r="C40" s="2">
        <v>7.35</v>
      </c>
      <c r="D40" s="2">
        <v>19</v>
      </c>
    </row>
    <row r="41" spans="1:4" x14ac:dyDescent="0.35">
      <c r="A41" s="1">
        <v>39941</v>
      </c>
      <c r="B41" s="2">
        <v>10.5</v>
      </c>
      <c r="C41" s="2">
        <v>7.1</v>
      </c>
      <c r="D41" s="2">
        <v>18.600000000000001</v>
      </c>
    </row>
    <row r="42" spans="1:4" x14ac:dyDescent="0.35">
      <c r="A42" s="1">
        <v>39948</v>
      </c>
      <c r="B42" s="2">
        <v>11.5</v>
      </c>
      <c r="C42" s="2">
        <v>9.4499999999999993</v>
      </c>
      <c r="D42" s="2">
        <v>21</v>
      </c>
    </row>
    <row r="43" spans="1:4" x14ac:dyDescent="0.35">
      <c r="A43" s="1">
        <v>39955</v>
      </c>
      <c r="B43" s="2">
        <v>12.3</v>
      </c>
      <c r="C43" s="2">
        <v>10.75</v>
      </c>
      <c r="D43" s="2">
        <v>25.5</v>
      </c>
    </row>
    <row r="44" spans="1:4" x14ac:dyDescent="0.35">
      <c r="A44" s="1">
        <v>39962</v>
      </c>
      <c r="B44" s="2">
        <v>12.1</v>
      </c>
      <c r="C44" s="2">
        <v>12.75</v>
      </c>
      <c r="D44" s="2">
        <v>30</v>
      </c>
    </row>
    <row r="45" spans="1:4" x14ac:dyDescent="0.35">
      <c r="A45" s="1">
        <v>39969</v>
      </c>
      <c r="B45" s="2">
        <v>12.8</v>
      </c>
      <c r="C45" s="2">
        <v>17.100000000000001</v>
      </c>
      <c r="D45" s="2">
        <v>39.4</v>
      </c>
    </row>
    <row r="46" spans="1:4" x14ac:dyDescent="0.35">
      <c r="A46" s="1">
        <v>39976</v>
      </c>
      <c r="B46" s="2">
        <v>13.2</v>
      </c>
      <c r="C46" s="2">
        <v>17</v>
      </c>
      <c r="D46" s="2">
        <v>40</v>
      </c>
    </row>
    <row r="47" spans="1:4" x14ac:dyDescent="0.35">
      <c r="A47" s="1">
        <v>39983</v>
      </c>
      <c r="B47" s="2">
        <v>13.9</v>
      </c>
      <c r="C47" s="2">
        <v>17</v>
      </c>
      <c r="D47" s="2">
        <v>40</v>
      </c>
    </row>
    <row r="48" spans="1:4" x14ac:dyDescent="0.35">
      <c r="A48" s="1">
        <v>39990</v>
      </c>
      <c r="B48" s="2">
        <v>13.9</v>
      </c>
      <c r="C48" s="2">
        <v>14.7</v>
      </c>
      <c r="D48" s="2">
        <v>48.25</v>
      </c>
    </row>
    <row r="49" spans="1:4" x14ac:dyDescent="0.35">
      <c r="A49" s="1">
        <v>39997</v>
      </c>
      <c r="B49" s="2">
        <v>13.9</v>
      </c>
      <c r="C49" s="2">
        <v>18.3</v>
      </c>
      <c r="D49" s="2">
        <v>45.15</v>
      </c>
    </row>
    <row r="50" spans="1:4" x14ac:dyDescent="0.35">
      <c r="A50" s="1">
        <v>40004</v>
      </c>
      <c r="B50" s="2">
        <v>14.7</v>
      </c>
      <c r="C50" s="2">
        <v>16</v>
      </c>
      <c r="D50" s="2">
        <v>40</v>
      </c>
    </row>
    <row r="51" spans="1:4" x14ac:dyDescent="0.35">
      <c r="A51" s="1">
        <v>40011</v>
      </c>
      <c r="B51" s="2">
        <v>15.9</v>
      </c>
      <c r="C51" s="2">
        <v>13.5</v>
      </c>
      <c r="D51" s="2">
        <v>32.5</v>
      </c>
    </row>
    <row r="52" spans="1:4" x14ac:dyDescent="0.35">
      <c r="A52" s="1">
        <v>40018</v>
      </c>
      <c r="B52" s="2">
        <v>20.100000000000001</v>
      </c>
      <c r="C52" s="2">
        <v>15.5</v>
      </c>
      <c r="D52" s="2">
        <v>40</v>
      </c>
    </row>
    <row r="53" spans="1:4" x14ac:dyDescent="0.35">
      <c r="A53" s="1">
        <v>40025</v>
      </c>
      <c r="B53" s="2">
        <v>22.5</v>
      </c>
      <c r="C53" s="2">
        <v>13.5</v>
      </c>
      <c r="D53" s="2">
        <v>38</v>
      </c>
    </row>
    <row r="54" spans="1:4" x14ac:dyDescent="0.35">
      <c r="A54" s="1">
        <v>40032</v>
      </c>
      <c r="B54" s="2">
        <v>16.399999999999999</v>
      </c>
      <c r="C54" s="2">
        <v>13.75</v>
      </c>
      <c r="D54" s="2">
        <v>36.25</v>
      </c>
    </row>
    <row r="55" spans="1:4" x14ac:dyDescent="0.35">
      <c r="A55" s="1">
        <v>40039</v>
      </c>
      <c r="B55" s="2">
        <v>15.6</v>
      </c>
      <c r="C55" s="2">
        <v>12</v>
      </c>
      <c r="D55" s="2">
        <v>32</v>
      </c>
    </row>
    <row r="56" spans="1:4" x14ac:dyDescent="0.35">
      <c r="A56" s="1">
        <v>40046</v>
      </c>
      <c r="B56" s="2">
        <v>15.4</v>
      </c>
      <c r="C56" s="2">
        <v>13.6</v>
      </c>
      <c r="D56" s="2">
        <v>34</v>
      </c>
    </row>
    <row r="57" spans="1:4" x14ac:dyDescent="0.35">
      <c r="A57" s="1">
        <v>40053</v>
      </c>
      <c r="B57" s="2">
        <v>14.4</v>
      </c>
      <c r="C57" s="2">
        <v>12.25</v>
      </c>
      <c r="D57" s="2">
        <v>28.5</v>
      </c>
    </row>
    <row r="58" spans="1:4" x14ac:dyDescent="0.35">
      <c r="A58" s="1">
        <v>40060</v>
      </c>
      <c r="B58" s="2">
        <v>13.2</v>
      </c>
      <c r="C58" s="2">
        <v>11.5</v>
      </c>
      <c r="D58" s="2">
        <v>29.4</v>
      </c>
    </row>
    <row r="59" spans="1:4" x14ac:dyDescent="0.35">
      <c r="A59" s="1">
        <v>40067</v>
      </c>
      <c r="B59" s="2">
        <v>13.2</v>
      </c>
      <c r="C59" s="2">
        <v>10.6</v>
      </c>
      <c r="D59" s="2">
        <v>28.75</v>
      </c>
    </row>
    <row r="60" spans="1:4" x14ac:dyDescent="0.35">
      <c r="A60" s="1">
        <v>40074</v>
      </c>
      <c r="B60" s="2">
        <v>13.85</v>
      </c>
      <c r="C60" s="2">
        <v>9.75</v>
      </c>
      <c r="D60" s="2">
        <v>28.25</v>
      </c>
    </row>
    <row r="61" spans="1:4" x14ac:dyDescent="0.35">
      <c r="A61" s="1">
        <v>40081</v>
      </c>
      <c r="B61" s="2">
        <v>14.8</v>
      </c>
      <c r="C61" s="2">
        <v>8.25</v>
      </c>
      <c r="D61" s="2">
        <v>24.6</v>
      </c>
    </row>
    <row r="62" spans="1:4" x14ac:dyDescent="0.35">
      <c r="A62" s="1">
        <v>40088</v>
      </c>
      <c r="B62" s="2">
        <v>14.3</v>
      </c>
      <c r="C62" s="2">
        <v>7.85</v>
      </c>
      <c r="D62" s="2">
        <v>22.5</v>
      </c>
    </row>
    <row r="63" spans="1:4" x14ac:dyDescent="0.35">
      <c r="A63" s="1">
        <v>40095</v>
      </c>
      <c r="B63" s="2">
        <v>14.3</v>
      </c>
      <c r="C63" s="2">
        <v>9.25</v>
      </c>
      <c r="D63" s="2">
        <v>23.95</v>
      </c>
    </row>
    <row r="64" spans="1:4" x14ac:dyDescent="0.35">
      <c r="A64" s="1">
        <v>40102</v>
      </c>
      <c r="B64" s="2">
        <v>14.6</v>
      </c>
      <c r="C64" s="2">
        <v>12.2</v>
      </c>
      <c r="D64" s="2">
        <v>29.15</v>
      </c>
    </row>
    <row r="65" spans="1:4" x14ac:dyDescent="0.35">
      <c r="A65" s="1">
        <v>40109</v>
      </c>
      <c r="B65" s="2">
        <v>14.6</v>
      </c>
      <c r="C65" s="2">
        <v>12.45</v>
      </c>
      <c r="D65" s="2">
        <v>32</v>
      </c>
    </row>
    <row r="66" spans="1:4" x14ac:dyDescent="0.35">
      <c r="A66" s="1">
        <v>40116</v>
      </c>
      <c r="B66" s="2">
        <v>14.7</v>
      </c>
      <c r="C66" s="2">
        <v>13.5</v>
      </c>
      <c r="D66" s="2">
        <v>33.25</v>
      </c>
    </row>
    <row r="67" spans="1:4" x14ac:dyDescent="0.35">
      <c r="A67" s="1">
        <v>40119</v>
      </c>
      <c r="B67" s="2">
        <v>14.7</v>
      </c>
      <c r="C67" s="2">
        <v>13.5</v>
      </c>
      <c r="D67" s="2">
        <v>33.25</v>
      </c>
    </row>
    <row r="68" spans="1:4" x14ac:dyDescent="0.35">
      <c r="A68" s="1">
        <v>40126</v>
      </c>
      <c r="B68" s="2">
        <v>15.6</v>
      </c>
      <c r="C68" s="2">
        <v>14.75</v>
      </c>
      <c r="D68" s="2">
        <v>44</v>
      </c>
    </row>
    <row r="69" spans="1:4" x14ac:dyDescent="0.35">
      <c r="A69" s="1">
        <v>40133</v>
      </c>
      <c r="B69" s="2">
        <v>18</v>
      </c>
      <c r="C69" s="2">
        <v>20.25</v>
      </c>
      <c r="D69" s="2">
        <v>44</v>
      </c>
    </row>
    <row r="70" spans="1:4" x14ac:dyDescent="0.35">
      <c r="A70" s="1">
        <v>40140</v>
      </c>
      <c r="B70" s="2">
        <v>18.399999999999999</v>
      </c>
      <c r="C70" s="2">
        <v>21.05</v>
      </c>
      <c r="D70" s="2">
        <v>45.25</v>
      </c>
    </row>
    <row r="71" spans="1:4" x14ac:dyDescent="0.35">
      <c r="A71" s="1">
        <v>40147</v>
      </c>
      <c r="B71" s="2">
        <v>17.899999999999999</v>
      </c>
      <c r="C71" s="2">
        <v>17</v>
      </c>
      <c r="D71" s="2">
        <v>42.5</v>
      </c>
    </row>
    <row r="72" spans="1:4" x14ac:dyDescent="0.35">
      <c r="A72" s="1">
        <v>40154</v>
      </c>
      <c r="B72" s="2">
        <v>18</v>
      </c>
      <c r="C72" s="2">
        <v>17.25</v>
      </c>
      <c r="D72" s="2">
        <v>43.75</v>
      </c>
    </row>
    <row r="73" spans="1:4" x14ac:dyDescent="0.35">
      <c r="A73" s="1">
        <v>40161</v>
      </c>
      <c r="B73" s="2">
        <v>18</v>
      </c>
      <c r="C73" s="2">
        <v>14</v>
      </c>
      <c r="D73" s="2">
        <v>35</v>
      </c>
    </row>
    <row r="74" spans="1:4" x14ac:dyDescent="0.35">
      <c r="A74" s="1">
        <v>40168</v>
      </c>
      <c r="B74" s="2">
        <v>18</v>
      </c>
      <c r="C74" s="2">
        <v>12.25</v>
      </c>
      <c r="D74" s="2">
        <v>31.8</v>
      </c>
    </row>
    <row r="75" spans="1:4" x14ac:dyDescent="0.35">
      <c r="A75" s="1">
        <v>40175</v>
      </c>
      <c r="B75" s="2">
        <v>18</v>
      </c>
      <c r="C75" s="2">
        <v>12.25</v>
      </c>
      <c r="D75" s="2">
        <v>31.8</v>
      </c>
    </row>
    <row r="76" spans="1:4" x14ac:dyDescent="0.35">
      <c r="A76" s="1">
        <v>40182</v>
      </c>
      <c r="B76" s="2">
        <v>18.5</v>
      </c>
      <c r="C76" s="2">
        <v>11.5</v>
      </c>
      <c r="D76" s="2">
        <v>28</v>
      </c>
    </row>
    <row r="77" spans="1:4" x14ac:dyDescent="0.35">
      <c r="A77" s="1">
        <v>40189</v>
      </c>
      <c r="B77" s="2">
        <v>21.1</v>
      </c>
      <c r="C77" s="2">
        <v>11.5</v>
      </c>
      <c r="D77" s="2">
        <v>26.75</v>
      </c>
    </row>
    <row r="78" spans="1:4" x14ac:dyDescent="0.35">
      <c r="A78" s="1">
        <v>40196</v>
      </c>
      <c r="B78" s="2">
        <v>22.2</v>
      </c>
      <c r="C78" s="2">
        <v>13</v>
      </c>
      <c r="D78" s="2">
        <v>31.5</v>
      </c>
    </row>
    <row r="79" spans="1:4" x14ac:dyDescent="0.35">
      <c r="A79" s="1">
        <v>40203</v>
      </c>
      <c r="B79" s="2">
        <v>21.1</v>
      </c>
      <c r="C79" s="2">
        <v>11.8</v>
      </c>
      <c r="D79" s="2">
        <v>32</v>
      </c>
    </row>
    <row r="80" spans="1:4" x14ac:dyDescent="0.35">
      <c r="A80" s="1">
        <v>40210</v>
      </c>
      <c r="B80" s="2">
        <v>18.600000000000001</v>
      </c>
      <c r="C80" s="2">
        <v>10.5</v>
      </c>
      <c r="D80" s="2">
        <v>26.9</v>
      </c>
    </row>
    <row r="81" spans="1:4" x14ac:dyDescent="0.35">
      <c r="A81" s="1">
        <v>40217</v>
      </c>
      <c r="B81" s="2">
        <v>17.8</v>
      </c>
      <c r="C81" s="2">
        <v>9.9</v>
      </c>
      <c r="D81" s="2">
        <v>27.2</v>
      </c>
    </row>
    <row r="82" spans="1:4" x14ac:dyDescent="0.35">
      <c r="A82" s="1">
        <v>40224</v>
      </c>
      <c r="B82" s="2">
        <v>17.8</v>
      </c>
      <c r="C82" s="2">
        <v>9.1999999999999993</v>
      </c>
      <c r="D82" s="2">
        <v>25.75</v>
      </c>
    </row>
    <row r="83" spans="1:4" x14ac:dyDescent="0.35">
      <c r="A83" s="1">
        <v>40231</v>
      </c>
      <c r="B83" s="2">
        <v>19.2</v>
      </c>
      <c r="C83" s="2">
        <v>9.75</v>
      </c>
      <c r="D83" s="2">
        <v>27.25</v>
      </c>
    </row>
    <row r="84" spans="1:4" x14ac:dyDescent="0.35">
      <c r="A84" s="1">
        <v>40238</v>
      </c>
      <c r="B84" s="2">
        <v>22.6</v>
      </c>
      <c r="C84" s="2">
        <v>9.15</v>
      </c>
      <c r="D84" s="2">
        <v>25.25</v>
      </c>
    </row>
    <row r="85" spans="1:4" x14ac:dyDescent="0.35">
      <c r="A85" s="1">
        <v>40245</v>
      </c>
      <c r="B85" s="2">
        <v>23.7</v>
      </c>
      <c r="C85" s="2">
        <v>11</v>
      </c>
      <c r="D85" s="2">
        <v>30.5</v>
      </c>
    </row>
    <row r="86" spans="1:4" x14ac:dyDescent="0.35">
      <c r="A86" s="1">
        <v>40252</v>
      </c>
      <c r="B86" s="2">
        <v>24.4</v>
      </c>
      <c r="C86" s="2">
        <v>13.25</v>
      </c>
      <c r="D86" s="2">
        <v>30</v>
      </c>
    </row>
    <row r="87" spans="1:4" x14ac:dyDescent="0.35">
      <c r="A87" s="1">
        <v>40259</v>
      </c>
      <c r="B87" s="2">
        <v>25.2</v>
      </c>
      <c r="C87" s="2">
        <v>10.45</v>
      </c>
      <c r="D87" s="2">
        <v>25.5</v>
      </c>
    </row>
    <row r="88" spans="1:4" x14ac:dyDescent="0.35">
      <c r="A88" s="1">
        <v>40266</v>
      </c>
      <c r="B88" s="2">
        <v>23.9</v>
      </c>
      <c r="C88" s="2">
        <v>10.1</v>
      </c>
      <c r="D88" s="2">
        <v>24.25</v>
      </c>
    </row>
    <row r="89" spans="1:4" x14ac:dyDescent="0.35">
      <c r="A89" s="1">
        <v>40273</v>
      </c>
      <c r="B89" s="2">
        <v>22.1</v>
      </c>
      <c r="C89" s="2">
        <v>10.65</v>
      </c>
      <c r="D89" s="2">
        <v>27.25</v>
      </c>
    </row>
    <row r="90" spans="1:4" x14ac:dyDescent="0.35">
      <c r="A90" s="1">
        <v>40280</v>
      </c>
      <c r="B90" s="2">
        <v>21.55</v>
      </c>
      <c r="C90" s="2">
        <v>9.9</v>
      </c>
      <c r="D90" s="2">
        <v>23.35</v>
      </c>
    </row>
    <row r="91" spans="1:4" x14ac:dyDescent="0.35">
      <c r="A91" s="1">
        <v>40287</v>
      </c>
      <c r="B91" s="2">
        <v>20.149999999999999</v>
      </c>
      <c r="C91" s="2">
        <v>9.85</v>
      </c>
      <c r="D91" s="2">
        <v>24.7</v>
      </c>
    </row>
    <row r="92" spans="1:4" x14ac:dyDescent="0.35">
      <c r="A92" s="1">
        <v>40294</v>
      </c>
      <c r="B92" s="2">
        <v>20.45</v>
      </c>
      <c r="C92" s="2">
        <v>10.1</v>
      </c>
      <c r="D92" s="2">
        <v>26.15</v>
      </c>
    </row>
    <row r="93" spans="1:4" x14ac:dyDescent="0.35">
      <c r="A93" s="1">
        <v>40301</v>
      </c>
      <c r="B93" s="2">
        <v>21</v>
      </c>
      <c r="C93" s="2">
        <v>10.75</v>
      </c>
      <c r="D93" s="2">
        <v>31</v>
      </c>
    </row>
    <row r="94" spans="1:4" x14ac:dyDescent="0.35">
      <c r="A94" s="1">
        <v>40308</v>
      </c>
      <c r="B94" s="2">
        <v>21.9</v>
      </c>
      <c r="C94" s="2">
        <v>12.5</v>
      </c>
      <c r="D94" s="2">
        <v>31.5</v>
      </c>
    </row>
    <row r="95" spans="1:4" x14ac:dyDescent="0.35">
      <c r="A95" s="1">
        <v>40315</v>
      </c>
      <c r="B95" s="2">
        <v>22.3</v>
      </c>
      <c r="C95" s="2">
        <v>13.8</v>
      </c>
      <c r="D95" s="2">
        <v>32.700000000000003</v>
      </c>
    </row>
    <row r="96" spans="1:4" x14ac:dyDescent="0.35">
      <c r="A96" s="1">
        <v>40322</v>
      </c>
      <c r="B96" s="2">
        <v>20.8</v>
      </c>
      <c r="C96" s="2">
        <v>12.25</v>
      </c>
      <c r="D96" s="2">
        <v>30.5</v>
      </c>
    </row>
    <row r="97" spans="1:4" x14ac:dyDescent="0.35">
      <c r="A97" s="1">
        <v>40329</v>
      </c>
      <c r="B97" s="2">
        <v>18.45</v>
      </c>
      <c r="C97" s="2">
        <v>13.7</v>
      </c>
      <c r="D97" s="2">
        <v>33.299999999999997</v>
      </c>
    </row>
    <row r="98" spans="1:4" x14ac:dyDescent="0.35">
      <c r="A98" s="1">
        <v>40336</v>
      </c>
      <c r="B98" s="2">
        <v>17.3</v>
      </c>
      <c r="C98" s="2">
        <v>13.7</v>
      </c>
      <c r="D98" s="2">
        <v>32.5</v>
      </c>
    </row>
    <row r="99" spans="1:4" x14ac:dyDescent="0.35">
      <c r="A99" s="1">
        <v>40343</v>
      </c>
      <c r="B99" s="2">
        <v>15.75</v>
      </c>
      <c r="C99" s="2">
        <v>12</v>
      </c>
      <c r="D99" s="2">
        <v>28.5</v>
      </c>
    </row>
    <row r="100" spans="1:4" x14ac:dyDescent="0.35">
      <c r="A100" s="1">
        <v>40350</v>
      </c>
      <c r="B100" s="2">
        <v>15.25</v>
      </c>
      <c r="C100" s="2">
        <v>9.5</v>
      </c>
      <c r="D100" s="2">
        <v>23.5</v>
      </c>
    </row>
    <row r="101" spans="1:4" x14ac:dyDescent="0.35">
      <c r="A101" s="1">
        <v>40357</v>
      </c>
      <c r="B101" s="2">
        <v>15.55</v>
      </c>
      <c r="C101" s="2">
        <v>8.75</v>
      </c>
      <c r="D101" s="2">
        <v>22</v>
      </c>
    </row>
    <row r="102" spans="1:4" x14ac:dyDescent="0.35">
      <c r="A102" s="1">
        <v>40364</v>
      </c>
      <c r="B102" s="2">
        <v>14.9</v>
      </c>
      <c r="C102" s="2">
        <v>8.25</v>
      </c>
      <c r="D102" s="2">
        <v>21.5</v>
      </c>
    </row>
    <row r="103" spans="1:4" x14ac:dyDescent="0.35">
      <c r="A103" s="1">
        <v>40371</v>
      </c>
      <c r="B103" s="2">
        <v>13.05</v>
      </c>
      <c r="C103" s="2">
        <v>7.3</v>
      </c>
      <c r="D103" s="2">
        <v>16.850000000000001</v>
      </c>
    </row>
    <row r="104" spans="1:4" x14ac:dyDescent="0.35">
      <c r="A104" s="1">
        <v>40378</v>
      </c>
      <c r="B104" s="2">
        <v>13.05</v>
      </c>
      <c r="C104" s="2">
        <v>6.1</v>
      </c>
      <c r="D104" s="2">
        <v>16</v>
      </c>
    </row>
    <row r="105" spans="1:4" x14ac:dyDescent="0.35">
      <c r="A105" s="1">
        <v>40385</v>
      </c>
      <c r="B105" s="2">
        <v>16.25</v>
      </c>
      <c r="C105" s="2">
        <v>6.05</v>
      </c>
      <c r="D105" s="2">
        <v>17.45</v>
      </c>
    </row>
    <row r="106" spans="1:4" x14ac:dyDescent="0.35">
      <c r="A106" s="1">
        <v>40392</v>
      </c>
      <c r="B106" s="2">
        <v>17.5</v>
      </c>
      <c r="C106" s="2">
        <v>7</v>
      </c>
      <c r="D106" s="2">
        <v>19</v>
      </c>
    </row>
    <row r="107" spans="1:4" x14ac:dyDescent="0.35">
      <c r="A107" s="1">
        <v>40399</v>
      </c>
      <c r="B107" s="2">
        <v>14.9</v>
      </c>
      <c r="C107" s="2">
        <v>7.65</v>
      </c>
      <c r="D107" s="2">
        <v>21.5</v>
      </c>
    </row>
    <row r="108" spans="1:4" x14ac:dyDescent="0.35">
      <c r="A108" s="1">
        <v>40406</v>
      </c>
      <c r="B108" s="2">
        <v>14.95</v>
      </c>
      <c r="C108" s="2">
        <v>10.75</v>
      </c>
      <c r="D108" s="2">
        <v>26.5</v>
      </c>
    </row>
    <row r="109" spans="1:4" x14ac:dyDescent="0.35">
      <c r="A109" s="1">
        <v>40413</v>
      </c>
      <c r="B109" s="2">
        <v>15.6</v>
      </c>
      <c r="C109" s="2">
        <v>11.1</v>
      </c>
      <c r="D109" s="2">
        <v>28.55</v>
      </c>
    </row>
    <row r="110" spans="1:4" x14ac:dyDescent="0.35">
      <c r="A110" s="1">
        <v>40420</v>
      </c>
      <c r="B110" s="2">
        <v>15.65</v>
      </c>
      <c r="C110" s="2">
        <v>10.8</v>
      </c>
      <c r="D110" s="2">
        <v>26.75</v>
      </c>
    </row>
    <row r="111" spans="1:4" x14ac:dyDescent="0.35">
      <c r="A111" s="1">
        <v>40427</v>
      </c>
      <c r="B111" s="2">
        <v>14.9</v>
      </c>
      <c r="C111" s="2">
        <v>11.85</v>
      </c>
      <c r="D111" s="2">
        <v>28.8</v>
      </c>
    </row>
    <row r="112" spans="1:4" x14ac:dyDescent="0.35">
      <c r="A112" s="1">
        <v>40434</v>
      </c>
      <c r="B112" s="2">
        <v>14.75</v>
      </c>
      <c r="C112" s="2">
        <v>11.8</v>
      </c>
      <c r="D112" s="2">
        <v>29.55</v>
      </c>
    </row>
    <row r="113" spans="1:4" x14ac:dyDescent="0.35">
      <c r="A113" s="1">
        <v>40441</v>
      </c>
      <c r="B113" s="2">
        <v>14.65</v>
      </c>
      <c r="C113" s="2">
        <v>10.7</v>
      </c>
      <c r="D113" s="2">
        <v>27</v>
      </c>
    </row>
    <row r="114" spans="1:4" x14ac:dyDescent="0.35">
      <c r="A114" s="1">
        <v>40455</v>
      </c>
      <c r="B114" s="2">
        <v>14.05</v>
      </c>
      <c r="C114" s="2">
        <v>10.5</v>
      </c>
      <c r="D114" s="2">
        <v>28.15</v>
      </c>
    </row>
    <row r="115" spans="1:4" x14ac:dyDescent="0.35">
      <c r="A115" s="1">
        <v>40462</v>
      </c>
      <c r="B115" s="2">
        <v>13.85</v>
      </c>
      <c r="C115" s="2">
        <v>12</v>
      </c>
      <c r="D115" s="2">
        <v>30</v>
      </c>
    </row>
    <row r="116" spans="1:4" x14ac:dyDescent="0.35">
      <c r="A116" s="1">
        <v>40469</v>
      </c>
      <c r="B116" s="2">
        <v>13.95</v>
      </c>
      <c r="C116" s="2">
        <v>12.4</v>
      </c>
      <c r="D116" s="2">
        <v>31</v>
      </c>
    </row>
    <row r="117" spans="1:4" x14ac:dyDescent="0.35">
      <c r="A117" s="1">
        <v>40476</v>
      </c>
      <c r="B117" s="2">
        <v>13.65</v>
      </c>
      <c r="C117" s="2">
        <v>12.35</v>
      </c>
      <c r="D117" s="2">
        <v>31.5</v>
      </c>
    </row>
    <row r="118" spans="1:4" x14ac:dyDescent="0.35">
      <c r="A118" s="1">
        <v>40483</v>
      </c>
      <c r="B118" s="2">
        <v>13.45</v>
      </c>
      <c r="C118" s="2">
        <v>12.25</v>
      </c>
      <c r="D118" s="2">
        <v>30</v>
      </c>
    </row>
    <row r="119" spans="1:4" x14ac:dyDescent="0.35">
      <c r="A119" s="1">
        <v>40490</v>
      </c>
      <c r="B119" s="2">
        <v>13.25</v>
      </c>
      <c r="C119" s="2">
        <v>11.75</v>
      </c>
      <c r="D119" s="2">
        <v>28.65</v>
      </c>
    </row>
    <row r="120" spans="1:4" x14ac:dyDescent="0.35">
      <c r="A120" s="1">
        <v>40497</v>
      </c>
      <c r="B120" s="2">
        <v>12.95</v>
      </c>
      <c r="C120" s="2">
        <v>11</v>
      </c>
      <c r="D120" s="2">
        <v>27.5</v>
      </c>
    </row>
    <row r="121" spans="1:4" x14ac:dyDescent="0.35">
      <c r="A121" s="1">
        <v>40504</v>
      </c>
      <c r="B121" s="2">
        <v>12.4</v>
      </c>
      <c r="C121" s="2">
        <v>10.55</v>
      </c>
      <c r="D121" s="2">
        <v>27.45</v>
      </c>
    </row>
    <row r="122" spans="1:4" x14ac:dyDescent="0.35">
      <c r="A122" s="1">
        <v>40511</v>
      </c>
      <c r="B122" s="2">
        <v>12.55</v>
      </c>
      <c r="C122" s="2">
        <v>9.6999999999999993</v>
      </c>
      <c r="D122" s="2">
        <v>24</v>
      </c>
    </row>
    <row r="123" spans="1:4" x14ac:dyDescent="0.35">
      <c r="A123" s="1">
        <v>40518</v>
      </c>
      <c r="B123" s="2">
        <v>13.35</v>
      </c>
      <c r="C123" s="2">
        <v>8.8000000000000007</v>
      </c>
      <c r="D123" s="2">
        <v>22.75</v>
      </c>
    </row>
    <row r="124" spans="1:4" x14ac:dyDescent="0.35">
      <c r="A124" s="1">
        <v>40525</v>
      </c>
      <c r="B124" s="2">
        <v>14.05</v>
      </c>
      <c r="C124" s="2">
        <v>8.4</v>
      </c>
      <c r="D124" s="2">
        <v>20.9</v>
      </c>
    </row>
    <row r="125" spans="1:4" x14ac:dyDescent="0.35">
      <c r="A125" s="1">
        <v>40532</v>
      </c>
      <c r="B125" s="2">
        <v>14</v>
      </c>
      <c r="C125" s="2">
        <v>8.75</v>
      </c>
      <c r="D125" s="2">
        <v>21.9</v>
      </c>
    </row>
    <row r="126" spans="1:4" x14ac:dyDescent="0.35">
      <c r="A126" s="1">
        <v>40547</v>
      </c>
      <c r="B126" s="3" t="s">
        <v>3</v>
      </c>
      <c r="C126" s="2">
        <v>8.75</v>
      </c>
      <c r="D126" s="2">
        <v>21.9</v>
      </c>
    </row>
    <row r="127" spans="1:4" x14ac:dyDescent="0.35">
      <c r="A127" s="1">
        <v>40588</v>
      </c>
      <c r="B127" s="3" t="s">
        <v>0</v>
      </c>
      <c r="C127" s="3" t="s">
        <v>1</v>
      </c>
      <c r="D127" s="3" t="s">
        <v>2</v>
      </c>
    </row>
    <row r="128" spans="1:4" x14ac:dyDescent="0.35">
      <c r="A128" s="1">
        <v>40602</v>
      </c>
      <c r="B128" s="3">
        <v>16.3</v>
      </c>
      <c r="C128" s="2">
        <v>6.5</v>
      </c>
      <c r="D128" s="2">
        <v>17.850000000000001</v>
      </c>
    </row>
    <row r="129" spans="1:4" x14ac:dyDescent="0.35">
      <c r="A129" s="1">
        <v>40609</v>
      </c>
      <c r="B129" s="3">
        <v>15.9</v>
      </c>
      <c r="C129" s="2">
        <v>7</v>
      </c>
      <c r="D129" s="2">
        <v>19</v>
      </c>
    </row>
    <row r="130" spans="1:4" x14ac:dyDescent="0.35">
      <c r="A130" s="1">
        <v>40616</v>
      </c>
      <c r="B130" s="3">
        <v>15.7</v>
      </c>
      <c r="C130" s="2">
        <v>8.3000000000000007</v>
      </c>
      <c r="D130" s="2">
        <v>20.75</v>
      </c>
    </row>
    <row r="131" spans="1:4" x14ac:dyDescent="0.35">
      <c r="A131" s="1">
        <v>40623</v>
      </c>
      <c r="B131" s="3">
        <v>15.35</v>
      </c>
      <c r="C131" s="2">
        <v>7.25</v>
      </c>
      <c r="D131" s="2">
        <v>19</v>
      </c>
    </row>
    <row r="132" spans="1:4" x14ac:dyDescent="0.35">
      <c r="A132" s="1">
        <f>A131+7</f>
        <v>40630</v>
      </c>
      <c r="B132" s="3">
        <v>15.15</v>
      </c>
      <c r="C132" s="2">
        <v>7.55</v>
      </c>
      <c r="D132" s="2">
        <v>19.850000000000001</v>
      </c>
    </row>
    <row r="133" spans="1:4" x14ac:dyDescent="0.35">
      <c r="A133" s="1">
        <f>A132+7</f>
        <v>40637</v>
      </c>
      <c r="B133" s="2">
        <v>15</v>
      </c>
      <c r="C133" s="2">
        <v>7.75</v>
      </c>
      <c r="D133" s="2">
        <v>19.75</v>
      </c>
    </row>
    <row r="134" spans="1:4" x14ac:dyDescent="0.35">
      <c r="A134" s="1">
        <f>A133+7</f>
        <v>40644</v>
      </c>
      <c r="B134" s="2">
        <v>14.95</v>
      </c>
      <c r="C134" s="2">
        <v>7.5</v>
      </c>
      <c r="D134" s="2">
        <v>19.25</v>
      </c>
    </row>
    <row r="135" spans="1:4" x14ac:dyDescent="0.35">
      <c r="A135" s="1">
        <f t="shared" ref="A135:A162" si="0">A134+7</f>
        <v>40651</v>
      </c>
      <c r="B135" s="2">
        <v>14.8</v>
      </c>
      <c r="C135" s="2">
        <v>7.8</v>
      </c>
      <c r="D135" s="2">
        <v>18.8</v>
      </c>
    </row>
    <row r="136" spans="1:4" x14ac:dyDescent="0.35">
      <c r="A136" s="1">
        <f t="shared" si="0"/>
        <v>40658</v>
      </c>
      <c r="B136" s="2">
        <v>14.55</v>
      </c>
      <c r="C136" s="2">
        <v>7.6</v>
      </c>
      <c r="D136" s="2">
        <v>18.8</v>
      </c>
    </row>
    <row r="137" spans="1:4" x14ac:dyDescent="0.35">
      <c r="A137" s="1">
        <v>40666</v>
      </c>
      <c r="B137" s="2">
        <v>14.3</v>
      </c>
      <c r="C137" s="2">
        <v>7.8</v>
      </c>
      <c r="D137" s="2">
        <v>19.149999999999999</v>
      </c>
    </row>
    <row r="138" spans="1:4" x14ac:dyDescent="0.35">
      <c r="A138" s="1">
        <f t="shared" si="0"/>
        <v>40673</v>
      </c>
      <c r="B138" s="2">
        <v>13.75</v>
      </c>
      <c r="C138" s="2">
        <v>7.7</v>
      </c>
      <c r="D138" s="2">
        <v>19.100000000000001</v>
      </c>
    </row>
    <row r="139" spans="1:4" x14ac:dyDescent="0.35">
      <c r="A139" s="1">
        <v>40679</v>
      </c>
      <c r="B139" s="2">
        <v>14</v>
      </c>
      <c r="C139" s="2">
        <v>7.3</v>
      </c>
      <c r="D139" s="2">
        <v>18.75</v>
      </c>
    </row>
    <row r="140" spans="1:4" x14ac:dyDescent="0.35">
      <c r="A140" s="1">
        <f t="shared" si="0"/>
        <v>40686</v>
      </c>
      <c r="B140" s="2">
        <v>13.8</v>
      </c>
      <c r="C140" s="2">
        <v>7.35</v>
      </c>
      <c r="D140" s="2">
        <v>19.149999999999999</v>
      </c>
    </row>
    <row r="141" spans="1:4" x14ac:dyDescent="0.35">
      <c r="A141" s="1">
        <f t="shared" si="0"/>
        <v>40693</v>
      </c>
      <c r="B141" s="2">
        <v>13.9</v>
      </c>
      <c r="C141" s="2">
        <v>7.5</v>
      </c>
      <c r="D141" s="2">
        <v>20.100000000000001</v>
      </c>
    </row>
    <row r="142" spans="1:4" x14ac:dyDescent="0.35">
      <c r="A142" s="1">
        <f t="shared" si="0"/>
        <v>40700</v>
      </c>
      <c r="B142" s="2">
        <v>13.8</v>
      </c>
      <c r="C142" s="2">
        <v>7.65</v>
      </c>
      <c r="D142" s="2">
        <v>20.75</v>
      </c>
    </row>
    <row r="143" spans="1:4" x14ac:dyDescent="0.35">
      <c r="A143" s="1">
        <f t="shared" si="0"/>
        <v>40707</v>
      </c>
      <c r="B143" s="2">
        <v>13.3</v>
      </c>
      <c r="C143" s="2">
        <v>7.5</v>
      </c>
      <c r="D143" s="2">
        <v>20</v>
      </c>
    </row>
    <row r="144" spans="1:4" x14ac:dyDescent="0.35">
      <c r="A144" s="1">
        <f t="shared" si="0"/>
        <v>40714</v>
      </c>
      <c r="B144" s="2">
        <v>12.45</v>
      </c>
      <c r="C144" s="2">
        <v>7.75</v>
      </c>
      <c r="D144" s="2">
        <v>19.75</v>
      </c>
    </row>
    <row r="145" spans="1:4" x14ac:dyDescent="0.35">
      <c r="A145" s="1">
        <f t="shared" si="0"/>
        <v>40721</v>
      </c>
      <c r="B145" s="2">
        <v>12.3</v>
      </c>
      <c r="C145" s="2">
        <v>8</v>
      </c>
      <c r="D145" s="2">
        <v>20.25</v>
      </c>
    </row>
    <row r="146" spans="1:4" x14ac:dyDescent="0.35">
      <c r="A146" s="1">
        <f t="shared" si="0"/>
        <v>40728</v>
      </c>
      <c r="B146" s="2">
        <v>12.3</v>
      </c>
      <c r="C146" s="2">
        <v>7.95</v>
      </c>
      <c r="D146" s="2">
        <v>20.75</v>
      </c>
    </row>
    <row r="147" spans="1:4" x14ac:dyDescent="0.35">
      <c r="A147" s="1">
        <f t="shared" si="0"/>
        <v>40735</v>
      </c>
      <c r="B147" s="2">
        <v>12.1</v>
      </c>
      <c r="C147" s="2">
        <v>8.75</v>
      </c>
      <c r="D147" s="2">
        <v>20.8</v>
      </c>
    </row>
    <row r="148" spans="1:4" x14ac:dyDescent="0.35">
      <c r="A148" s="1">
        <f t="shared" si="0"/>
        <v>40742</v>
      </c>
      <c r="B148" s="2">
        <v>11.95</v>
      </c>
      <c r="C148" s="2">
        <v>7.95</v>
      </c>
      <c r="D148" s="2">
        <v>20</v>
      </c>
    </row>
    <row r="149" spans="1:4" x14ac:dyDescent="0.35">
      <c r="A149" s="1">
        <f t="shared" si="0"/>
        <v>40749</v>
      </c>
      <c r="B149" s="2">
        <v>12.15</v>
      </c>
      <c r="C149" s="2">
        <v>7.75</v>
      </c>
      <c r="D149" s="2">
        <v>19.399999999999999</v>
      </c>
    </row>
    <row r="150" spans="1:4" x14ac:dyDescent="0.35">
      <c r="A150" s="1">
        <f t="shared" si="0"/>
        <v>40756</v>
      </c>
      <c r="B150" s="2">
        <v>12.35</v>
      </c>
      <c r="C150" s="2">
        <v>7.65</v>
      </c>
      <c r="D150" s="2">
        <v>19.5</v>
      </c>
    </row>
    <row r="151" spans="1:4" x14ac:dyDescent="0.35">
      <c r="A151" s="1">
        <f t="shared" si="0"/>
        <v>40763</v>
      </c>
      <c r="B151" s="2">
        <v>12.1</v>
      </c>
      <c r="C151" s="2">
        <v>8.25</v>
      </c>
      <c r="D151" s="2">
        <v>19.25</v>
      </c>
    </row>
    <row r="152" spans="1:4" x14ac:dyDescent="0.35">
      <c r="A152" s="1">
        <f t="shared" si="0"/>
        <v>40770</v>
      </c>
      <c r="B152" s="2">
        <v>12.55</v>
      </c>
      <c r="C152" s="2">
        <v>8.1</v>
      </c>
      <c r="D152" s="2">
        <v>19.8</v>
      </c>
    </row>
    <row r="153" spans="1:4" x14ac:dyDescent="0.35">
      <c r="A153" s="1">
        <f>A152+7</f>
        <v>40777</v>
      </c>
      <c r="B153" s="7">
        <v>12.55</v>
      </c>
      <c r="C153" s="7">
        <v>8.1</v>
      </c>
      <c r="D153" s="7">
        <v>19.8</v>
      </c>
    </row>
    <row r="154" spans="1:4" x14ac:dyDescent="0.35">
      <c r="A154" s="1">
        <f t="shared" si="0"/>
        <v>40784</v>
      </c>
      <c r="B154" s="7">
        <v>12.55</v>
      </c>
      <c r="C154" s="7">
        <v>8.1</v>
      </c>
      <c r="D154" s="7">
        <v>19.8</v>
      </c>
    </row>
    <row r="155" spans="1:4" x14ac:dyDescent="0.35">
      <c r="A155" s="1">
        <f t="shared" si="0"/>
        <v>40791</v>
      </c>
      <c r="B155" s="7">
        <v>12.55</v>
      </c>
      <c r="C155" s="7">
        <v>8.1</v>
      </c>
      <c r="D155" s="7">
        <v>19.8</v>
      </c>
    </row>
    <row r="156" spans="1:4" x14ac:dyDescent="0.35">
      <c r="A156" s="1">
        <f t="shared" si="0"/>
        <v>40798</v>
      </c>
      <c r="B156" s="7">
        <v>12.55</v>
      </c>
      <c r="C156" s="7">
        <v>8.1</v>
      </c>
      <c r="D156" s="7">
        <v>19.8</v>
      </c>
    </row>
    <row r="157" spans="1:4" x14ac:dyDescent="0.35">
      <c r="A157" s="1">
        <f t="shared" si="0"/>
        <v>40805</v>
      </c>
      <c r="B157" s="7">
        <v>12.55</v>
      </c>
      <c r="C157" s="7">
        <v>8.1</v>
      </c>
      <c r="D157" s="7">
        <v>19.8</v>
      </c>
    </row>
    <row r="158" spans="1:4" x14ac:dyDescent="0.35">
      <c r="A158" s="1">
        <f t="shared" si="0"/>
        <v>40812</v>
      </c>
      <c r="B158" s="7">
        <v>12.55</v>
      </c>
      <c r="C158" s="7">
        <v>8.1</v>
      </c>
      <c r="D158" s="7">
        <v>19.8</v>
      </c>
    </row>
    <row r="159" spans="1:4" x14ac:dyDescent="0.35">
      <c r="A159" s="1">
        <f t="shared" si="0"/>
        <v>40819</v>
      </c>
      <c r="B159" s="7">
        <v>12.55</v>
      </c>
      <c r="C159" s="7">
        <v>8.1</v>
      </c>
      <c r="D159" s="7">
        <v>19.8</v>
      </c>
    </row>
    <row r="160" spans="1:4" x14ac:dyDescent="0.35">
      <c r="A160" s="1">
        <f t="shared" si="0"/>
        <v>40826</v>
      </c>
      <c r="B160" s="7">
        <v>12.55</v>
      </c>
      <c r="C160" s="7">
        <v>8.1</v>
      </c>
      <c r="D160" s="7">
        <v>19.8</v>
      </c>
    </row>
    <row r="161" spans="1:4" x14ac:dyDescent="0.35">
      <c r="A161" s="1">
        <f>A160+7</f>
        <v>40833</v>
      </c>
      <c r="B161" s="7">
        <v>12.55</v>
      </c>
      <c r="C161" s="7">
        <v>8.1</v>
      </c>
      <c r="D161" s="7">
        <v>19.8</v>
      </c>
    </row>
    <row r="162" spans="1:4" x14ac:dyDescent="0.35">
      <c r="A162" s="1">
        <f t="shared" si="0"/>
        <v>40840</v>
      </c>
      <c r="B162" s="7">
        <v>12.55</v>
      </c>
      <c r="C162" s="7">
        <v>8.1</v>
      </c>
      <c r="D162" s="7">
        <v>19.8</v>
      </c>
    </row>
    <row r="163" spans="1:4" x14ac:dyDescent="0.35">
      <c r="A163" s="1">
        <f t="shared" ref="A163:A171" si="1">A162+7</f>
        <v>40847</v>
      </c>
      <c r="B163" s="7">
        <v>12.55</v>
      </c>
      <c r="C163" s="7">
        <v>8.1</v>
      </c>
      <c r="D163" s="7">
        <v>19.8</v>
      </c>
    </row>
    <row r="164" spans="1:4" x14ac:dyDescent="0.35">
      <c r="A164" s="1">
        <f t="shared" si="1"/>
        <v>40854</v>
      </c>
      <c r="B164" s="2">
        <v>12.2</v>
      </c>
      <c r="C164" s="2">
        <v>9.5</v>
      </c>
      <c r="D164" s="2">
        <v>24.5</v>
      </c>
    </row>
    <row r="165" spans="1:4" x14ac:dyDescent="0.35">
      <c r="A165" s="1">
        <f t="shared" si="1"/>
        <v>40861</v>
      </c>
      <c r="B165" s="2">
        <v>12.4</v>
      </c>
      <c r="C165" s="2">
        <v>10.7</v>
      </c>
      <c r="D165" s="2">
        <v>26</v>
      </c>
    </row>
    <row r="166" spans="1:4" x14ac:dyDescent="0.35">
      <c r="A166" s="1">
        <f t="shared" si="1"/>
        <v>40868</v>
      </c>
      <c r="B166" s="2">
        <v>12.65</v>
      </c>
      <c r="C166" s="2">
        <v>11.25</v>
      </c>
      <c r="D166" s="2">
        <v>26</v>
      </c>
    </row>
    <row r="167" spans="1:4" x14ac:dyDescent="0.35">
      <c r="A167" s="1">
        <f t="shared" si="1"/>
        <v>40875</v>
      </c>
      <c r="B167" s="2">
        <v>12.65</v>
      </c>
      <c r="C167" s="2">
        <v>11.25</v>
      </c>
      <c r="D167" s="2">
        <v>26</v>
      </c>
    </row>
    <row r="168" spans="1:4" x14ac:dyDescent="0.35">
      <c r="A168" s="1">
        <f t="shared" si="1"/>
        <v>40882</v>
      </c>
      <c r="B168" s="2">
        <v>11</v>
      </c>
      <c r="C168" s="2">
        <v>12.75</v>
      </c>
      <c r="D168" s="2">
        <v>28.5</v>
      </c>
    </row>
    <row r="169" spans="1:4" x14ac:dyDescent="0.35">
      <c r="A169" s="1">
        <f t="shared" si="1"/>
        <v>40889</v>
      </c>
      <c r="B169" s="2">
        <v>11.95</v>
      </c>
      <c r="C169" s="2">
        <v>13.35</v>
      </c>
      <c r="D169" s="2">
        <v>30.5</v>
      </c>
    </row>
    <row r="170" spans="1:4" x14ac:dyDescent="0.35">
      <c r="A170" s="1">
        <f t="shared" si="1"/>
        <v>40896</v>
      </c>
      <c r="B170" s="2">
        <v>10.8</v>
      </c>
      <c r="C170" s="2">
        <v>12.75</v>
      </c>
      <c r="D170" s="2">
        <v>30</v>
      </c>
    </row>
    <row r="171" spans="1:4" x14ac:dyDescent="0.35">
      <c r="A171" s="1">
        <f t="shared" si="1"/>
        <v>40903</v>
      </c>
      <c r="B171" s="2">
        <v>10.8</v>
      </c>
      <c r="C171" s="2">
        <v>12.75</v>
      </c>
      <c r="D171" s="2">
        <v>30</v>
      </c>
    </row>
    <row r="172" spans="1:4" x14ac:dyDescent="0.35">
      <c r="A172" s="1">
        <v>40911</v>
      </c>
      <c r="B172">
        <v>12.09</v>
      </c>
      <c r="C172">
        <v>11.25</v>
      </c>
      <c r="D172">
        <v>29.25</v>
      </c>
    </row>
    <row r="173" spans="1:4" x14ac:dyDescent="0.35">
      <c r="A173" s="1">
        <v>40918</v>
      </c>
      <c r="B173" s="2">
        <v>11.25</v>
      </c>
      <c r="C173" s="2">
        <v>9.5</v>
      </c>
      <c r="D173" s="2">
        <v>23.3</v>
      </c>
    </row>
    <row r="174" spans="1:4" x14ac:dyDescent="0.35">
      <c r="A174" s="1">
        <f t="shared" ref="A174:A189" si="2">A173+7</f>
        <v>40925</v>
      </c>
      <c r="B174" s="2">
        <v>10.5</v>
      </c>
      <c r="C174" s="2">
        <v>7.8</v>
      </c>
      <c r="D174" s="2">
        <v>20.350000000000001</v>
      </c>
    </row>
    <row r="175" spans="1:4" x14ac:dyDescent="0.35">
      <c r="A175" s="1">
        <f t="shared" si="2"/>
        <v>40932</v>
      </c>
      <c r="B175" s="5">
        <v>10</v>
      </c>
      <c r="C175" s="5">
        <v>7.6</v>
      </c>
      <c r="D175" s="5">
        <v>19.5</v>
      </c>
    </row>
    <row r="176" spans="1:4" x14ac:dyDescent="0.35">
      <c r="A176" s="1">
        <f t="shared" si="2"/>
        <v>40939</v>
      </c>
      <c r="B176" s="2">
        <v>9.9</v>
      </c>
      <c r="C176" s="2">
        <v>7.65</v>
      </c>
      <c r="D176" s="2">
        <v>19.350000000000001</v>
      </c>
    </row>
    <row r="177" spans="1:9" x14ac:dyDescent="0.35">
      <c r="A177" s="1">
        <f t="shared" si="2"/>
        <v>40946</v>
      </c>
      <c r="B177" s="2">
        <v>9.6</v>
      </c>
      <c r="C177" s="2">
        <v>7.45</v>
      </c>
      <c r="D177" s="2">
        <v>19.399999999999999</v>
      </c>
    </row>
    <row r="178" spans="1:9" x14ac:dyDescent="0.35">
      <c r="A178" s="1">
        <f t="shared" si="2"/>
        <v>40953</v>
      </c>
      <c r="B178" s="2">
        <v>9.6</v>
      </c>
      <c r="C178" s="2">
        <v>7.6</v>
      </c>
      <c r="D178" s="2">
        <v>19.55</v>
      </c>
      <c r="H178">
        <f>6609/6082-1</f>
        <v>8.6649128576126166E-2</v>
      </c>
    </row>
    <row r="179" spans="1:9" x14ac:dyDescent="0.35">
      <c r="A179" s="1">
        <f t="shared" si="2"/>
        <v>40960</v>
      </c>
      <c r="B179" s="2">
        <v>11</v>
      </c>
      <c r="C179" s="2">
        <v>7.65</v>
      </c>
      <c r="D179" s="2">
        <v>19.55</v>
      </c>
      <c r="H179">
        <f>11*(1.086649)</f>
        <v>11.953139</v>
      </c>
      <c r="I179" s="8" t="s">
        <v>38</v>
      </c>
    </row>
    <row r="180" spans="1:9" x14ac:dyDescent="0.35">
      <c r="A180" s="1">
        <f t="shared" si="2"/>
        <v>40967</v>
      </c>
      <c r="B180" s="2">
        <v>11.95</v>
      </c>
      <c r="C180" s="2">
        <v>7.75</v>
      </c>
      <c r="D180" s="2">
        <v>20</v>
      </c>
      <c r="H180">
        <f>7159/6609-1</f>
        <v>8.321985171735502E-2</v>
      </c>
    </row>
    <row r="181" spans="1:9" x14ac:dyDescent="0.35">
      <c r="A181" s="1">
        <f t="shared" si="2"/>
        <v>40974</v>
      </c>
      <c r="B181" s="2">
        <v>12.94</v>
      </c>
      <c r="C181" s="2">
        <v>7.9</v>
      </c>
      <c r="D181" s="2">
        <v>20.5</v>
      </c>
      <c r="H181">
        <f>11.95*(1.08322)</f>
        <v>12.944478999999999</v>
      </c>
    </row>
    <row r="182" spans="1:9" x14ac:dyDescent="0.35">
      <c r="A182" s="1">
        <f t="shared" si="2"/>
        <v>40981</v>
      </c>
      <c r="B182" s="2">
        <v>11.35</v>
      </c>
      <c r="C182" s="2">
        <v>7.85</v>
      </c>
      <c r="D182" s="2">
        <v>20.399999999999999</v>
      </c>
    </row>
    <row r="183" spans="1:9" x14ac:dyDescent="0.35">
      <c r="A183" s="1">
        <f t="shared" si="2"/>
        <v>40988</v>
      </c>
      <c r="B183" s="2">
        <v>11.25</v>
      </c>
      <c r="C183" s="2">
        <v>7.75</v>
      </c>
      <c r="D183" s="2">
        <v>20</v>
      </c>
    </row>
    <row r="184" spans="1:9" x14ac:dyDescent="0.35">
      <c r="A184" s="1">
        <f t="shared" si="2"/>
        <v>40995</v>
      </c>
      <c r="B184" s="2">
        <v>12.35</v>
      </c>
      <c r="C184" s="2">
        <v>7.5</v>
      </c>
      <c r="D184" s="2">
        <v>19.5</v>
      </c>
    </row>
    <row r="185" spans="1:9" x14ac:dyDescent="0.35">
      <c r="A185" s="1">
        <f t="shared" si="2"/>
        <v>41002</v>
      </c>
      <c r="B185" s="2">
        <v>12.45</v>
      </c>
      <c r="C185" s="2">
        <v>7.7</v>
      </c>
      <c r="D185" s="2">
        <v>19.75</v>
      </c>
    </row>
    <row r="186" spans="1:9" x14ac:dyDescent="0.35">
      <c r="A186" s="1">
        <f t="shared" si="2"/>
        <v>41009</v>
      </c>
      <c r="B186" s="2">
        <v>12</v>
      </c>
      <c r="C186" s="2">
        <v>7.85</v>
      </c>
      <c r="D186" s="2">
        <v>21</v>
      </c>
    </row>
    <row r="187" spans="1:9" x14ac:dyDescent="0.35">
      <c r="A187" s="1">
        <f t="shared" si="2"/>
        <v>41016</v>
      </c>
      <c r="B187" s="2">
        <v>11.8</v>
      </c>
      <c r="C187" s="2">
        <v>8</v>
      </c>
      <c r="D187" s="2">
        <v>21.5</v>
      </c>
    </row>
    <row r="188" spans="1:9" x14ac:dyDescent="0.35">
      <c r="A188" s="1">
        <f t="shared" si="2"/>
        <v>41023</v>
      </c>
      <c r="B188" s="2">
        <v>12.657920000000001</v>
      </c>
      <c r="C188" s="2">
        <v>7.8</v>
      </c>
      <c r="D188" s="2">
        <v>21.15</v>
      </c>
    </row>
    <row r="189" spans="1:9" x14ac:dyDescent="0.35">
      <c r="A189" s="1">
        <f t="shared" si="2"/>
        <v>41030</v>
      </c>
      <c r="B189" s="2">
        <v>11.5</v>
      </c>
      <c r="C189" s="2">
        <v>7.55</v>
      </c>
      <c r="D189" s="2">
        <v>21</v>
      </c>
    </row>
    <row r="190" spans="1:9" x14ac:dyDescent="0.35">
      <c r="A190" s="1">
        <f t="shared" ref="A190:A223" si="3">A189+7</f>
        <v>41037</v>
      </c>
      <c r="B190" s="2">
        <v>11.25</v>
      </c>
      <c r="C190" s="2">
        <v>7.6</v>
      </c>
      <c r="D190" s="2">
        <v>21</v>
      </c>
    </row>
    <row r="191" spans="1:9" x14ac:dyDescent="0.35">
      <c r="A191" s="1">
        <f t="shared" si="3"/>
        <v>41044</v>
      </c>
      <c r="B191" s="2">
        <v>11.5</v>
      </c>
      <c r="C191" s="2">
        <v>7.55</v>
      </c>
      <c r="D191" s="2">
        <v>20.350000000000001</v>
      </c>
    </row>
    <row r="192" spans="1:9" x14ac:dyDescent="0.35">
      <c r="A192" s="1">
        <f t="shared" si="3"/>
        <v>41051</v>
      </c>
      <c r="B192" s="2">
        <v>11.5</v>
      </c>
      <c r="C192" s="2">
        <v>7.8</v>
      </c>
      <c r="D192" s="2">
        <v>20.399999999999999</v>
      </c>
    </row>
    <row r="193" spans="1:4" x14ac:dyDescent="0.35">
      <c r="A193" s="1">
        <f t="shared" si="3"/>
        <v>41058</v>
      </c>
      <c r="B193" s="2">
        <v>11</v>
      </c>
      <c r="C193" s="2">
        <v>7.6</v>
      </c>
      <c r="D193" s="2">
        <v>19</v>
      </c>
    </row>
    <row r="194" spans="1:4" x14ac:dyDescent="0.35">
      <c r="A194" s="1">
        <f t="shared" si="3"/>
        <v>41065</v>
      </c>
      <c r="B194" s="2">
        <v>10.5</v>
      </c>
      <c r="C194" s="2">
        <v>7.3</v>
      </c>
      <c r="D194" s="2">
        <v>18.3</v>
      </c>
    </row>
    <row r="195" spans="1:4" x14ac:dyDescent="0.35">
      <c r="A195" s="1">
        <f t="shared" si="3"/>
        <v>41072</v>
      </c>
      <c r="B195" s="2">
        <v>10.5</v>
      </c>
      <c r="C195" s="2">
        <v>7</v>
      </c>
      <c r="D195" s="2">
        <v>17.600000000000001</v>
      </c>
    </row>
    <row r="196" spans="1:4" x14ac:dyDescent="0.35">
      <c r="A196" s="1">
        <f t="shared" si="3"/>
        <v>41079</v>
      </c>
      <c r="B196" s="2">
        <v>10.5</v>
      </c>
      <c r="C196" s="2">
        <v>6.6</v>
      </c>
      <c r="D196" s="2">
        <v>17.2</v>
      </c>
    </row>
    <row r="197" spans="1:4" x14ac:dyDescent="0.35">
      <c r="A197" s="1">
        <f t="shared" si="3"/>
        <v>41086</v>
      </c>
      <c r="B197" s="2">
        <v>10</v>
      </c>
      <c r="C197" s="2">
        <v>6.45</v>
      </c>
      <c r="D197" s="2">
        <v>17.3</v>
      </c>
    </row>
    <row r="198" spans="1:4" x14ac:dyDescent="0.35">
      <c r="A198" s="1">
        <f t="shared" si="3"/>
        <v>41093</v>
      </c>
      <c r="B198" s="2">
        <v>9.9499999999999993</v>
      </c>
      <c r="C198" s="2">
        <v>6.75</v>
      </c>
      <c r="D198" s="2">
        <v>17.55</v>
      </c>
    </row>
    <row r="199" spans="1:4" x14ac:dyDescent="0.35">
      <c r="A199" s="1">
        <f t="shared" si="3"/>
        <v>41100</v>
      </c>
      <c r="B199" s="2">
        <v>10.35</v>
      </c>
      <c r="C199" s="2">
        <v>7.95</v>
      </c>
      <c r="D199" s="2">
        <v>18.5</v>
      </c>
    </row>
    <row r="200" spans="1:4" x14ac:dyDescent="0.35">
      <c r="A200" s="1">
        <f t="shared" si="3"/>
        <v>41107</v>
      </c>
      <c r="B200" s="2">
        <v>10.25</v>
      </c>
      <c r="C200" s="2">
        <v>7.05</v>
      </c>
      <c r="D200" s="2">
        <v>17.899999999999999</v>
      </c>
    </row>
    <row r="201" spans="1:4" x14ac:dyDescent="0.35">
      <c r="A201" s="1">
        <f t="shared" si="3"/>
        <v>41114</v>
      </c>
      <c r="B201" s="2">
        <v>11</v>
      </c>
      <c r="C201" s="2">
        <v>7.05</v>
      </c>
      <c r="D201" s="2">
        <v>17.75</v>
      </c>
    </row>
    <row r="202" spans="1:4" x14ac:dyDescent="0.35">
      <c r="A202" s="1">
        <f t="shared" si="3"/>
        <v>41121</v>
      </c>
      <c r="B202" s="2">
        <v>9.8000000000000007</v>
      </c>
      <c r="C202" s="2">
        <v>6.4</v>
      </c>
      <c r="D202" s="2">
        <v>17.850000000000001</v>
      </c>
    </row>
    <row r="203" spans="1:4" x14ac:dyDescent="0.35">
      <c r="A203" s="1">
        <f t="shared" si="3"/>
        <v>41128</v>
      </c>
      <c r="B203" s="2">
        <v>9.1999999999999993</v>
      </c>
      <c r="C203" s="2">
        <v>6.7</v>
      </c>
      <c r="D203" s="2">
        <v>17.95</v>
      </c>
    </row>
    <row r="204" spans="1:4" x14ac:dyDescent="0.35">
      <c r="A204" s="1">
        <f t="shared" si="3"/>
        <v>41135</v>
      </c>
      <c r="B204" s="2">
        <v>9</v>
      </c>
      <c r="C204" s="2">
        <v>6.8</v>
      </c>
      <c r="D204" s="2">
        <v>17.649999999999999</v>
      </c>
    </row>
    <row r="205" spans="1:4" x14ac:dyDescent="0.35">
      <c r="A205" s="1">
        <f t="shared" si="3"/>
        <v>41142</v>
      </c>
      <c r="B205" s="2">
        <v>8.8000000000000007</v>
      </c>
      <c r="C205" s="2">
        <v>6.65</v>
      </c>
      <c r="D205" s="2">
        <v>17.25</v>
      </c>
    </row>
    <row r="206" spans="1:4" x14ac:dyDescent="0.35">
      <c r="A206" s="1">
        <f t="shared" si="3"/>
        <v>41149</v>
      </c>
      <c r="B206" s="2">
        <v>9.1</v>
      </c>
      <c r="C206" s="2">
        <v>6.7</v>
      </c>
      <c r="D206" s="2">
        <v>17.2</v>
      </c>
    </row>
    <row r="207" spans="1:4" x14ac:dyDescent="0.35">
      <c r="A207" s="1">
        <f t="shared" si="3"/>
        <v>41156</v>
      </c>
      <c r="B207" s="2">
        <v>9.1999999999999993</v>
      </c>
      <c r="C207" s="2">
        <v>7.2</v>
      </c>
      <c r="D207" s="2">
        <v>17.75</v>
      </c>
    </row>
    <row r="208" spans="1:4" x14ac:dyDescent="0.35">
      <c r="A208" s="1">
        <f t="shared" si="3"/>
        <v>41163</v>
      </c>
      <c r="B208" s="2">
        <v>9</v>
      </c>
      <c r="C208" s="2">
        <v>7.15</v>
      </c>
      <c r="D208" s="2">
        <v>17.75</v>
      </c>
    </row>
    <row r="209" spans="1:4" x14ac:dyDescent="0.35">
      <c r="A209" s="1">
        <f t="shared" si="3"/>
        <v>41170</v>
      </c>
      <c r="B209" s="2">
        <v>9.9</v>
      </c>
      <c r="C209" s="2">
        <v>7</v>
      </c>
      <c r="D209" s="2">
        <v>17.95</v>
      </c>
    </row>
    <row r="210" spans="1:4" x14ac:dyDescent="0.35">
      <c r="A210" s="1">
        <f t="shared" si="3"/>
        <v>41177</v>
      </c>
      <c r="B210" s="2">
        <v>10</v>
      </c>
      <c r="C210" s="2">
        <v>8</v>
      </c>
      <c r="D210" s="2">
        <v>21.25</v>
      </c>
    </row>
    <row r="211" spans="1:4" x14ac:dyDescent="0.35">
      <c r="A211" s="1">
        <f t="shared" si="3"/>
        <v>41184</v>
      </c>
      <c r="B211" s="2">
        <v>10.8</v>
      </c>
      <c r="C211" s="2">
        <v>7.85</v>
      </c>
      <c r="D211" s="2">
        <v>21.5</v>
      </c>
    </row>
    <row r="212" spans="1:4" x14ac:dyDescent="0.35">
      <c r="A212" s="1">
        <f t="shared" si="3"/>
        <v>41191</v>
      </c>
      <c r="B212" s="2">
        <v>9.25</v>
      </c>
      <c r="C212" s="2">
        <v>7.95</v>
      </c>
      <c r="D212" s="2">
        <v>22.25</v>
      </c>
    </row>
    <row r="213" spans="1:4" x14ac:dyDescent="0.35">
      <c r="A213" s="1">
        <f t="shared" si="3"/>
        <v>41198</v>
      </c>
      <c r="B213" s="2">
        <v>9.35</v>
      </c>
      <c r="C213" s="2">
        <v>9</v>
      </c>
      <c r="D213" s="2">
        <v>22</v>
      </c>
    </row>
    <row r="214" spans="1:4" x14ac:dyDescent="0.35">
      <c r="A214" s="1">
        <f t="shared" si="3"/>
        <v>41205</v>
      </c>
      <c r="B214" s="2">
        <v>10.35</v>
      </c>
      <c r="C214" s="2">
        <v>9.6999999999999993</v>
      </c>
      <c r="D214" s="2">
        <v>23</v>
      </c>
    </row>
    <row r="215" spans="1:4" x14ac:dyDescent="0.35">
      <c r="A215" s="1">
        <f t="shared" si="3"/>
        <v>41212</v>
      </c>
      <c r="B215" s="2">
        <v>8.9</v>
      </c>
      <c r="C215" s="2">
        <v>10.55</v>
      </c>
      <c r="D215" s="2">
        <v>23.5</v>
      </c>
    </row>
    <row r="216" spans="1:4" x14ac:dyDescent="0.35">
      <c r="A216" s="1">
        <f t="shared" si="3"/>
        <v>41219</v>
      </c>
      <c r="B216" s="2">
        <v>8.75</v>
      </c>
      <c r="C216" s="2">
        <v>9.9499999999999993</v>
      </c>
      <c r="D216" s="2">
        <v>22.5</v>
      </c>
    </row>
    <row r="217" spans="1:4" x14ac:dyDescent="0.35">
      <c r="A217" s="1">
        <f t="shared" si="3"/>
        <v>41226</v>
      </c>
      <c r="B217" s="2">
        <v>8.6999999999999993</v>
      </c>
      <c r="C217" s="2">
        <v>9.5</v>
      </c>
      <c r="D217" s="2">
        <v>21.25</v>
      </c>
    </row>
    <row r="218" spans="1:4" x14ac:dyDescent="0.35">
      <c r="A218" s="1">
        <f t="shared" si="3"/>
        <v>41233</v>
      </c>
      <c r="B218" s="2">
        <v>7.9</v>
      </c>
      <c r="C218" s="2">
        <v>9.4</v>
      </c>
      <c r="D218" s="2">
        <v>21.5</v>
      </c>
    </row>
    <row r="219" spans="1:4" x14ac:dyDescent="0.35">
      <c r="A219" s="1">
        <f t="shared" si="3"/>
        <v>41240</v>
      </c>
      <c r="B219" s="2">
        <v>9</v>
      </c>
      <c r="C219" s="2">
        <v>8.5</v>
      </c>
      <c r="D219" s="2">
        <v>22.35</v>
      </c>
    </row>
    <row r="220" spans="1:4" x14ac:dyDescent="0.35">
      <c r="A220" s="1">
        <f t="shared" si="3"/>
        <v>41247</v>
      </c>
      <c r="B220" s="2">
        <v>8</v>
      </c>
      <c r="C220" s="2">
        <v>8.4</v>
      </c>
      <c r="D220" s="2">
        <v>20.350000000000001</v>
      </c>
    </row>
    <row r="221" spans="1:4" x14ac:dyDescent="0.35">
      <c r="A221" s="1">
        <f t="shared" si="3"/>
        <v>41254</v>
      </c>
      <c r="B221" s="2">
        <v>11</v>
      </c>
      <c r="C221" s="2">
        <v>7.6</v>
      </c>
      <c r="D221" s="2">
        <v>19</v>
      </c>
    </row>
    <row r="222" spans="1:4" x14ac:dyDescent="0.35">
      <c r="A222" s="1">
        <f t="shared" si="3"/>
        <v>41261</v>
      </c>
      <c r="B222" s="2">
        <v>9.1999999999999993</v>
      </c>
      <c r="C222" s="2">
        <v>8.5</v>
      </c>
      <c r="D222" s="2">
        <v>17.25</v>
      </c>
    </row>
    <row r="223" spans="1:4" x14ac:dyDescent="0.35">
      <c r="A223" s="1">
        <f t="shared" si="3"/>
        <v>41268</v>
      </c>
      <c r="B223" s="5">
        <f>B222*(1+0.033833)</f>
        <v>9.5112635999999995</v>
      </c>
      <c r="C223" s="2">
        <v>7.3</v>
      </c>
      <c r="D223" s="2">
        <v>16.3</v>
      </c>
    </row>
    <row r="224" spans="1:4" x14ac:dyDescent="0.35">
      <c r="A224" s="1">
        <v>41282</v>
      </c>
      <c r="B224" s="2">
        <v>9.75</v>
      </c>
      <c r="C224" s="2">
        <v>7.15</v>
      </c>
      <c r="D224" s="2">
        <v>17</v>
      </c>
    </row>
    <row r="225" spans="1:5" x14ac:dyDescent="0.35">
      <c r="A225" s="1">
        <f t="shared" ref="A225:A251" si="4">A224+7</f>
        <v>41289</v>
      </c>
      <c r="B225" s="2">
        <v>9.8000000000000007</v>
      </c>
      <c r="C225" s="2">
        <v>7.15</v>
      </c>
      <c r="D225" s="2">
        <v>17.5</v>
      </c>
      <c r="E225" s="2">
        <v>12.65</v>
      </c>
    </row>
    <row r="226" spans="1:5" x14ac:dyDescent="0.35">
      <c r="A226" s="1">
        <f t="shared" si="4"/>
        <v>41296</v>
      </c>
      <c r="B226" s="2">
        <v>9.5500000000000007</v>
      </c>
      <c r="C226" s="2">
        <v>7.45</v>
      </c>
      <c r="D226" s="2">
        <v>19</v>
      </c>
      <c r="E226" s="2">
        <v>13</v>
      </c>
    </row>
    <row r="227" spans="1:5" x14ac:dyDescent="0.35">
      <c r="A227" s="1">
        <f t="shared" si="4"/>
        <v>41303</v>
      </c>
      <c r="B227" s="2">
        <v>9.35</v>
      </c>
      <c r="C227" s="2">
        <f>'[2]Weekly capesize'!$I579</f>
        <v>7.1</v>
      </c>
      <c r="D227" s="2">
        <f>'[2]Weekly capesize'!$Z579</f>
        <v>18.600000000000001</v>
      </c>
      <c r="E227" s="2">
        <f>'[2]Weekly capesize'!$J579</f>
        <v>13</v>
      </c>
    </row>
    <row r="228" spans="1:5" x14ac:dyDescent="0.35">
      <c r="A228" s="1">
        <f t="shared" si="4"/>
        <v>41310</v>
      </c>
      <c r="B228" s="2">
        <v>9.4499999999999993</v>
      </c>
      <c r="C228" s="2">
        <f>'[2]Weekly capesize'!$I580</f>
        <v>7.1</v>
      </c>
      <c r="D228" s="2">
        <f>'[2]Weekly capesize'!$Z580</f>
        <v>18.25</v>
      </c>
      <c r="E228" s="2">
        <f>'[2]Weekly capesize'!$J580</f>
        <v>12.9</v>
      </c>
    </row>
    <row r="229" spans="1:5" x14ac:dyDescent="0.35">
      <c r="A229" s="1">
        <f t="shared" si="4"/>
        <v>41317</v>
      </c>
      <c r="B229" s="2">
        <v>9.5</v>
      </c>
      <c r="C229" s="2">
        <f>'[2]Weekly capesize'!$I581</f>
        <v>7.35</v>
      </c>
      <c r="D229" s="2">
        <f>'[2]Weekly capesize'!$Z581</f>
        <v>18</v>
      </c>
      <c r="E229" s="2">
        <f>'[2]Weekly capesize'!$J581</f>
        <v>13.2</v>
      </c>
    </row>
    <row r="230" spans="1:5" x14ac:dyDescent="0.35">
      <c r="A230" s="1">
        <f t="shared" si="4"/>
        <v>41324</v>
      </c>
      <c r="B230" s="2">
        <v>9.6</v>
      </c>
      <c r="C230" s="2">
        <f>'[2]Weekly capesize'!$I582</f>
        <v>7.55</v>
      </c>
      <c r="D230" s="2">
        <f>'[2]Weekly capesize'!$Z582</f>
        <v>18.100000000000001</v>
      </c>
      <c r="E230" s="2">
        <f>'[2]Weekly capesize'!$J582</f>
        <v>13.35</v>
      </c>
    </row>
    <row r="231" spans="1:5" x14ac:dyDescent="0.35">
      <c r="A231" s="1">
        <f t="shared" si="4"/>
        <v>41331</v>
      </c>
      <c r="B231" s="2">
        <v>9.6</v>
      </c>
      <c r="C231" s="2">
        <f>'[2]Weekly capesize'!$I583</f>
        <v>7.4</v>
      </c>
      <c r="D231" s="2">
        <f>'[2]Weekly capesize'!$Z583</f>
        <v>18</v>
      </c>
      <c r="E231" s="2">
        <f>'[2]Weekly capesize'!$J583</f>
        <v>13.1</v>
      </c>
    </row>
    <row r="232" spans="1:5" x14ac:dyDescent="0.35">
      <c r="A232" s="1">
        <f t="shared" si="4"/>
        <v>41338</v>
      </c>
      <c r="B232" s="2">
        <v>10.15</v>
      </c>
      <c r="C232" s="2">
        <f>'[2]Weekly capesize'!$I584</f>
        <v>7.2</v>
      </c>
      <c r="D232" s="2">
        <f>'[2]Weekly capesize'!$Z584</f>
        <v>17.600000000000001</v>
      </c>
      <c r="E232" s="2">
        <f>'[2]Weekly capesize'!$J584</f>
        <v>13</v>
      </c>
    </row>
    <row r="233" spans="1:5" x14ac:dyDescent="0.35">
      <c r="A233" s="1">
        <f t="shared" si="4"/>
        <v>41345</v>
      </c>
      <c r="B233" s="2">
        <v>10.75</v>
      </c>
      <c r="C233" s="2">
        <f>'[2]Weekly capesize'!$I585</f>
        <v>7.25</v>
      </c>
      <c r="D233" s="2">
        <f>'[2]Weekly capesize'!$Z585</f>
        <v>17.600000000000001</v>
      </c>
      <c r="E233" s="2">
        <f>'[2]Weekly capesize'!$J585</f>
        <v>12.95</v>
      </c>
    </row>
    <row r="234" spans="1:5" x14ac:dyDescent="0.35">
      <c r="A234" s="1">
        <f t="shared" si="4"/>
        <v>41352</v>
      </c>
      <c r="B234" s="2">
        <v>10.75</v>
      </c>
      <c r="C234" s="2">
        <f>'[2]Weekly capesize'!$I586</f>
        <v>7.4</v>
      </c>
      <c r="D234" s="2">
        <f>'[2]Weekly capesize'!$Z586</f>
        <v>17.600000000000001</v>
      </c>
      <c r="E234" s="2">
        <f>'[2]Weekly capesize'!$J586</f>
        <v>13.25</v>
      </c>
    </row>
    <row r="235" spans="1:5" x14ac:dyDescent="0.35">
      <c r="A235" s="1">
        <f t="shared" si="4"/>
        <v>41359</v>
      </c>
      <c r="B235" s="2">
        <v>11.4</v>
      </c>
      <c r="C235" s="2">
        <f>'[2]Weekly capesize'!$I587</f>
        <v>7.2</v>
      </c>
      <c r="D235" s="2">
        <f>'[2]Weekly capesize'!$Z587</f>
        <v>17.5</v>
      </c>
      <c r="E235" s="2">
        <f>'[2]Weekly capesize'!$J587</f>
        <v>13.15</v>
      </c>
    </row>
    <row r="236" spans="1:5" x14ac:dyDescent="0.35">
      <c r="A236" s="1">
        <f t="shared" si="4"/>
        <v>41366</v>
      </c>
      <c r="B236" s="2">
        <v>11.25</v>
      </c>
      <c r="C236" s="2">
        <f>'[2]Weekly capesize'!$I588</f>
        <v>7.1</v>
      </c>
      <c r="D236" s="2">
        <f>'[2]Weekly capesize'!$Z588</f>
        <v>17.399999999999999</v>
      </c>
      <c r="E236" s="2">
        <f>'[2]Weekly capesize'!$J588</f>
        <v>13.3</v>
      </c>
    </row>
    <row r="237" spans="1:5" x14ac:dyDescent="0.35">
      <c r="A237" s="1">
        <f t="shared" si="4"/>
        <v>41373</v>
      </c>
      <c r="B237" s="2">
        <v>11.8</v>
      </c>
      <c r="C237" s="2">
        <f>'[2]Weekly capesize'!$I589</f>
        <v>7</v>
      </c>
      <c r="D237" s="2">
        <f>'[2]Weekly capesize'!$Z589</f>
        <v>17.2</v>
      </c>
      <c r="E237" s="2">
        <f>'[2]Weekly capesize'!$J589</f>
        <v>13.2</v>
      </c>
    </row>
    <row r="238" spans="1:5" x14ac:dyDescent="0.35">
      <c r="A238" s="1">
        <f t="shared" si="4"/>
        <v>41380</v>
      </c>
      <c r="B238" s="2">
        <v>12.05</v>
      </c>
      <c r="C238" s="2">
        <f>'[2]Weekly capesize'!$I590</f>
        <v>7.3</v>
      </c>
      <c r="D238" s="2">
        <f>'[2]Weekly capesize'!$Z590</f>
        <v>17.5</v>
      </c>
      <c r="E238" s="2">
        <f>'[2]Weekly capesize'!$J590</f>
        <v>12.9</v>
      </c>
    </row>
    <row r="239" spans="1:5" x14ac:dyDescent="0.35">
      <c r="A239" s="1">
        <f t="shared" si="4"/>
        <v>41387</v>
      </c>
      <c r="B239" s="2">
        <v>12.15</v>
      </c>
      <c r="C239" s="2">
        <f>'[2]Weekly capesize'!$I591</f>
        <v>7.2</v>
      </c>
      <c r="D239" s="2">
        <f>'[2]Weekly capesize'!$Z591</f>
        <v>17.5</v>
      </c>
      <c r="E239" s="2">
        <f>'[2]Weekly capesize'!$J591</f>
        <v>12.75</v>
      </c>
    </row>
    <row r="240" spans="1:5" x14ac:dyDescent="0.35">
      <c r="A240" s="1">
        <f t="shared" si="4"/>
        <v>41394</v>
      </c>
      <c r="B240" s="2">
        <v>12.1</v>
      </c>
      <c r="C240" s="2">
        <f>'[2]Weekly capesize'!$I592</f>
        <v>6.9</v>
      </c>
      <c r="D240" s="2">
        <f>'[2]Weekly capesize'!$Z592</f>
        <v>17.5</v>
      </c>
      <c r="E240" s="2">
        <f>'[2]Weekly capesize'!$J592</f>
        <v>12.5</v>
      </c>
    </row>
    <row r="241" spans="1:5" x14ac:dyDescent="0.35">
      <c r="A241" s="1">
        <f t="shared" si="4"/>
        <v>41401</v>
      </c>
      <c r="B241" s="9">
        <v>11.7</v>
      </c>
      <c r="C241" s="2">
        <f>'[2]Weekly capesize'!$I593</f>
        <v>7.2</v>
      </c>
      <c r="D241" s="2">
        <f>'[2]Weekly capesize'!$Z593</f>
        <v>17.600000000000001</v>
      </c>
      <c r="E241" s="2">
        <f>'[2]Weekly capesize'!$J593</f>
        <v>12.6</v>
      </c>
    </row>
    <row r="242" spans="1:5" x14ac:dyDescent="0.35">
      <c r="A242" s="1">
        <f t="shared" si="4"/>
        <v>41408</v>
      </c>
      <c r="B242" s="2">
        <v>11.75</v>
      </c>
      <c r="C242" s="2">
        <f>'[2]Weekly capesize'!$I594</f>
        <v>7.35</v>
      </c>
      <c r="D242" s="2">
        <f>'[2]Weekly capesize'!$Z594</f>
        <v>17.75</v>
      </c>
      <c r="E242" s="2">
        <f>'[2]Weekly capesize'!$J594</f>
        <v>12.7</v>
      </c>
    </row>
    <row r="243" spans="1:5" x14ac:dyDescent="0.35">
      <c r="A243" s="1">
        <f t="shared" si="4"/>
        <v>41415</v>
      </c>
      <c r="B243" s="2">
        <v>11.2</v>
      </c>
      <c r="C243" s="2">
        <f>'[2]Weekly capesize'!$I595</f>
        <v>7.15</v>
      </c>
      <c r="D243" s="2">
        <f>'[2]Weekly capesize'!$Z595</f>
        <v>17.600000000000001</v>
      </c>
      <c r="E243" s="2">
        <f>'[2]Weekly capesize'!$J595</f>
        <v>13</v>
      </c>
    </row>
    <row r="244" spans="1:5" x14ac:dyDescent="0.35">
      <c r="A244" s="1">
        <f t="shared" si="4"/>
        <v>41422</v>
      </c>
      <c r="B244" s="2">
        <v>11.5</v>
      </c>
      <c r="C244" s="2">
        <f>'[2]Weekly capesize'!$I596</f>
        <v>7.4</v>
      </c>
      <c r="D244" s="2">
        <f>'[2]Weekly capesize'!$Z596</f>
        <v>17.75</v>
      </c>
      <c r="E244" s="2">
        <f>'[2]Weekly capesize'!$J596</f>
        <v>13</v>
      </c>
    </row>
    <row r="245" spans="1:5" x14ac:dyDescent="0.35">
      <c r="A245" s="1">
        <f t="shared" si="4"/>
        <v>41429</v>
      </c>
      <c r="B245" s="2">
        <v>10.95</v>
      </c>
      <c r="C245" s="2">
        <f>'[2]Weekly capesize'!$I597</f>
        <v>7.3</v>
      </c>
      <c r="D245" s="2">
        <f>'[2]Weekly capesize'!$Z597</f>
        <v>17.7</v>
      </c>
      <c r="E245" s="2">
        <f>'[2]Weekly capesize'!$J597</f>
        <v>13</v>
      </c>
    </row>
    <row r="246" spans="1:5" x14ac:dyDescent="0.35">
      <c r="A246" s="1">
        <f t="shared" si="4"/>
        <v>41436</v>
      </c>
      <c r="B246" s="2">
        <v>10.7</v>
      </c>
      <c r="C246" s="2">
        <f>'[2]Weekly capesize'!$I598</f>
        <v>7.25</v>
      </c>
      <c r="D246" s="2">
        <f>'[2]Weekly capesize'!$Z598</f>
        <v>15.5</v>
      </c>
      <c r="E246" s="2">
        <f>'[2]Weekly capesize'!$J598</f>
        <v>13</v>
      </c>
    </row>
    <row r="247" spans="1:5" x14ac:dyDescent="0.35">
      <c r="A247" s="1">
        <f t="shared" si="4"/>
        <v>41443</v>
      </c>
      <c r="B247" s="2">
        <v>10.7</v>
      </c>
      <c r="C247" s="2">
        <f>'[2]Weekly capesize'!$I599</f>
        <v>7.65</v>
      </c>
      <c r="D247" s="2">
        <f>'[2]Weekly capesize'!$Z599</f>
        <v>17.850000000000001</v>
      </c>
      <c r="E247" s="2">
        <f>'[2]Weekly capesize'!$J599</f>
        <v>13.15</v>
      </c>
    </row>
    <row r="248" spans="1:5" x14ac:dyDescent="0.35">
      <c r="A248" s="1">
        <f t="shared" si="4"/>
        <v>41450</v>
      </c>
      <c r="B248" s="2">
        <v>10.8</v>
      </c>
      <c r="C248" s="2">
        <f>'[2]Weekly capesize'!$I600</f>
        <v>8</v>
      </c>
      <c r="D248" s="2">
        <f>'[2]Weekly capesize'!$Z600</f>
        <v>18.8</v>
      </c>
      <c r="E248" s="2">
        <f>'[2]Weekly capesize'!$J600</f>
        <v>14</v>
      </c>
    </row>
    <row r="249" spans="1:5" x14ac:dyDescent="0.35">
      <c r="A249" s="1">
        <f t="shared" si="4"/>
        <v>41457</v>
      </c>
      <c r="B249" s="2">
        <v>10.75</v>
      </c>
      <c r="C249" s="2">
        <f>'[2]Weekly capesize'!$I601</f>
        <v>8.25</v>
      </c>
      <c r="D249" s="2">
        <f>'[2]Weekly capesize'!$Z601</f>
        <v>21.5</v>
      </c>
      <c r="E249" s="2">
        <f>'[2]Weekly capesize'!$J601</f>
        <v>15.15</v>
      </c>
    </row>
    <row r="250" spans="1:5" x14ac:dyDescent="0.35">
      <c r="A250" s="1">
        <f t="shared" si="4"/>
        <v>41464</v>
      </c>
      <c r="B250" s="2">
        <v>10.7</v>
      </c>
      <c r="C250" s="2">
        <f>'[2]Weekly capesize'!$I602</f>
        <v>7.35</v>
      </c>
      <c r="D250" s="2">
        <f>'[2]Weekly capesize'!$Z602</f>
        <v>20.5</v>
      </c>
      <c r="E250" s="2">
        <f>'[2]Weekly capesize'!$J602</f>
        <v>13.5</v>
      </c>
    </row>
    <row r="251" spans="1:5" x14ac:dyDescent="0.35">
      <c r="A251" s="1">
        <f t="shared" si="4"/>
        <v>41471</v>
      </c>
      <c r="B251" s="2">
        <v>10.8</v>
      </c>
      <c r="C251" s="2">
        <f>'[2]Weekly capesize'!$I603</f>
        <v>7.75</v>
      </c>
      <c r="D251" s="2">
        <f>'[2]Weekly capesize'!$Z603</f>
        <v>21</v>
      </c>
      <c r="E251" s="2">
        <f>'[2]Weekly capesize'!$J603</f>
        <v>14</v>
      </c>
    </row>
    <row r="252" spans="1:5" x14ac:dyDescent="0.35">
      <c r="A252" s="1">
        <f t="shared" ref="A252:A266" si="5">A251+7</f>
        <v>41478</v>
      </c>
      <c r="B252" s="2">
        <v>11.15</v>
      </c>
      <c r="C252" s="2">
        <f>'[2]Weekly capesize'!$I604</f>
        <v>7.8</v>
      </c>
      <c r="D252" s="2">
        <f>'[2]Weekly capesize'!$Z604</f>
        <v>20.2</v>
      </c>
      <c r="E252" s="2">
        <f>'[2]Weekly capesize'!$J604</f>
        <v>14</v>
      </c>
    </row>
    <row r="253" spans="1:5" x14ac:dyDescent="0.35">
      <c r="A253" s="1">
        <f t="shared" si="5"/>
        <v>41485</v>
      </c>
      <c r="B253" s="2">
        <v>10.75</v>
      </c>
      <c r="C253" s="2">
        <f>'[2]Weekly capesize'!$I605</f>
        <v>7.75</v>
      </c>
      <c r="D253" s="2">
        <f>'[2]Weekly capesize'!$Z605</f>
        <v>20.100000000000001</v>
      </c>
      <c r="E253" s="2">
        <f>'[2]Weekly capesize'!$J605</f>
        <v>14</v>
      </c>
    </row>
    <row r="254" spans="1:5" x14ac:dyDescent="0.35">
      <c r="A254" s="1">
        <f t="shared" si="5"/>
        <v>41492</v>
      </c>
      <c r="B254" s="2">
        <v>10</v>
      </c>
      <c r="C254" s="2">
        <f>'[2]Weekly capesize'!$I606</f>
        <v>8.5</v>
      </c>
      <c r="D254" s="2">
        <f>'[2]Weekly capesize'!$Z606</f>
        <v>20.100000000000001</v>
      </c>
      <c r="E254" s="2">
        <f>'[2]Weekly capesize'!$J606</f>
        <v>14.6</v>
      </c>
    </row>
    <row r="255" spans="1:5" x14ac:dyDescent="0.35">
      <c r="A255" s="1">
        <f t="shared" si="5"/>
        <v>41499</v>
      </c>
      <c r="B255" s="2">
        <v>11</v>
      </c>
      <c r="C255" s="2">
        <f>'[2]Weekly capesize'!$I607</f>
        <v>8.35</v>
      </c>
      <c r="D255" s="2">
        <f>'[2]Weekly capesize'!$Z607</f>
        <v>19.600000000000001</v>
      </c>
      <c r="E255" s="2">
        <f>'[2]Weekly capesize'!$J607</f>
        <v>14.4</v>
      </c>
    </row>
    <row r="256" spans="1:5" x14ac:dyDescent="0.35">
      <c r="A256" s="1">
        <f t="shared" si="5"/>
        <v>41506</v>
      </c>
      <c r="B256" s="2">
        <v>10.8</v>
      </c>
      <c r="C256" s="2">
        <f>'[2]Weekly capesize'!$I608</f>
        <v>9.0500000000000007</v>
      </c>
      <c r="D256" s="2">
        <f>'[2]Weekly capesize'!$Z608</f>
        <v>20.6</v>
      </c>
      <c r="E256" s="2">
        <f>'[2]Weekly capesize'!$J608</f>
        <v>15.95</v>
      </c>
    </row>
    <row r="257" spans="1:5" x14ac:dyDescent="0.35">
      <c r="A257" s="1">
        <f t="shared" si="5"/>
        <v>41513</v>
      </c>
      <c r="B257" s="2">
        <v>10.5</v>
      </c>
      <c r="C257" s="2">
        <f>'[2]Weekly capesize'!$I609</f>
        <v>9.3000000000000007</v>
      </c>
      <c r="D257" s="2">
        <f>'[2]Weekly capesize'!$Z609</f>
        <v>22.2</v>
      </c>
      <c r="E257" s="2">
        <f>'[2]Weekly capesize'!$J609</f>
        <v>16.75</v>
      </c>
    </row>
    <row r="258" spans="1:5" x14ac:dyDescent="0.35">
      <c r="A258" s="1">
        <f t="shared" si="5"/>
        <v>41520</v>
      </c>
      <c r="B258" s="2">
        <v>10.6</v>
      </c>
      <c r="C258" s="2">
        <f>'[2]Weekly capesize'!$I610</f>
        <v>9.1999999999999993</v>
      </c>
      <c r="D258" s="2">
        <f>'[2]Weekly capesize'!$Z610</f>
        <v>22.7</v>
      </c>
      <c r="E258" s="2">
        <f>'[2]Weekly capesize'!$J610</f>
        <v>17.399999999999999</v>
      </c>
    </row>
    <row r="259" spans="1:5" x14ac:dyDescent="0.35">
      <c r="A259" s="1">
        <f t="shared" si="5"/>
        <v>41527</v>
      </c>
      <c r="B259" s="2">
        <v>10.75</v>
      </c>
      <c r="C259" s="2">
        <f>'[2]Weekly capesize'!$I611</f>
        <v>11.25</v>
      </c>
      <c r="D259" s="2">
        <f>'[2]Weekly capesize'!$Z611</f>
        <v>24.2</v>
      </c>
      <c r="E259" s="2">
        <f>'[2]Weekly capesize'!$J611</f>
        <v>18.5</v>
      </c>
    </row>
    <row r="260" spans="1:5" x14ac:dyDescent="0.35">
      <c r="A260" s="1">
        <f t="shared" si="5"/>
        <v>41534</v>
      </c>
      <c r="B260" s="2">
        <v>10.9</v>
      </c>
      <c r="C260" s="2">
        <f>'[2]Weekly capesize'!$I612</f>
        <v>11.9</v>
      </c>
      <c r="D260" s="2">
        <f>'[2]Weekly capesize'!$Z612</f>
        <v>27</v>
      </c>
      <c r="E260" s="2">
        <f>'[2]Weekly capesize'!$J612</f>
        <v>20.9</v>
      </c>
    </row>
    <row r="261" spans="1:5" x14ac:dyDescent="0.35">
      <c r="A261" s="1">
        <f t="shared" si="5"/>
        <v>41541</v>
      </c>
      <c r="B261" s="2">
        <v>11.05</v>
      </c>
      <c r="C261" s="2">
        <f>'[2]Weekly capesize'!$I613</f>
        <v>12.8</v>
      </c>
      <c r="D261" s="2">
        <f>'[2]Weekly capesize'!$Z613</f>
        <v>29.05</v>
      </c>
      <c r="E261" s="2">
        <f>'[2]Weekly capesize'!$J613</f>
        <v>23.1</v>
      </c>
    </row>
    <row r="262" spans="1:5" x14ac:dyDescent="0.35">
      <c r="A262" s="1">
        <f t="shared" si="5"/>
        <v>41548</v>
      </c>
      <c r="B262" s="2">
        <v>11.3</v>
      </c>
      <c r="C262" s="2">
        <f>'[2]Weekly capesize'!$I614</f>
        <v>12.4</v>
      </c>
      <c r="D262" s="2">
        <f>'[2]Weekly capesize'!$Z614</f>
        <v>27.75</v>
      </c>
      <c r="E262" s="2">
        <f>'[2]Weekly capesize'!$J614</f>
        <v>22.5</v>
      </c>
    </row>
    <row r="263" spans="1:5" x14ac:dyDescent="0.35">
      <c r="A263" s="1">
        <f t="shared" si="5"/>
        <v>41555</v>
      </c>
      <c r="B263" s="2">
        <v>11.65</v>
      </c>
      <c r="C263" s="2">
        <f>'[2]Weekly capesize'!$I615</f>
        <v>12.35</v>
      </c>
      <c r="D263" s="2">
        <f>'[2]Weekly capesize'!$Z615</f>
        <v>28.25</v>
      </c>
      <c r="E263" s="2">
        <f>'[2]Weekly capesize'!$J615</f>
        <v>22.75</v>
      </c>
    </row>
    <row r="264" spans="1:5" x14ac:dyDescent="0.35">
      <c r="A264" s="1">
        <f t="shared" si="5"/>
        <v>41562</v>
      </c>
      <c r="B264" s="2">
        <v>11.45</v>
      </c>
      <c r="C264" s="2">
        <f>'[2]Weekly capesize'!$I616</f>
        <v>11.25</v>
      </c>
      <c r="D264" s="2">
        <f>'[2]Weekly capesize'!$Z616</f>
        <v>27.05</v>
      </c>
      <c r="E264" s="2">
        <f>'[2]Weekly capesize'!$J616</f>
        <v>22.15</v>
      </c>
    </row>
    <row r="265" spans="1:5" x14ac:dyDescent="0.35">
      <c r="A265" s="1">
        <f t="shared" si="5"/>
        <v>41569</v>
      </c>
      <c r="B265" s="2">
        <v>11.5</v>
      </c>
      <c r="C265" s="2">
        <f>'[2]Weekly capesize'!$I617</f>
        <v>10.7</v>
      </c>
      <c r="D265" s="2">
        <f>'[2]Weekly capesize'!$Z617</f>
        <v>26.15</v>
      </c>
      <c r="E265" s="2">
        <f>'[2]Weekly capesize'!$J617</f>
        <v>21.55</v>
      </c>
    </row>
    <row r="266" spans="1:5" x14ac:dyDescent="0.35">
      <c r="A266" s="1">
        <f t="shared" si="5"/>
        <v>41576</v>
      </c>
      <c r="B266" s="2">
        <v>11.8</v>
      </c>
      <c r="C266" s="2">
        <f>'[2]Weekly capesize'!$I618</f>
        <v>9.15</v>
      </c>
      <c r="D266" s="2">
        <f>'[2]Weekly capesize'!$Z618</f>
        <v>23.7</v>
      </c>
      <c r="E266" s="2">
        <f>'[2]Weekly capesize'!$J618</f>
        <v>19</v>
      </c>
    </row>
    <row r="267" spans="1:5" x14ac:dyDescent="0.35">
      <c r="A267" s="1">
        <f t="shared" ref="A267:A431" si="6">A266+7</f>
        <v>41583</v>
      </c>
      <c r="B267" s="2">
        <v>12.4</v>
      </c>
      <c r="C267" s="2">
        <f>'[2]Weekly capesize'!$I619</f>
        <v>8.25</v>
      </c>
      <c r="D267" s="2">
        <f>'[2]Weekly capesize'!$Z619</f>
        <v>20.45</v>
      </c>
      <c r="E267" s="2">
        <f>'[2]Weekly capesize'!$J619</f>
        <v>16.95</v>
      </c>
    </row>
    <row r="268" spans="1:5" x14ac:dyDescent="0.35">
      <c r="A268" s="1">
        <f t="shared" si="6"/>
        <v>41590</v>
      </c>
      <c r="B268" s="2">
        <v>13.15</v>
      </c>
      <c r="C268" s="2">
        <f>'[2]Weekly capesize'!$I620</f>
        <v>9</v>
      </c>
      <c r="D268" s="2">
        <f>'[2]Weekly capesize'!$Z620</f>
        <v>22</v>
      </c>
      <c r="E268" s="2">
        <f>'[2]Weekly capesize'!$J620</f>
        <v>16.95</v>
      </c>
    </row>
    <row r="269" spans="1:5" x14ac:dyDescent="0.35">
      <c r="A269" s="1">
        <f t="shared" si="6"/>
        <v>41597</v>
      </c>
      <c r="B269" s="2">
        <v>13.25</v>
      </c>
      <c r="C269" s="2">
        <f>'[2]Weekly capesize'!$I621</f>
        <v>8.8000000000000007</v>
      </c>
      <c r="D269" s="2">
        <f>'[2]Weekly capesize'!$Z621</f>
        <v>20.5</v>
      </c>
      <c r="E269" s="2">
        <f>'[2]Weekly capesize'!$J621</f>
        <v>15.9</v>
      </c>
    </row>
    <row r="270" spans="1:5" x14ac:dyDescent="0.35">
      <c r="A270" s="1">
        <f t="shared" si="6"/>
        <v>41604</v>
      </c>
      <c r="B270" s="2">
        <v>14.65</v>
      </c>
      <c r="C270" s="2">
        <f>'[2]Weekly capesize'!$I622</f>
        <v>9.75</v>
      </c>
      <c r="D270" s="2">
        <f>'[2]Weekly capesize'!$Z622</f>
        <v>20.399999999999999</v>
      </c>
      <c r="E270" s="2">
        <f>'[2]Weekly capesize'!$J622</f>
        <v>15.95</v>
      </c>
    </row>
    <row r="271" spans="1:5" x14ac:dyDescent="0.35">
      <c r="A271" s="1">
        <f t="shared" si="6"/>
        <v>41611</v>
      </c>
      <c r="B271" s="2">
        <v>15.18</v>
      </c>
      <c r="C271" s="2">
        <f>'[2]Weekly capesize'!$I623</f>
        <v>12.15</v>
      </c>
      <c r="D271" s="2">
        <f>'[2]Weekly capesize'!$Z623</f>
        <v>24</v>
      </c>
      <c r="E271" s="2">
        <f>'[2]Weekly capesize'!$J623</f>
        <v>18</v>
      </c>
    </row>
    <row r="272" spans="1:5" x14ac:dyDescent="0.35">
      <c r="A272" s="1">
        <f t="shared" si="6"/>
        <v>41618</v>
      </c>
      <c r="B272" s="2">
        <v>13.55</v>
      </c>
      <c r="C272" s="2">
        <f>'[2]Weekly capesize'!$I624</f>
        <v>13.4</v>
      </c>
      <c r="D272" s="2">
        <f>'[2]Weekly capesize'!$Z624</f>
        <v>27.25</v>
      </c>
      <c r="E272" s="2">
        <f>'[2]Weekly capesize'!$J624</f>
        <v>20.5</v>
      </c>
    </row>
    <row r="273" spans="1:5" x14ac:dyDescent="0.35">
      <c r="A273" s="1">
        <f t="shared" si="6"/>
        <v>41625</v>
      </c>
      <c r="B273" s="2">
        <v>13.3</v>
      </c>
      <c r="C273" s="2">
        <f>'[2]Weekly capesize'!$I625</f>
        <v>14.65</v>
      </c>
      <c r="D273" s="2">
        <f>'[2]Weekly capesize'!$Z625</f>
        <v>29.7</v>
      </c>
      <c r="E273" s="2">
        <f>'[2]Weekly capesize'!$J625</f>
        <v>23</v>
      </c>
    </row>
    <row r="274" spans="1:5" x14ac:dyDescent="0.35">
      <c r="A274" s="1">
        <f t="shared" si="6"/>
        <v>41632</v>
      </c>
      <c r="B274" s="2">
        <v>12.3</v>
      </c>
      <c r="C274" s="2">
        <f>'[2]Weekly capesize'!$I626</f>
        <v>12.55</v>
      </c>
      <c r="D274" s="2">
        <f>'[2]Weekly capesize'!$Z626</f>
        <v>28.8</v>
      </c>
      <c r="E274" s="2">
        <f>'[2]Weekly capesize'!$J626</f>
        <v>19</v>
      </c>
    </row>
    <row r="275" spans="1:5" x14ac:dyDescent="0.35">
      <c r="A275" s="1">
        <f t="shared" si="6"/>
        <v>41639</v>
      </c>
      <c r="B275" s="2">
        <v>12.3</v>
      </c>
      <c r="C275" s="2">
        <f>'[2]Weekly capesize'!$I627</f>
        <v>12.55</v>
      </c>
      <c r="D275" s="2">
        <f>'[2]Weekly capesize'!$Z627</f>
        <v>28.8</v>
      </c>
      <c r="E275" s="2">
        <f>'[2]Weekly capesize'!$J627</f>
        <v>19</v>
      </c>
    </row>
    <row r="276" spans="1:5" x14ac:dyDescent="0.35">
      <c r="A276" s="1">
        <f t="shared" si="6"/>
        <v>41646</v>
      </c>
      <c r="B276" s="2">
        <v>10.55</v>
      </c>
      <c r="C276" s="2">
        <f>'[2]Weekly capesize'!$I628</f>
        <v>11.05</v>
      </c>
      <c r="D276" s="2">
        <f>'[2]Weekly capesize'!$Z628</f>
        <v>27.75</v>
      </c>
      <c r="E276" s="2">
        <f>'[2]Weekly capesize'!$J628</f>
        <v>17.75</v>
      </c>
    </row>
    <row r="277" spans="1:5" x14ac:dyDescent="0.35">
      <c r="A277" s="1">
        <f t="shared" si="6"/>
        <v>41653</v>
      </c>
      <c r="B277" s="2">
        <v>11.3</v>
      </c>
      <c r="C277" s="2">
        <f>'[2]Weekly capesize'!$I629</f>
        <v>7</v>
      </c>
      <c r="D277" s="2">
        <f>'[2]Weekly capesize'!$Z629</f>
        <v>19.95</v>
      </c>
      <c r="E277" s="2">
        <f>'[2]Weekly capesize'!$J629</f>
        <v>14.3</v>
      </c>
    </row>
    <row r="278" spans="1:5" x14ac:dyDescent="0.35">
      <c r="A278" s="1">
        <f t="shared" si="6"/>
        <v>41660</v>
      </c>
      <c r="B278" s="2">
        <v>10.8</v>
      </c>
      <c r="C278" s="2">
        <f>'[2]Weekly capesize'!$I630</f>
        <v>7.8</v>
      </c>
      <c r="D278" s="2">
        <f>'[2]Weekly capesize'!$Z630</f>
        <v>21</v>
      </c>
      <c r="E278" s="2">
        <f>'[2]Weekly capesize'!$J630</f>
        <v>15</v>
      </c>
    </row>
    <row r="279" spans="1:5" x14ac:dyDescent="0.35">
      <c r="A279" s="1">
        <f t="shared" si="6"/>
        <v>41667</v>
      </c>
      <c r="B279" s="2">
        <v>10.85</v>
      </c>
      <c r="C279" s="2">
        <f>'[2]Weekly capesize'!$I631</f>
        <v>7.45</v>
      </c>
      <c r="D279" s="2">
        <f>'[2]Weekly capesize'!$Z631</f>
        <v>20.2</v>
      </c>
      <c r="E279" s="2">
        <f>'[2]Weekly capesize'!$J631</f>
        <v>14.25</v>
      </c>
    </row>
    <row r="280" spans="1:5" x14ac:dyDescent="0.35">
      <c r="A280" s="1">
        <f t="shared" si="6"/>
        <v>41674</v>
      </c>
      <c r="B280" s="2">
        <v>10.75</v>
      </c>
      <c r="C280" s="2">
        <f>'[2]Weekly capesize'!$I632</f>
        <v>7.15</v>
      </c>
      <c r="D280" s="2">
        <f>'[2]Weekly capesize'!$Z632</f>
        <v>19.75</v>
      </c>
      <c r="E280" s="2">
        <f>'[2]Weekly capesize'!$J632</f>
        <v>14</v>
      </c>
    </row>
    <row r="281" spans="1:5" x14ac:dyDescent="0.35">
      <c r="A281" s="1">
        <f t="shared" si="6"/>
        <v>41681</v>
      </c>
      <c r="B281" s="2">
        <v>10.6</v>
      </c>
      <c r="C281" s="2">
        <f>'[2]Weekly capesize'!$I633</f>
        <v>7.6</v>
      </c>
      <c r="D281" s="2">
        <f>'[2]Weekly capesize'!$Z633</f>
        <v>19.899999999999999</v>
      </c>
      <c r="E281" s="2">
        <f>'[2]Weekly capesize'!$J633</f>
        <v>14</v>
      </c>
    </row>
    <row r="282" spans="1:5" x14ac:dyDescent="0.35">
      <c r="A282" s="1">
        <f t="shared" si="6"/>
        <v>41688</v>
      </c>
      <c r="B282" s="2">
        <v>11.65</v>
      </c>
      <c r="C282" s="2">
        <f>'[2]Weekly capesize'!$I634</f>
        <v>7.6</v>
      </c>
      <c r="D282" s="2">
        <f>'[2]Weekly capesize'!$Z634</f>
        <v>18.899999999999999</v>
      </c>
      <c r="E282" s="2">
        <f>'[2]Weekly capesize'!$J634</f>
        <v>13.75</v>
      </c>
    </row>
    <row r="283" spans="1:5" x14ac:dyDescent="0.35">
      <c r="A283" s="1">
        <f t="shared" si="6"/>
        <v>41695</v>
      </c>
      <c r="B283" s="2">
        <v>11.65</v>
      </c>
      <c r="C283" s="2">
        <f>'[2]Weekly capesize'!$I635</f>
        <v>8.35</v>
      </c>
      <c r="D283" s="2">
        <f>'[2]Weekly capesize'!$Z635</f>
        <v>18.899999999999999</v>
      </c>
      <c r="E283" s="2">
        <f>'[2]Weekly capesize'!$J635</f>
        <v>14.5</v>
      </c>
    </row>
    <row r="284" spans="1:5" x14ac:dyDescent="0.35">
      <c r="A284" s="1">
        <f t="shared" si="6"/>
        <v>41702</v>
      </c>
      <c r="B284" s="2">
        <v>12.55</v>
      </c>
      <c r="C284" s="2">
        <f>'[2]Weekly capesize'!$I636</f>
        <v>9.5</v>
      </c>
      <c r="D284" s="2">
        <f>'[2]Weekly capesize'!$Z636</f>
        <v>21.5</v>
      </c>
      <c r="E284" s="2">
        <f>'[2]Weekly capesize'!$J636</f>
        <v>16.25</v>
      </c>
    </row>
    <row r="285" spans="1:5" x14ac:dyDescent="0.35">
      <c r="A285" s="1">
        <f t="shared" si="6"/>
        <v>41709</v>
      </c>
      <c r="B285" s="2">
        <v>12.6</v>
      </c>
      <c r="C285" s="2">
        <f>'[2]Weekly capesize'!$I637</f>
        <v>10.9</v>
      </c>
      <c r="D285" s="2">
        <f>'[2]Weekly capesize'!$Z637</f>
        <v>27</v>
      </c>
      <c r="E285" s="2">
        <f>'[2]Weekly capesize'!$J637</f>
        <v>19.75</v>
      </c>
    </row>
    <row r="286" spans="1:5" x14ac:dyDescent="0.35">
      <c r="A286" s="1">
        <f t="shared" si="6"/>
        <v>41716</v>
      </c>
      <c r="B286" s="2">
        <v>12.5</v>
      </c>
      <c r="C286" s="2">
        <f>'[2]Weekly capesize'!$I638</f>
        <v>9.8000000000000007</v>
      </c>
      <c r="D286" s="2">
        <f>'[2]Weekly capesize'!$Z638</f>
        <v>26</v>
      </c>
      <c r="E286" s="2">
        <f>'[2]Weekly capesize'!$J638</f>
        <v>18.5</v>
      </c>
    </row>
    <row r="287" spans="1:5" x14ac:dyDescent="0.35">
      <c r="A287" s="1">
        <f t="shared" si="6"/>
        <v>41723</v>
      </c>
      <c r="B287" s="2">
        <v>12.5</v>
      </c>
      <c r="C287" s="2">
        <f>'[2]Weekly capesize'!$I639</f>
        <v>10.85</v>
      </c>
      <c r="D287" s="2">
        <f>'[2]Weekly capesize'!$Z639</f>
        <v>27.15</v>
      </c>
      <c r="E287" s="2">
        <f>'[2]Weekly capesize'!$J639</f>
        <v>19</v>
      </c>
    </row>
    <row r="288" spans="1:5" x14ac:dyDescent="0.35">
      <c r="A288" s="1">
        <f t="shared" si="6"/>
        <v>41730</v>
      </c>
      <c r="B288" s="2">
        <v>11.48</v>
      </c>
      <c r="C288" s="2">
        <f>'[2]Weekly capesize'!$I640</f>
        <v>10.25</v>
      </c>
      <c r="D288" s="2">
        <f>'[2]Weekly capesize'!$Z640</f>
        <v>23.5</v>
      </c>
      <c r="E288" s="2">
        <f>'[2]Weekly capesize'!$J640</f>
        <v>17.899999999999999</v>
      </c>
    </row>
    <row r="289" spans="1:5" x14ac:dyDescent="0.35">
      <c r="A289" s="1">
        <f t="shared" si="6"/>
        <v>41737</v>
      </c>
      <c r="B289" s="2">
        <v>11.48</v>
      </c>
      <c r="C289" s="2">
        <f>'[2]Weekly capesize'!$I641</f>
        <v>9.6999999999999993</v>
      </c>
      <c r="D289" s="2">
        <f>'[2]Weekly capesize'!$Z641</f>
        <v>21.75</v>
      </c>
      <c r="E289" s="2">
        <f>'[2]Weekly capesize'!$J641</f>
        <v>16.7</v>
      </c>
    </row>
    <row r="290" spans="1:5" x14ac:dyDescent="0.35">
      <c r="A290" s="1">
        <f t="shared" si="6"/>
        <v>41744</v>
      </c>
      <c r="B290" s="2">
        <v>11.4</v>
      </c>
      <c r="C290" s="2">
        <f>'[2]Weekly capesize'!$I642</f>
        <v>7.9</v>
      </c>
      <c r="D290" s="2">
        <f>'[2]Weekly capesize'!$Z642</f>
        <v>19</v>
      </c>
      <c r="E290" s="2">
        <f>'[2]Weekly capesize'!$J642</f>
        <v>15.5</v>
      </c>
    </row>
    <row r="291" spans="1:5" x14ac:dyDescent="0.35">
      <c r="A291" s="1">
        <f t="shared" si="6"/>
        <v>41751</v>
      </c>
      <c r="B291" s="2">
        <v>11.4</v>
      </c>
      <c r="C291" s="2">
        <f>'[2]Weekly capesize'!$I643</f>
        <v>7.25</v>
      </c>
      <c r="D291" s="2">
        <f>'[2]Weekly capesize'!$Z643</f>
        <v>18.25</v>
      </c>
      <c r="E291" s="2">
        <f>'[2]Weekly capesize'!$J643</f>
        <v>13.25</v>
      </c>
    </row>
    <row r="292" spans="1:5" x14ac:dyDescent="0.35">
      <c r="A292" s="1">
        <f t="shared" si="6"/>
        <v>41758</v>
      </c>
      <c r="B292" s="2">
        <v>11.45</v>
      </c>
      <c r="C292" s="2">
        <f>'[2]Weekly capesize'!$I644</f>
        <v>7.6</v>
      </c>
      <c r="D292" s="2">
        <f>'[2]Weekly capesize'!$Z644</f>
        <v>19</v>
      </c>
      <c r="E292" s="2">
        <f>'[2]Weekly capesize'!$J644</f>
        <v>14.15</v>
      </c>
    </row>
    <row r="293" spans="1:5" x14ac:dyDescent="0.35">
      <c r="A293" s="1">
        <f t="shared" si="6"/>
        <v>41765</v>
      </c>
      <c r="B293" s="2">
        <v>11.45</v>
      </c>
      <c r="C293" s="2">
        <f>'[2]Weekly capesize'!$I645</f>
        <v>7.65</v>
      </c>
      <c r="D293" s="2">
        <f>'[2]Weekly capesize'!$Z645</f>
        <v>19.75</v>
      </c>
      <c r="E293" s="2">
        <f>'[2]Weekly capesize'!$J645</f>
        <v>14.5</v>
      </c>
    </row>
    <row r="294" spans="1:5" x14ac:dyDescent="0.35">
      <c r="A294" s="1">
        <f t="shared" si="6"/>
        <v>41772</v>
      </c>
      <c r="B294" s="2">
        <v>10.7</v>
      </c>
      <c r="C294" s="2">
        <f>'[2]Weekly capesize'!$I646</f>
        <v>7.5</v>
      </c>
      <c r="D294" s="2">
        <f>'[2]Weekly capesize'!$Z646</f>
        <v>20</v>
      </c>
      <c r="E294" s="2">
        <f>'[2]Weekly capesize'!$J646</f>
        <v>14</v>
      </c>
    </row>
    <row r="295" spans="1:5" x14ac:dyDescent="0.35">
      <c r="A295" s="1">
        <f t="shared" si="6"/>
        <v>41779</v>
      </c>
      <c r="B295" s="2">
        <v>10.7</v>
      </c>
      <c r="C295" s="2">
        <f>'[2]Weekly capesize'!$I647</f>
        <v>7.85</v>
      </c>
      <c r="D295" s="2">
        <f>'[2]Weekly capesize'!$Z647</f>
        <v>19.25</v>
      </c>
      <c r="E295" s="2">
        <f>'[2]Weekly capesize'!$J647</f>
        <v>13.95</v>
      </c>
    </row>
    <row r="296" spans="1:5" x14ac:dyDescent="0.35">
      <c r="A296" s="1">
        <f t="shared" si="6"/>
        <v>41786</v>
      </c>
      <c r="B296" s="2">
        <v>10.55</v>
      </c>
      <c r="C296" s="2">
        <f>'[2]Weekly capesize'!$I648</f>
        <v>7.75</v>
      </c>
      <c r="D296" s="2">
        <f>'[2]Weekly capesize'!$Z648</f>
        <v>18.75</v>
      </c>
      <c r="E296" s="2">
        <f>'[2]Weekly capesize'!$J648</f>
        <v>13.5</v>
      </c>
    </row>
    <row r="297" spans="1:5" x14ac:dyDescent="0.35">
      <c r="A297" s="1">
        <f t="shared" si="6"/>
        <v>41793</v>
      </c>
      <c r="B297" s="10">
        <f>B296</f>
        <v>10.55</v>
      </c>
      <c r="C297" s="2">
        <f>'[2]Weekly capesize'!$I649</f>
        <v>7.75</v>
      </c>
      <c r="D297" s="2">
        <f>'[2]Weekly capesize'!$Z649</f>
        <v>19.25</v>
      </c>
      <c r="E297" s="2">
        <f>'[2]Weekly capesize'!$J649</f>
        <v>14</v>
      </c>
    </row>
    <row r="298" spans="1:5" x14ac:dyDescent="0.35">
      <c r="A298" s="1">
        <f t="shared" si="6"/>
        <v>41800</v>
      </c>
      <c r="B298" s="2">
        <v>10.5</v>
      </c>
      <c r="C298" s="2">
        <f>'[2]Weekly capesize'!$I650</f>
        <v>8.15</v>
      </c>
      <c r="D298" s="2">
        <f>'[2]Weekly capesize'!$Z650</f>
        <v>21.75</v>
      </c>
      <c r="E298" s="2">
        <f>'[2]Weekly capesize'!$J650</f>
        <v>15.5</v>
      </c>
    </row>
    <row r="299" spans="1:5" x14ac:dyDescent="0.35">
      <c r="A299" s="1">
        <f t="shared" si="6"/>
        <v>41807</v>
      </c>
      <c r="B299" s="2">
        <v>10.6</v>
      </c>
      <c r="C299" s="2">
        <f>'[2]Weekly capesize'!$I651</f>
        <v>7.8</v>
      </c>
      <c r="D299" s="2">
        <f>'[2]Weekly capesize'!$Z651</f>
        <v>20.25</v>
      </c>
      <c r="E299" s="2">
        <f>'[2]Weekly capesize'!$J651</f>
        <v>14.25</v>
      </c>
    </row>
    <row r="300" spans="1:5" x14ac:dyDescent="0.35">
      <c r="A300" s="1">
        <f t="shared" si="6"/>
        <v>41814</v>
      </c>
      <c r="B300" s="2">
        <v>10.16</v>
      </c>
      <c r="C300" s="2">
        <f>'[2]Weekly capesize'!$I652</f>
        <v>7.95</v>
      </c>
      <c r="D300" s="2">
        <f>'[2]Weekly capesize'!$Z652</f>
        <v>22.5</v>
      </c>
      <c r="E300" s="2">
        <f>'[2]Weekly capesize'!$J652</f>
        <v>15.5</v>
      </c>
    </row>
    <row r="301" spans="1:5" x14ac:dyDescent="0.35">
      <c r="A301" s="1">
        <f t="shared" si="6"/>
        <v>41821</v>
      </c>
      <c r="B301" s="2">
        <v>10.35</v>
      </c>
      <c r="C301" s="2">
        <f>'[2]Weekly capesize'!$I653</f>
        <v>7.7</v>
      </c>
      <c r="D301" s="2">
        <f>'[2]Weekly capesize'!$Z653</f>
        <v>22</v>
      </c>
      <c r="E301" s="2">
        <f>'[2]Weekly capesize'!$J653</f>
        <v>14.3</v>
      </c>
    </row>
    <row r="302" spans="1:5" x14ac:dyDescent="0.35">
      <c r="A302" s="1">
        <f t="shared" si="6"/>
        <v>41828</v>
      </c>
      <c r="B302" s="2">
        <v>10.1</v>
      </c>
      <c r="C302" s="2">
        <f>'[2]Weekly capesize'!$I654</f>
        <v>7.9</v>
      </c>
      <c r="D302" s="2">
        <f>'[2]Weekly capesize'!$Z654</f>
        <v>22.1</v>
      </c>
      <c r="E302" s="2">
        <f>'[2]Weekly capesize'!$J654</f>
        <v>15</v>
      </c>
    </row>
    <row r="303" spans="1:5" x14ac:dyDescent="0.35">
      <c r="A303" s="1">
        <f t="shared" si="6"/>
        <v>41835</v>
      </c>
      <c r="B303" s="2">
        <v>9.8000000000000007</v>
      </c>
      <c r="C303" s="2">
        <f>'[2]Weekly capesize'!$I655</f>
        <v>7.5</v>
      </c>
      <c r="D303" s="2">
        <f>'[2]Weekly capesize'!$Z655</f>
        <v>19.8</v>
      </c>
      <c r="E303" s="2">
        <f>'[2]Weekly capesize'!$J655</f>
        <v>13.85</v>
      </c>
    </row>
    <row r="304" spans="1:5" x14ac:dyDescent="0.35">
      <c r="A304" s="1">
        <f t="shared" si="6"/>
        <v>41842</v>
      </c>
      <c r="B304" s="2">
        <v>9.75</v>
      </c>
      <c r="C304" s="2">
        <f>'[2]Weekly capesize'!$I656</f>
        <v>7.65</v>
      </c>
      <c r="D304" s="2">
        <f>'[2]Weekly capesize'!$Z656</f>
        <v>18.5</v>
      </c>
      <c r="E304" s="2">
        <f>'[2]Weekly capesize'!$J656</f>
        <v>13.35</v>
      </c>
    </row>
    <row r="305" spans="1:5" x14ac:dyDescent="0.35">
      <c r="A305" s="1">
        <f t="shared" si="6"/>
        <v>41849</v>
      </c>
      <c r="B305" s="2">
        <v>9.75</v>
      </c>
      <c r="C305" s="2">
        <f>'[2]Weekly capesize'!$I657</f>
        <v>7.8</v>
      </c>
      <c r="D305" s="2">
        <f>'[2]Weekly capesize'!$Z657</f>
        <v>18.600000000000001</v>
      </c>
      <c r="E305" s="2">
        <f>'[2]Weekly capesize'!$J657</f>
        <v>13.15</v>
      </c>
    </row>
    <row r="306" spans="1:5" x14ac:dyDescent="0.35">
      <c r="A306" s="1">
        <f t="shared" si="6"/>
        <v>41856</v>
      </c>
      <c r="B306" s="2">
        <v>9.1999999999999993</v>
      </c>
      <c r="C306" s="2">
        <f>'[2]Weekly capesize'!$I658</f>
        <v>7.7</v>
      </c>
      <c r="D306" s="2">
        <f>'[2]Weekly capesize'!$Z658</f>
        <v>18.600000000000001</v>
      </c>
      <c r="E306" s="2">
        <f>'[2]Weekly capesize'!$J658</f>
        <v>13.1</v>
      </c>
    </row>
    <row r="307" spans="1:5" x14ac:dyDescent="0.35">
      <c r="A307" s="1">
        <f t="shared" si="6"/>
        <v>41863</v>
      </c>
      <c r="B307" s="2">
        <v>9.5</v>
      </c>
      <c r="C307" s="2">
        <f>'[2]Weekly capesize'!$I659</f>
        <v>7.65</v>
      </c>
      <c r="D307" s="2">
        <f>'[2]Weekly capesize'!$Z659</f>
        <v>18.75</v>
      </c>
      <c r="E307" s="2">
        <f>'[2]Weekly capesize'!$J659</f>
        <v>13.35</v>
      </c>
    </row>
    <row r="308" spans="1:5" x14ac:dyDescent="0.35">
      <c r="A308" s="1">
        <f t="shared" si="6"/>
        <v>41870</v>
      </c>
      <c r="B308" s="2">
        <v>9.4</v>
      </c>
      <c r="C308" s="2">
        <f>'[2]Weekly capesize'!$I660</f>
        <v>8.9499999999999993</v>
      </c>
      <c r="D308" s="2">
        <f>'[2]Weekly capesize'!$Z660</f>
        <v>23.5</v>
      </c>
      <c r="E308" s="2">
        <f>'[2]Weekly capesize'!$J660</f>
        <v>17.2</v>
      </c>
    </row>
    <row r="309" spans="1:5" x14ac:dyDescent="0.35">
      <c r="A309" s="1">
        <f t="shared" si="6"/>
        <v>41877</v>
      </c>
      <c r="B309" s="2">
        <v>9.15</v>
      </c>
      <c r="C309" s="2">
        <f>'[2]Weekly capesize'!$I661</f>
        <v>9.1999999999999993</v>
      </c>
      <c r="D309" s="2">
        <f>'[2]Weekly capesize'!$Z661</f>
        <v>23.85</v>
      </c>
      <c r="E309" s="2">
        <f>'[2]Weekly capesize'!$J661</f>
        <v>16.75</v>
      </c>
    </row>
    <row r="310" spans="1:5" x14ac:dyDescent="0.35">
      <c r="A310" s="1">
        <f t="shared" si="6"/>
        <v>41884</v>
      </c>
      <c r="B310" s="2">
        <v>9.15</v>
      </c>
      <c r="C310" s="2">
        <f>'[2]Weekly capesize'!$I662</f>
        <v>9</v>
      </c>
      <c r="D310" s="2">
        <f>'[2]Weekly capesize'!$Z662</f>
        <v>24.45</v>
      </c>
      <c r="E310" s="2">
        <f>'[2]Weekly capesize'!$J662</f>
        <v>17</v>
      </c>
    </row>
    <row r="311" spans="1:5" x14ac:dyDescent="0.35">
      <c r="A311" s="1">
        <f t="shared" si="6"/>
        <v>41891</v>
      </c>
      <c r="B311" s="2">
        <v>9.9499999999999993</v>
      </c>
      <c r="C311" s="2">
        <f>'[2]Weekly capesize'!$I663</f>
        <v>8.6999999999999993</v>
      </c>
      <c r="D311" s="2">
        <f>'[2]Weekly capesize'!$Z663</f>
        <v>23.9</v>
      </c>
      <c r="E311" s="2">
        <f>'[2]Weekly capesize'!$J663</f>
        <v>17</v>
      </c>
    </row>
    <row r="312" spans="1:5" x14ac:dyDescent="0.35">
      <c r="A312" s="1">
        <f t="shared" si="6"/>
        <v>41898</v>
      </c>
      <c r="B312" s="2">
        <v>9.1</v>
      </c>
      <c r="C312" s="2">
        <f>'[2]Weekly capesize'!$I664</f>
        <v>8.6999999999999993</v>
      </c>
      <c r="D312" s="2">
        <f>'[2]Weekly capesize'!$Z664</f>
        <v>22.9</v>
      </c>
      <c r="E312" s="2">
        <f>'[2]Weekly capesize'!$J664</f>
        <v>16.2</v>
      </c>
    </row>
    <row r="313" spans="1:5" x14ac:dyDescent="0.35">
      <c r="A313" s="1">
        <f t="shared" si="6"/>
        <v>41905</v>
      </c>
      <c r="B313" s="2">
        <v>8.75</v>
      </c>
      <c r="C313" s="2">
        <f>'[2]Weekly capesize'!$I665</f>
        <v>7.75</v>
      </c>
      <c r="D313" s="2">
        <f>'[2]Weekly capesize'!$Z665</f>
        <v>21.8</v>
      </c>
      <c r="E313" s="2">
        <f>'[2]Weekly capesize'!$J665</f>
        <v>14.55</v>
      </c>
    </row>
    <row r="314" spans="1:5" x14ac:dyDescent="0.35">
      <c r="A314" s="1">
        <f t="shared" si="6"/>
        <v>41912</v>
      </c>
      <c r="B314" s="2">
        <v>9.25</v>
      </c>
      <c r="C314" s="2">
        <f>'[2]Weekly capesize'!$I666</f>
        <v>7.5</v>
      </c>
      <c r="D314" s="2">
        <f>'[2]Weekly capesize'!$Z666</f>
        <v>19.5</v>
      </c>
      <c r="E314" s="2">
        <f>'[2]Weekly capesize'!$J666</f>
        <v>13.9</v>
      </c>
    </row>
    <row r="315" spans="1:5" x14ac:dyDescent="0.35">
      <c r="A315" s="1">
        <f t="shared" si="6"/>
        <v>41919</v>
      </c>
      <c r="B315" s="2">
        <v>8.85</v>
      </c>
      <c r="C315" s="2">
        <f>'[2]Weekly capesize'!$I667</f>
        <v>7.95</v>
      </c>
      <c r="D315" s="2">
        <f>'[2]Weekly capesize'!$Z667</f>
        <v>18.850000000000001</v>
      </c>
      <c r="E315" s="2">
        <f>'[2]Weekly capesize'!$J667</f>
        <v>13.7</v>
      </c>
    </row>
    <row r="316" spans="1:5" x14ac:dyDescent="0.35">
      <c r="A316" s="1">
        <f t="shared" si="6"/>
        <v>41926</v>
      </c>
      <c r="B316" s="2">
        <v>7.45</v>
      </c>
      <c r="C316" s="2">
        <f>'[2]Weekly capesize'!$I668</f>
        <v>7.55</v>
      </c>
      <c r="D316" s="2">
        <f>'[2]Weekly capesize'!$Z668</f>
        <v>17.5</v>
      </c>
      <c r="E316" s="2">
        <f>'[2]Weekly capesize'!$J668</f>
        <v>13.2</v>
      </c>
    </row>
    <row r="317" spans="1:5" x14ac:dyDescent="0.35">
      <c r="A317" s="1">
        <f t="shared" si="6"/>
        <v>41933</v>
      </c>
      <c r="B317" s="2">
        <v>7.75</v>
      </c>
      <c r="C317" s="2">
        <f>'[2]Weekly capesize'!$I669</f>
        <v>7.3</v>
      </c>
      <c r="D317" s="2">
        <f>'[2]Weekly capesize'!$Z669</f>
        <v>16.75</v>
      </c>
      <c r="E317" s="2">
        <f>'[2]Weekly capesize'!$J669</f>
        <v>12.9</v>
      </c>
    </row>
    <row r="318" spans="1:5" x14ac:dyDescent="0.35">
      <c r="A318" s="1">
        <f t="shared" si="6"/>
        <v>41940</v>
      </c>
      <c r="B318" s="2">
        <v>7.7</v>
      </c>
      <c r="C318" s="2">
        <f>'[2]Weekly capesize'!$I670</f>
        <v>9</v>
      </c>
      <c r="D318" s="2">
        <f>'[2]Weekly capesize'!$Z670</f>
        <v>21.15</v>
      </c>
      <c r="E318" s="2">
        <f>'[2]Weekly capesize'!$J670</f>
        <v>14.75</v>
      </c>
    </row>
    <row r="319" spans="1:5" x14ac:dyDescent="0.35">
      <c r="A319" s="1">
        <f t="shared" si="6"/>
        <v>41947</v>
      </c>
      <c r="B319" s="2">
        <v>7.95</v>
      </c>
      <c r="C319" s="2">
        <f>'[2]Weekly capesize'!$I671</f>
        <v>9.65</v>
      </c>
      <c r="D319" s="2">
        <f>'[2]Weekly capesize'!$Z671</f>
        <v>25.5</v>
      </c>
      <c r="E319" s="2">
        <f>'[2]Weekly capesize'!$J671</f>
        <v>18.8</v>
      </c>
    </row>
    <row r="320" spans="1:5" x14ac:dyDescent="0.35">
      <c r="A320" s="1">
        <f t="shared" si="6"/>
        <v>41954</v>
      </c>
      <c r="B320" s="2">
        <v>7.9</v>
      </c>
      <c r="C320" s="2">
        <f>'[2]Weekly capesize'!$I672</f>
        <v>9.6</v>
      </c>
      <c r="D320" s="2">
        <f>'[2]Weekly capesize'!$Z672</f>
        <v>24.5</v>
      </c>
      <c r="E320" s="2">
        <f>'[2]Weekly capesize'!$J672</f>
        <v>19.5</v>
      </c>
    </row>
    <row r="321" spans="1:5" x14ac:dyDescent="0.35">
      <c r="A321" s="1">
        <f t="shared" si="6"/>
        <v>41961</v>
      </c>
      <c r="B321" s="2">
        <v>8.35</v>
      </c>
      <c r="C321" s="2">
        <f>'[2]Weekly capesize'!$I673</f>
        <v>8.5</v>
      </c>
      <c r="D321" s="2">
        <f>'[2]Weekly capesize'!$Z673</f>
        <v>20</v>
      </c>
      <c r="E321" s="2">
        <f>'[2]Weekly capesize'!$J673</f>
        <v>14.5</v>
      </c>
    </row>
    <row r="322" spans="1:5" x14ac:dyDescent="0.35">
      <c r="A322" s="1">
        <f t="shared" si="6"/>
        <v>41968</v>
      </c>
      <c r="B322" s="2">
        <v>8.35</v>
      </c>
      <c r="C322" s="2">
        <f>'[2]Weekly capesize'!$I674</f>
        <v>8.5500000000000007</v>
      </c>
      <c r="D322" s="2">
        <f>'[2]Weekly capesize'!$Z674</f>
        <v>19</v>
      </c>
      <c r="E322" s="2">
        <f>'[2]Weekly capesize'!$J674</f>
        <v>14.3</v>
      </c>
    </row>
    <row r="323" spans="1:5" x14ac:dyDescent="0.35">
      <c r="A323" s="1">
        <f t="shared" si="6"/>
        <v>41975</v>
      </c>
      <c r="B323" s="2">
        <v>8.85</v>
      </c>
      <c r="C323" s="2">
        <f>'[2]Weekly capesize'!$I675</f>
        <v>7.6</v>
      </c>
      <c r="D323" s="2">
        <f>'[2]Weekly capesize'!$Z675</f>
        <v>17.25</v>
      </c>
      <c r="E323" s="2">
        <f>'[2]Weekly capesize'!$J675</f>
        <v>13.3</v>
      </c>
    </row>
    <row r="324" spans="1:5" x14ac:dyDescent="0.35">
      <c r="A324" s="1">
        <f t="shared" si="6"/>
        <v>41982</v>
      </c>
      <c r="B324" s="2">
        <v>8.6999999999999993</v>
      </c>
      <c r="C324" s="2">
        <f>'[2]Weekly capesize'!$I676</f>
        <v>6.15</v>
      </c>
      <c r="D324" s="2">
        <f>'[2]Weekly capesize'!$Z676</f>
        <v>15.5</v>
      </c>
      <c r="E324" s="2">
        <f>'[2]Weekly capesize'!$J676</f>
        <v>10.9</v>
      </c>
    </row>
    <row r="325" spans="1:5" x14ac:dyDescent="0.35">
      <c r="A325" s="1">
        <f t="shared" si="6"/>
        <v>41989</v>
      </c>
      <c r="B325" s="2">
        <v>8.5</v>
      </c>
      <c r="C325" s="2">
        <f>'[2]Weekly capesize'!$I677</f>
        <v>5.3</v>
      </c>
      <c r="D325" s="2">
        <f>'[2]Weekly capesize'!$Z677</f>
        <v>14.9</v>
      </c>
      <c r="E325" s="2">
        <f>'[2]Weekly capesize'!$J677</f>
        <v>8.35</v>
      </c>
    </row>
    <row r="326" spans="1:5" x14ac:dyDescent="0.35">
      <c r="A326" s="1">
        <f t="shared" si="6"/>
        <v>41996</v>
      </c>
      <c r="B326" s="2">
        <v>7.75</v>
      </c>
      <c r="C326" s="2">
        <f>'[2]Weekly capesize'!$I678</f>
        <v>5</v>
      </c>
      <c r="D326" s="2">
        <f>'[2]Weekly capesize'!$Z678</f>
        <v>11.5</v>
      </c>
      <c r="E326" s="2">
        <f>'[2]Weekly capesize'!$J678</f>
        <v>6.75</v>
      </c>
    </row>
    <row r="327" spans="1:5" x14ac:dyDescent="0.35">
      <c r="A327" s="1">
        <f t="shared" si="6"/>
        <v>42003</v>
      </c>
      <c r="B327" s="2">
        <v>7.75</v>
      </c>
      <c r="C327" s="2">
        <f>'[2]Weekly capesize'!$I679</f>
        <v>5</v>
      </c>
      <c r="D327" s="2">
        <f>'[2]Weekly capesize'!$Z679</f>
        <v>11.5</v>
      </c>
      <c r="E327" s="2">
        <f>'[2]Weekly capesize'!$J679</f>
        <v>6.75</v>
      </c>
    </row>
    <row r="328" spans="1:5" x14ac:dyDescent="0.35">
      <c r="A328" s="1">
        <f t="shared" si="6"/>
        <v>42010</v>
      </c>
      <c r="B328" s="2">
        <v>7.4</v>
      </c>
      <c r="C328" s="2">
        <f>'[2]Weekly capesize'!$I680</f>
        <v>5</v>
      </c>
      <c r="D328" s="2">
        <f>'[2]Weekly capesize'!$Z680</f>
        <v>11.5</v>
      </c>
      <c r="E328" s="2">
        <f>'[2]Weekly capesize'!$J680</f>
        <v>6.75</v>
      </c>
    </row>
    <row r="329" spans="1:5" x14ac:dyDescent="0.35">
      <c r="A329" s="1">
        <f t="shared" si="6"/>
        <v>42017</v>
      </c>
      <c r="B329" s="2">
        <v>6.9</v>
      </c>
      <c r="C329" s="2">
        <f>'[2]Weekly capesize'!$I681</f>
        <v>4.2</v>
      </c>
      <c r="D329" s="2">
        <f>'[2]Weekly capesize'!$Z681</f>
        <v>9.75</v>
      </c>
      <c r="E329" s="2">
        <f>'[2]Weekly capesize'!$J681</f>
        <v>6.95</v>
      </c>
    </row>
    <row r="330" spans="1:5" x14ac:dyDescent="0.35">
      <c r="A330" s="1">
        <f t="shared" si="6"/>
        <v>42024</v>
      </c>
      <c r="B330" s="2">
        <v>6.8</v>
      </c>
      <c r="C330" s="2">
        <f>'[2]Weekly capesize'!$I682</f>
        <v>4.3</v>
      </c>
      <c r="D330" s="2">
        <f>'[2]Weekly capesize'!$Z682</f>
        <v>10.6</v>
      </c>
      <c r="E330" s="2">
        <f>'[2]Weekly capesize'!$J682</f>
        <v>7.8</v>
      </c>
    </row>
    <row r="331" spans="1:5" x14ac:dyDescent="0.35">
      <c r="A331" s="1">
        <f t="shared" si="6"/>
        <v>42031</v>
      </c>
      <c r="B331" s="2">
        <v>6.6</v>
      </c>
      <c r="C331" s="2">
        <f>'[2]Weekly capesize'!$I683</f>
        <v>4.5</v>
      </c>
      <c r="D331" s="2">
        <f>'[2]Weekly capesize'!$Z683</f>
        <v>11.9</v>
      </c>
      <c r="E331" s="2">
        <f>'[2]Weekly capesize'!$J683</f>
        <v>8.25</v>
      </c>
    </row>
    <row r="332" spans="1:5" x14ac:dyDescent="0.35">
      <c r="A332" s="1">
        <f t="shared" si="6"/>
        <v>42038</v>
      </c>
      <c r="B332" s="2">
        <v>6.35</v>
      </c>
      <c r="C332" s="2">
        <f>'[2]Weekly capesize'!$I684</f>
        <v>4.1500000000000004</v>
      </c>
      <c r="D332" s="2">
        <f>'[2]Weekly capesize'!$Z684</f>
        <v>10.65</v>
      </c>
      <c r="E332" s="2">
        <f>'[2]Weekly capesize'!$J684</f>
        <v>7.2</v>
      </c>
    </row>
    <row r="333" spans="1:5" x14ac:dyDescent="0.35">
      <c r="A333" s="1">
        <f t="shared" si="6"/>
        <v>42045</v>
      </c>
      <c r="B333" s="2">
        <v>6.65</v>
      </c>
      <c r="C333" s="2">
        <f>'[2]Weekly capesize'!$I685</f>
        <v>4.4000000000000004</v>
      </c>
      <c r="D333" s="2">
        <f>'[2]Weekly capesize'!$Z685</f>
        <v>11</v>
      </c>
      <c r="E333" s="2">
        <f>'[2]Weekly capesize'!$J685</f>
        <v>7.5</v>
      </c>
    </row>
    <row r="334" spans="1:5" x14ac:dyDescent="0.35">
      <c r="A334" s="1">
        <f t="shared" si="6"/>
        <v>42052</v>
      </c>
      <c r="B334" s="2">
        <v>6.65</v>
      </c>
      <c r="C334" s="2">
        <f>'[2]Weekly capesize'!$I686</f>
        <v>4.25</v>
      </c>
      <c r="D334" s="2">
        <f>'[2]Weekly capesize'!$Z686</f>
        <v>10</v>
      </c>
      <c r="E334" s="2">
        <f>'[2]Weekly capesize'!$J686</f>
        <v>7.1</v>
      </c>
    </row>
    <row r="335" spans="1:5" x14ac:dyDescent="0.35">
      <c r="A335" s="1">
        <f t="shared" si="6"/>
        <v>42059</v>
      </c>
      <c r="B335" s="2">
        <v>6.9</v>
      </c>
      <c r="C335" s="2">
        <f>'[2]Weekly capesize'!$I687</f>
        <v>4.3499999999999996</v>
      </c>
      <c r="D335" s="2">
        <f>'[2]Weekly capesize'!$Z687</f>
        <v>10.199999999999999</v>
      </c>
      <c r="E335" s="2">
        <f>'[2]Weekly capesize'!$J687</f>
        <v>7.15</v>
      </c>
    </row>
    <row r="336" spans="1:5" x14ac:dyDescent="0.35">
      <c r="A336" s="1">
        <f t="shared" si="6"/>
        <v>42066</v>
      </c>
      <c r="B336" s="2">
        <v>7</v>
      </c>
      <c r="C336" s="2">
        <f>'[2]Weekly capesize'!$I688</f>
        <v>4.4000000000000004</v>
      </c>
      <c r="D336" s="2">
        <f>'[2]Weekly capesize'!$Z688</f>
        <v>10.35</v>
      </c>
      <c r="E336" s="2">
        <f>'[2]Weekly capesize'!$J688</f>
        <v>7.3</v>
      </c>
    </row>
    <row r="337" spans="1:5" x14ac:dyDescent="0.35">
      <c r="A337" s="1">
        <f t="shared" si="6"/>
        <v>42073</v>
      </c>
      <c r="B337" s="2">
        <v>7.15</v>
      </c>
      <c r="C337" s="2">
        <f>'[2]Weekly capesize'!$I689</f>
        <v>4.5999999999999996</v>
      </c>
      <c r="D337" s="2">
        <f>'[2]Weekly capesize'!$Z689</f>
        <v>10.5</v>
      </c>
      <c r="E337" s="2">
        <f>'[2]Weekly capesize'!$J689</f>
        <v>7.5</v>
      </c>
    </row>
    <row r="338" spans="1:5" x14ac:dyDescent="0.35">
      <c r="A338" s="1">
        <f t="shared" si="6"/>
        <v>42080</v>
      </c>
      <c r="B338" s="2">
        <v>6.95</v>
      </c>
      <c r="C338" s="2">
        <f>'[2]Weekly capesize'!$I690</f>
        <v>4.4000000000000004</v>
      </c>
      <c r="D338" s="2">
        <f>'[2]Weekly capesize'!$Z690</f>
        <v>10.25</v>
      </c>
      <c r="E338" s="2">
        <f>'[2]Weekly capesize'!$J690</f>
        <v>7.6</v>
      </c>
    </row>
    <row r="339" spans="1:5" x14ac:dyDescent="0.35">
      <c r="A339" s="1">
        <f t="shared" si="6"/>
        <v>42087</v>
      </c>
      <c r="B339" s="2">
        <v>6.75</v>
      </c>
      <c r="C339" s="2">
        <f>'[2]Weekly capesize'!$I691</f>
        <v>4.5</v>
      </c>
      <c r="D339" s="2">
        <f>'[2]Weekly capesize'!$Z691</f>
        <v>10.25</v>
      </c>
      <c r="E339" s="2">
        <f>'[2]Weekly capesize'!$J691</f>
        <v>7.1</v>
      </c>
    </row>
    <row r="340" spans="1:5" x14ac:dyDescent="0.35">
      <c r="A340" s="1">
        <f t="shared" si="6"/>
        <v>42094</v>
      </c>
      <c r="B340" s="2">
        <v>6.95</v>
      </c>
      <c r="C340" s="2">
        <f>'[2]Weekly capesize'!$I692</f>
        <v>4.5</v>
      </c>
      <c r="D340" s="2">
        <f>'[2]Weekly capesize'!$Z692</f>
        <v>10.25</v>
      </c>
      <c r="E340" s="2">
        <f>'[2]Weekly capesize'!$J692</f>
        <v>7.1</v>
      </c>
    </row>
    <row r="341" spans="1:5" x14ac:dyDescent="0.35">
      <c r="A341" s="1">
        <f t="shared" si="6"/>
        <v>42101</v>
      </c>
      <c r="B341" s="2">
        <v>6.9</v>
      </c>
      <c r="C341" s="2">
        <f>'[2]Weekly capesize'!$I693</f>
        <v>4.4000000000000004</v>
      </c>
      <c r="D341" s="2">
        <f>'[2]Weekly capesize'!$Z693</f>
        <v>9.5</v>
      </c>
      <c r="E341" s="2">
        <f>'[2]Weekly capesize'!$J693</f>
        <v>7.1</v>
      </c>
    </row>
    <row r="342" spans="1:5" x14ac:dyDescent="0.35">
      <c r="A342" s="1">
        <f t="shared" si="6"/>
        <v>42108</v>
      </c>
      <c r="B342" s="2">
        <v>6.7</v>
      </c>
      <c r="C342" s="2">
        <f>'[2]Weekly capesize'!$I694</f>
        <v>4.3499999999999996</v>
      </c>
      <c r="D342" s="2">
        <f>'[2]Weekly capesize'!$Z694</f>
        <v>10</v>
      </c>
      <c r="E342" s="2">
        <f>'[2]Weekly capesize'!$J694</f>
        <v>7</v>
      </c>
    </row>
    <row r="343" spans="1:5" x14ac:dyDescent="0.35">
      <c r="A343" s="1">
        <f t="shared" si="6"/>
        <v>42115</v>
      </c>
      <c r="B343" s="2">
        <v>6.95</v>
      </c>
      <c r="C343" s="2">
        <f>'[2]Weekly capesize'!$I695</f>
        <v>4.45</v>
      </c>
      <c r="D343" s="2">
        <f>'[2]Weekly capesize'!$Z695</f>
        <v>10</v>
      </c>
      <c r="E343" s="2">
        <f>'[2]Weekly capesize'!$J695</f>
        <v>7</v>
      </c>
    </row>
    <row r="344" spans="1:5" x14ac:dyDescent="0.35">
      <c r="A344" s="1">
        <f t="shared" si="6"/>
        <v>42122</v>
      </c>
      <c r="B344" s="2">
        <v>7</v>
      </c>
      <c r="C344" s="2">
        <f>'[2]Weekly capesize'!$I696</f>
        <v>4.45</v>
      </c>
      <c r="D344" s="2">
        <f>'[2]Weekly capesize'!$Z696</f>
        <v>10</v>
      </c>
      <c r="E344" s="2">
        <f>'[2]Weekly capesize'!$J696</f>
        <v>7</v>
      </c>
    </row>
    <row r="345" spans="1:5" x14ac:dyDescent="0.35">
      <c r="A345" s="1">
        <f t="shared" si="6"/>
        <v>42129</v>
      </c>
      <c r="B345" s="2">
        <v>6.9</v>
      </c>
      <c r="C345" s="2">
        <f>'[2]Weekly capesize'!$I697</f>
        <v>4.45</v>
      </c>
      <c r="D345" s="2">
        <f>'[2]Weekly capesize'!$Z697</f>
        <v>10</v>
      </c>
      <c r="E345" s="2">
        <f>'[2]Weekly capesize'!$J697</f>
        <v>7</v>
      </c>
    </row>
    <row r="346" spans="1:5" x14ac:dyDescent="0.35">
      <c r="A346" s="1">
        <f t="shared" si="6"/>
        <v>42136</v>
      </c>
      <c r="B346" s="2">
        <v>6.7</v>
      </c>
      <c r="C346" s="2">
        <f>'[2]Weekly capesize'!$I698</f>
        <v>4.6500000000000004</v>
      </c>
      <c r="D346" s="2">
        <f>'[2]Weekly capesize'!$Z698</f>
        <v>10.7</v>
      </c>
      <c r="E346" s="2">
        <f>'[2]Weekly capesize'!$J698</f>
        <v>7.8</v>
      </c>
    </row>
    <row r="347" spans="1:5" x14ac:dyDescent="0.35">
      <c r="A347" s="1">
        <f t="shared" si="6"/>
        <v>42143</v>
      </c>
      <c r="B347" s="2">
        <v>6.5</v>
      </c>
      <c r="C347" s="2">
        <f>'[2]Weekly capesize'!$I699</f>
        <v>5.0999999999999996</v>
      </c>
      <c r="D347" s="2">
        <f>'[2]Weekly capesize'!$Z699</f>
        <v>12.3</v>
      </c>
      <c r="E347" s="2">
        <f>'[2]Weekly capesize'!$J699</f>
        <v>9</v>
      </c>
    </row>
    <row r="348" spans="1:5" x14ac:dyDescent="0.35">
      <c r="A348" s="1">
        <f t="shared" si="6"/>
        <v>42150</v>
      </c>
      <c r="B348" s="2">
        <v>6.5</v>
      </c>
      <c r="C348" s="2">
        <f>'[2]Weekly capesize'!$I700</f>
        <v>4.9000000000000004</v>
      </c>
      <c r="D348" s="2">
        <f>'[2]Weekly capesize'!$Z700</f>
        <v>11.35</v>
      </c>
      <c r="E348" s="2">
        <f>'[2]Weekly capesize'!$J700</f>
        <v>8.65</v>
      </c>
    </row>
    <row r="349" spans="1:5" x14ac:dyDescent="0.35">
      <c r="A349" s="1">
        <f t="shared" si="6"/>
        <v>42157</v>
      </c>
      <c r="B349" s="2">
        <v>6.8</v>
      </c>
      <c r="C349" s="2">
        <f>'[2]Weekly capesize'!$I701</f>
        <v>5.15</v>
      </c>
      <c r="D349" s="2">
        <f>'[2]Weekly capesize'!$Z701</f>
        <v>10.9</v>
      </c>
      <c r="E349" s="2">
        <f>'[2]Weekly capesize'!$J701</f>
        <v>8.1999999999999993</v>
      </c>
    </row>
    <row r="350" spans="1:5" x14ac:dyDescent="0.35">
      <c r="A350" s="1">
        <f t="shared" si="6"/>
        <v>42164</v>
      </c>
      <c r="B350" s="2">
        <v>6.7</v>
      </c>
      <c r="C350" s="2">
        <f>'[2]Weekly capesize'!$I702</f>
        <v>5.0999999999999996</v>
      </c>
      <c r="D350" s="2">
        <f>'[2]Weekly capesize'!$Z702</f>
        <v>10.7</v>
      </c>
      <c r="E350" s="2">
        <f>'[2]Weekly capesize'!$J702</f>
        <v>8</v>
      </c>
    </row>
    <row r="351" spans="1:5" x14ac:dyDescent="0.35">
      <c r="A351" s="1">
        <f t="shared" si="6"/>
        <v>42171</v>
      </c>
      <c r="B351" s="2">
        <v>7</v>
      </c>
      <c r="C351" s="2">
        <f>'[2]Weekly capesize'!$I703</f>
        <v>4.95</v>
      </c>
      <c r="D351" s="2">
        <f>'[2]Weekly capesize'!$Z703</f>
        <v>10.25</v>
      </c>
      <c r="E351" s="2">
        <f>'[2]Weekly capesize'!$J703</f>
        <v>7.3</v>
      </c>
    </row>
    <row r="352" spans="1:5" x14ac:dyDescent="0.35">
      <c r="A352" s="1">
        <f t="shared" si="6"/>
        <v>42178</v>
      </c>
      <c r="B352" s="2">
        <v>6.8</v>
      </c>
      <c r="C352" s="2">
        <f>'[2]Weekly capesize'!$I704</f>
        <v>5.6</v>
      </c>
      <c r="D352" s="2">
        <f>'[2]Weekly capesize'!$Z704</f>
        <v>12.7</v>
      </c>
      <c r="E352" s="2">
        <f>'[2]Weekly capesize'!$J704</f>
        <v>9.25</v>
      </c>
    </row>
    <row r="353" spans="1:5" x14ac:dyDescent="0.35">
      <c r="A353" s="1">
        <f t="shared" si="6"/>
        <v>42185</v>
      </c>
      <c r="B353" s="2">
        <v>6.35</v>
      </c>
      <c r="C353" s="2">
        <f>'[2]Weekly capesize'!$I705</f>
        <v>5.8</v>
      </c>
      <c r="D353" s="2">
        <f>'[2]Weekly capesize'!$Z705</f>
        <v>13</v>
      </c>
      <c r="E353" s="2">
        <f>'[2]Weekly capesize'!$J705</f>
        <v>9.4</v>
      </c>
    </row>
    <row r="354" spans="1:5" x14ac:dyDescent="0.35">
      <c r="A354" s="1">
        <f t="shared" si="6"/>
        <v>42192</v>
      </c>
      <c r="B354" s="2">
        <v>6.5</v>
      </c>
      <c r="C354" s="2">
        <f>'[2]Weekly capesize'!$I706</f>
        <v>5.25</v>
      </c>
      <c r="D354" s="2">
        <f>'[2]Weekly capesize'!$Z706</f>
        <v>12.1</v>
      </c>
      <c r="E354" s="2">
        <f>'[2]Weekly capesize'!$J706</f>
        <v>8.5</v>
      </c>
    </row>
    <row r="355" spans="1:5" x14ac:dyDescent="0.35">
      <c r="A355" s="1">
        <f t="shared" si="6"/>
        <v>42199</v>
      </c>
      <c r="B355" s="2">
        <v>6.15</v>
      </c>
      <c r="C355" s="2">
        <f>'[2]Weekly capesize'!$I707</f>
        <v>5.5</v>
      </c>
      <c r="D355" s="2">
        <f>'[2]Weekly capesize'!$Z707</f>
        <v>12.8</v>
      </c>
      <c r="E355" s="2">
        <f>'[2]Weekly capesize'!$J707</f>
        <v>8.5</v>
      </c>
    </row>
    <row r="356" spans="1:5" x14ac:dyDescent="0.35">
      <c r="A356" s="1">
        <f t="shared" si="6"/>
        <v>42206</v>
      </c>
      <c r="B356" s="2">
        <v>6.6</v>
      </c>
      <c r="C356" s="2">
        <f>'[2]Weekly capesize'!$I708</f>
        <v>5.8</v>
      </c>
      <c r="D356" s="2">
        <f>'[2]Weekly capesize'!$Z708</f>
        <v>13.8</v>
      </c>
      <c r="E356" s="2">
        <f>'[2]Weekly capesize'!$J708</f>
        <v>9.35</v>
      </c>
    </row>
    <row r="357" spans="1:5" x14ac:dyDescent="0.35">
      <c r="A357" s="1">
        <f t="shared" si="6"/>
        <v>42213</v>
      </c>
      <c r="B357" s="11">
        <v>6.6</v>
      </c>
      <c r="C357" s="2">
        <f>'[2]Weekly capesize'!$I709</f>
        <v>6</v>
      </c>
      <c r="D357" s="2">
        <f>'[2]Weekly capesize'!$Z709</f>
        <v>15</v>
      </c>
      <c r="E357" s="2">
        <f>'[2]Weekly capesize'!$J709</f>
        <v>9.5</v>
      </c>
    </row>
    <row r="358" spans="1:5" x14ac:dyDescent="0.35">
      <c r="A358" s="1">
        <f t="shared" si="6"/>
        <v>42220</v>
      </c>
      <c r="B358" s="2">
        <v>6.3</v>
      </c>
      <c r="C358" s="2">
        <f>'[2]Weekly capesize'!$I710</f>
        <v>6.3</v>
      </c>
      <c r="D358" s="2">
        <f>'[2]Weekly capesize'!$Z710</f>
        <v>16.5</v>
      </c>
      <c r="E358" s="2">
        <f>'[2]Weekly capesize'!$J710</f>
        <v>11.4</v>
      </c>
    </row>
    <row r="359" spans="1:5" x14ac:dyDescent="0.35">
      <c r="A359" s="1">
        <f t="shared" si="6"/>
        <v>42227</v>
      </c>
      <c r="B359" s="2">
        <v>5.9</v>
      </c>
      <c r="C359" s="2">
        <f>'[2]Weekly capesize'!$I711</f>
        <v>7.25</v>
      </c>
      <c r="D359" s="2">
        <f>'[2]Weekly capesize'!$Z711</f>
        <v>16</v>
      </c>
      <c r="E359" s="2">
        <f>'[2]Weekly capesize'!$J711</f>
        <v>12.15</v>
      </c>
    </row>
    <row r="360" spans="1:5" x14ac:dyDescent="0.35">
      <c r="A360" s="1">
        <f t="shared" si="6"/>
        <v>42234</v>
      </c>
      <c r="B360" s="2">
        <v>6</v>
      </c>
      <c r="C360" s="2">
        <f>'[2]Weekly capesize'!$I712</f>
        <v>5.9</v>
      </c>
      <c r="D360" s="2">
        <f>'[2]Weekly capesize'!$Z712</f>
        <v>14</v>
      </c>
      <c r="E360" s="2">
        <f>'[2]Weekly capesize'!$J712</f>
        <v>10.199999999999999</v>
      </c>
    </row>
    <row r="361" spans="1:5" x14ac:dyDescent="0.35">
      <c r="A361" s="1">
        <f t="shared" si="6"/>
        <v>42241</v>
      </c>
      <c r="B361" s="2">
        <v>5.7</v>
      </c>
      <c r="C361" s="2">
        <f>'[2]Weekly capesize'!$I713</f>
        <v>5.5</v>
      </c>
      <c r="D361" s="2">
        <f>'[2]Weekly capesize'!$Z713</f>
        <v>12.8</v>
      </c>
      <c r="E361" s="2">
        <f>'[2]Weekly capesize'!$J713</f>
        <v>8.75</v>
      </c>
    </row>
    <row r="362" spans="1:5" x14ac:dyDescent="0.35">
      <c r="A362" s="1">
        <f t="shared" si="6"/>
        <v>42248</v>
      </c>
      <c r="B362" s="2">
        <v>5.8</v>
      </c>
      <c r="C362" s="2">
        <f>'[2]Weekly capesize'!$I714</f>
        <v>4.5</v>
      </c>
      <c r="D362" s="2">
        <f>'[2]Weekly capesize'!$Z714</f>
        <v>10</v>
      </c>
      <c r="E362" s="2">
        <f>'[2]Weekly capesize'!$J714</f>
        <v>7</v>
      </c>
    </row>
    <row r="363" spans="1:5" x14ac:dyDescent="0.35">
      <c r="A363" s="1">
        <f t="shared" si="6"/>
        <v>42255</v>
      </c>
      <c r="B363" s="2">
        <v>5.9</v>
      </c>
      <c r="C363" s="2">
        <f>'[2]Weekly capesize'!$I715</f>
        <v>4.9000000000000004</v>
      </c>
      <c r="D363" s="2">
        <f>'[2]Weekly capesize'!$Z715</f>
        <v>11.35</v>
      </c>
      <c r="E363" s="2">
        <f>'[2]Weekly capesize'!$J715</f>
        <v>7.85</v>
      </c>
    </row>
    <row r="364" spans="1:5" x14ac:dyDescent="0.35">
      <c r="A364" s="1">
        <f t="shared" si="6"/>
        <v>42262</v>
      </c>
      <c r="B364" s="2">
        <v>5.5</v>
      </c>
      <c r="C364" s="2">
        <f>'[2]Weekly capesize'!$I716</f>
        <v>5.15</v>
      </c>
      <c r="D364" s="2">
        <f>'[2]Weekly capesize'!$Z716</f>
        <v>10.9</v>
      </c>
      <c r="E364" s="2">
        <f>'[2]Weekly capesize'!$J716</f>
        <v>7.85</v>
      </c>
    </row>
    <row r="365" spans="1:5" x14ac:dyDescent="0.35">
      <c r="A365" s="1">
        <f t="shared" si="6"/>
        <v>42269</v>
      </c>
      <c r="B365" s="2">
        <v>5.55</v>
      </c>
      <c r="C365" s="2">
        <f>'[2]Weekly capesize'!$I717</f>
        <v>5.9</v>
      </c>
      <c r="D365" s="2">
        <f>'[2]Weekly capesize'!$Z717</f>
        <v>14.5</v>
      </c>
      <c r="E365" s="2">
        <f>'[2]Weekly capesize'!$J717</f>
        <v>9.9</v>
      </c>
    </row>
    <row r="366" spans="1:5" x14ac:dyDescent="0.35">
      <c r="A366" s="1">
        <f t="shared" si="6"/>
        <v>42276</v>
      </c>
      <c r="B366" s="11">
        <v>5.55</v>
      </c>
      <c r="C366" s="2">
        <f>'[2]Weekly capesize'!$I718</f>
        <v>6.05</v>
      </c>
      <c r="D366" s="2">
        <f>'[2]Weekly capesize'!$Z718</f>
        <v>14</v>
      </c>
      <c r="E366" s="2">
        <f>'[2]Weekly capesize'!$J718</f>
        <v>10.4</v>
      </c>
    </row>
    <row r="367" spans="1:5" x14ac:dyDescent="0.35">
      <c r="A367" s="1">
        <f t="shared" si="6"/>
        <v>42283</v>
      </c>
      <c r="B367" s="11">
        <v>5.45</v>
      </c>
      <c r="C367" s="2">
        <f>'[2]Weekly capesize'!$I719</f>
        <v>5.9</v>
      </c>
      <c r="D367" s="2">
        <f>'[2]Weekly capesize'!$Z719</f>
        <v>12.9</v>
      </c>
      <c r="E367" s="2">
        <f>'[2]Weekly capesize'!$J719</f>
        <v>10</v>
      </c>
    </row>
    <row r="368" spans="1:5" x14ac:dyDescent="0.35">
      <c r="A368" s="1">
        <f t="shared" si="6"/>
        <v>42290</v>
      </c>
      <c r="B368" s="11">
        <v>5.9</v>
      </c>
      <c r="C368" s="2">
        <f>'[2]Weekly capesize'!$I720</f>
        <v>5.45</v>
      </c>
      <c r="D368" s="2">
        <f>'[2]Weekly capesize'!$Z720</f>
        <v>11.5</v>
      </c>
      <c r="E368" s="2">
        <f>'[2]Weekly capesize'!$J720</f>
        <v>9.0500000000000007</v>
      </c>
    </row>
    <row r="369" spans="1:5" x14ac:dyDescent="0.35">
      <c r="A369" s="1">
        <f t="shared" si="6"/>
        <v>42297</v>
      </c>
      <c r="B369" s="11">
        <v>5.55</v>
      </c>
      <c r="C369" s="2">
        <f>'[2]Weekly capesize'!$I721</f>
        <v>4.8499999999999996</v>
      </c>
      <c r="D369" s="2">
        <f>'[2]Weekly capesize'!$Z721</f>
        <v>11.25</v>
      </c>
      <c r="E369" s="2">
        <f>'[2]Weekly capesize'!$J721</f>
        <v>8.5</v>
      </c>
    </row>
    <row r="370" spans="1:5" x14ac:dyDescent="0.35">
      <c r="A370" s="1">
        <f t="shared" si="6"/>
        <v>42304</v>
      </c>
      <c r="B370" s="11">
        <v>5.45</v>
      </c>
      <c r="C370" s="2">
        <f>'[2]Weekly capesize'!$I722</f>
        <v>5.15</v>
      </c>
      <c r="D370" s="2">
        <f>'[2]Weekly capesize'!$Z722</f>
        <v>12</v>
      </c>
      <c r="E370" s="2">
        <f>'[2]Weekly capesize'!$J722</f>
        <v>8.75</v>
      </c>
    </row>
    <row r="371" spans="1:5" x14ac:dyDescent="0.35">
      <c r="A371" s="1">
        <f t="shared" si="6"/>
        <v>42311</v>
      </c>
      <c r="B371" s="11">
        <v>5.5</v>
      </c>
      <c r="C371" s="2">
        <f>'[2]Weekly capesize'!$I723</f>
        <v>4.8</v>
      </c>
      <c r="D371" s="2">
        <f>'[2]Weekly capesize'!$Z723</f>
        <v>11.35</v>
      </c>
      <c r="E371" s="2">
        <f>'[2]Weekly capesize'!$J723</f>
        <v>8.4</v>
      </c>
    </row>
    <row r="372" spans="1:5" x14ac:dyDescent="0.35">
      <c r="A372" s="1">
        <f t="shared" si="6"/>
        <v>42318</v>
      </c>
      <c r="B372" s="11">
        <v>5.05</v>
      </c>
      <c r="C372" s="2">
        <f>'[2]Weekly capesize'!$I724</f>
        <v>4.9000000000000004</v>
      </c>
      <c r="D372" s="2">
        <f>'[2]Weekly capesize'!$Z724</f>
        <v>10.199999999999999</v>
      </c>
      <c r="E372" s="2">
        <f>'[2]Weekly capesize'!$J724</f>
        <v>7.5</v>
      </c>
    </row>
    <row r="373" spans="1:5" x14ac:dyDescent="0.35">
      <c r="A373" s="1">
        <f t="shared" si="6"/>
        <v>42325</v>
      </c>
      <c r="B373" s="11">
        <v>4.9000000000000004</v>
      </c>
      <c r="C373" s="2">
        <f>'[2]Weekly capesize'!$I725</f>
        <v>4.6500000000000004</v>
      </c>
      <c r="D373" s="2">
        <f>'[2]Weekly capesize'!$Z725</f>
        <v>8.9</v>
      </c>
      <c r="E373" s="2">
        <f>'[2]Weekly capesize'!$J725</f>
        <v>6.5</v>
      </c>
    </row>
    <row r="374" spans="1:5" x14ac:dyDescent="0.35">
      <c r="A374" s="1">
        <f t="shared" si="6"/>
        <v>42332</v>
      </c>
      <c r="B374" s="11">
        <v>4.9000000000000004</v>
      </c>
      <c r="C374" s="2">
        <f>'[2]Weekly capesize'!$I726</f>
        <v>4.05</v>
      </c>
      <c r="D374" s="2">
        <f>'[2]Weekly capesize'!$Z726</f>
        <v>7.8</v>
      </c>
      <c r="E374" s="2">
        <f>'[2]Weekly capesize'!$J726</f>
        <v>5.9</v>
      </c>
    </row>
    <row r="375" spans="1:5" x14ac:dyDescent="0.35">
      <c r="A375" s="1">
        <f t="shared" si="6"/>
        <v>42339</v>
      </c>
      <c r="B375" s="11">
        <v>5.05</v>
      </c>
      <c r="C375" s="2">
        <f>'[2]Weekly capesize'!$I727</f>
        <v>4.75</v>
      </c>
      <c r="D375" s="2">
        <f>'[2]Weekly capesize'!$Z727</f>
        <v>9</v>
      </c>
      <c r="E375" s="2">
        <f>'[2]Weekly capesize'!$J727</f>
        <v>7</v>
      </c>
    </row>
    <row r="376" spans="1:5" x14ac:dyDescent="0.35">
      <c r="A376" s="1">
        <f t="shared" si="6"/>
        <v>42346</v>
      </c>
      <c r="B376" s="11">
        <v>4.9000000000000004</v>
      </c>
      <c r="C376" s="2">
        <f>'[2]Weekly capesize'!$I728</f>
        <v>4.2</v>
      </c>
      <c r="D376" s="2">
        <f>'[2]Weekly capesize'!$Z728</f>
        <v>8.6</v>
      </c>
      <c r="E376" s="2">
        <f>'[2]Weekly capesize'!$J728</f>
        <v>6.8</v>
      </c>
    </row>
    <row r="377" spans="1:5" x14ac:dyDescent="0.35">
      <c r="A377" s="1">
        <f t="shared" si="6"/>
        <v>42353</v>
      </c>
      <c r="B377" s="11">
        <v>5.15</v>
      </c>
      <c r="C377" s="2">
        <f>'[2]Weekly capesize'!$I729</f>
        <v>3.95</v>
      </c>
      <c r="D377" s="2">
        <f>'[2]Weekly capesize'!$Z729</f>
        <v>9.1</v>
      </c>
      <c r="E377" s="2">
        <f>'[2]Weekly capesize'!$J729</f>
        <v>6.9</v>
      </c>
    </row>
    <row r="378" spans="1:5" x14ac:dyDescent="0.35">
      <c r="A378" s="1">
        <f t="shared" si="6"/>
        <v>42360</v>
      </c>
      <c r="B378" s="11">
        <v>4.7</v>
      </c>
      <c r="C378" s="2">
        <f>'[2]Weekly capesize'!$I730</f>
        <v>3.25</v>
      </c>
      <c r="D378" s="2">
        <f>'[2]Weekly capesize'!$Z730</f>
        <v>7.1</v>
      </c>
      <c r="E378" s="2">
        <f>'[2]Weekly capesize'!$J730</f>
        <v>5.05</v>
      </c>
    </row>
    <row r="379" spans="1:5" x14ac:dyDescent="0.35">
      <c r="A379" s="1">
        <f t="shared" si="6"/>
        <v>42367</v>
      </c>
      <c r="B379" s="11">
        <v>4.7</v>
      </c>
      <c r="C379" s="2">
        <f>'[2]Weekly capesize'!$I731</f>
        <v>3.25</v>
      </c>
      <c r="D379" s="2">
        <f>'[2]Weekly capesize'!$Z731</f>
        <v>7.1</v>
      </c>
      <c r="E379" s="2">
        <f>'[2]Weekly capesize'!$J731</f>
        <v>5.05</v>
      </c>
    </row>
    <row r="380" spans="1:5" x14ac:dyDescent="0.35">
      <c r="A380" s="1">
        <f t="shared" si="6"/>
        <v>42374</v>
      </c>
      <c r="B380" s="11">
        <v>4.6500000000000004</v>
      </c>
      <c r="C380" s="2">
        <f>'[2]Weekly capesize'!$I732</f>
        <v>3.19</v>
      </c>
      <c r="D380" s="2">
        <f>'[2]Weekly capesize'!$Z732</f>
        <v>6.64</v>
      </c>
      <c r="E380" s="2">
        <f>'[2]Weekly capesize'!$J732</f>
        <v>4.6500000000000004</v>
      </c>
    </row>
    <row r="381" spans="1:5" x14ac:dyDescent="0.35">
      <c r="A381" s="1">
        <f t="shared" si="6"/>
        <v>42381</v>
      </c>
      <c r="B381" s="11">
        <v>4.25</v>
      </c>
      <c r="C381" s="2">
        <f>'[2]Weekly capesize'!$I733</f>
        <v>2.85</v>
      </c>
      <c r="D381" s="2">
        <f>'[2]Weekly capesize'!$Z733</f>
        <v>6.25</v>
      </c>
      <c r="E381" s="2">
        <f>'[2]Weekly capesize'!$J733</f>
        <v>4.45</v>
      </c>
    </row>
    <row r="382" spans="1:5" x14ac:dyDescent="0.35">
      <c r="A382" s="1">
        <f t="shared" si="6"/>
        <v>42388</v>
      </c>
      <c r="B382" s="11">
        <v>4.12</v>
      </c>
      <c r="C382" s="2">
        <f>'[2]Weekly capesize'!$I734</f>
        <v>2.95</v>
      </c>
      <c r="D382" s="2">
        <f>'[2]Weekly capesize'!$Z734</f>
        <v>5.5</v>
      </c>
      <c r="E382" s="2">
        <f>'[2]Weekly capesize'!$J734</f>
        <v>4</v>
      </c>
    </row>
    <row r="383" spans="1:5" x14ac:dyDescent="0.35">
      <c r="A383" s="1">
        <f t="shared" si="6"/>
        <v>42395</v>
      </c>
      <c r="B383" s="11">
        <v>4.05</v>
      </c>
      <c r="C383" s="2">
        <f>'[2]Weekly capesize'!$I735</f>
        <v>3</v>
      </c>
      <c r="D383" s="2">
        <f>'[2]Weekly capesize'!$Z735</f>
        <v>5.35</v>
      </c>
      <c r="E383" s="2">
        <f>'[2]Weekly capesize'!$J735</f>
        <v>4</v>
      </c>
    </row>
    <row r="384" spans="1:5" x14ac:dyDescent="0.35">
      <c r="A384" s="1">
        <f t="shared" si="6"/>
        <v>42402</v>
      </c>
      <c r="B384" s="11">
        <v>4.0999999999999996</v>
      </c>
      <c r="C384" s="2">
        <f>'[2]Weekly capesize'!$I736</f>
        <v>3.05</v>
      </c>
      <c r="D384" s="2">
        <f>'[2]Weekly capesize'!$Z736</f>
        <v>5.25</v>
      </c>
      <c r="E384" s="2">
        <f>'[2]Weekly capesize'!$J736</f>
        <v>4.0999999999999996</v>
      </c>
    </row>
    <row r="385" spans="1:5" x14ac:dyDescent="0.35">
      <c r="A385" s="1">
        <f t="shared" si="6"/>
        <v>42409</v>
      </c>
      <c r="B385" s="11">
        <v>4.0999999999999996</v>
      </c>
      <c r="C385" s="2">
        <f>'[2]Weekly capesize'!$I737</f>
        <v>2.85</v>
      </c>
      <c r="D385" s="2">
        <f>'[2]Weekly capesize'!$Z737</f>
        <v>5.85</v>
      </c>
      <c r="E385" s="2">
        <f>'[2]Weekly capesize'!$J737</f>
        <v>4.0999999999999996</v>
      </c>
    </row>
    <row r="386" spans="1:5" x14ac:dyDescent="0.35">
      <c r="A386" s="1">
        <f t="shared" si="6"/>
        <v>42416</v>
      </c>
      <c r="B386" s="11">
        <v>3.95</v>
      </c>
      <c r="C386" s="2">
        <f>'[2]Weekly capesize'!$I738</f>
        <v>2.85</v>
      </c>
      <c r="D386" s="2">
        <f>'[2]Weekly capesize'!$Z738</f>
        <v>5.65</v>
      </c>
      <c r="E386" s="2">
        <f>'[2]Weekly capesize'!$J738</f>
        <v>4.0999999999999996</v>
      </c>
    </row>
    <row r="387" spans="1:5" x14ac:dyDescent="0.35">
      <c r="A387" s="1">
        <f t="shared" si="6"/>
        <v>42423</v>
      </c>
      <c r="B387" s="11">
        <v>4.4000000000000004</v>
      </c>
      <c r="C387" s="2">
        <f>'[2]Weekly capesize'!$I739</f>
        <v>3.05</v>
      </c>
      <c r="D387" s="2">
        <f>'[2]Weekly capesize'!$Z739</f>
        <v>5.65</v>
      </c>
      <c r="E387" s="2">
        <f>'[2]Weekly capesize'!$J739</f>
        <v>4.0999999999999996</v>
      </c>
    </row>
    <row r="388" spans="1:5" x14ac:dyDescent="0.35">
      <c r="A388" s="1">
        <f t="shared" si="6"/>
        <v>42430</v>
      </c>
      <c r="B388" s="11">
        <v>4.25</v>
      </c>
      <c r="C388" s="2">
        <f>'[2]Weekly capesize'!$I740</f>
        <v>2.95</v>
      </c>
      <c r="D388" s="2">
        <f>'[2]Weekly capesize'!$Z740</f>
        <v>5.6</v>
      </c>
      <c r="E388" s="2">
        <f>'[2]Weekly capesize'!$J740</f>
        <v>4.05</v>
      </c>
    </row>
    <row r="389" spans="1:5" x14ac:dyDescent="0.35">
      <c r="A389" s="1">
        <f t="shared" si="6"/>
        <v>42437</v>
      </c>
      <c r="B389" s="11">
        <v>4.6500000000000004</v>
      </c>
      <c r="C389" s="2">
        <f>'[2]Weekly capesize'!$I741</f>
        <v>2.95</v>
      </c>
      <c r="D389" s="2">
        <f>'[2]Weekly capesize'!$Z741</f>
        <v>5.25</v>
      </c>
      <c r="E389" s="2">
        <f>'[2]Weekly capesize'!$J741</f>
        <v>4.05</v>
      </c>
    </row>
    <row r="390" spans="1:5" ht="14.25" customHeight="1" x14ac:dyDescent="0.35">
      <c r="A390" s="1">
        <f t="shared" si="6"/>
        <v>42444</v>
      </c>
      <c r="B390" s="11">
        <v>4.8499999999999996</v>
      </c>
      <c r="C390" s="2">
        <f>'[2]Weekly capesize'!$I742</f>
        <v>2.95</v>
      </c>
      <c r="D390" s="2">
        <f>'[2]Weekly capesize'!$Z742</f>
        <v>5.45</v>
      </c>
      <c r="E390" s="2">
        <f>'[2]Weekly capesize'!$J742</f>
        <v>4.1500000000000004</v>
      </c>
    </row>
    <row r="391" spans="1:5" x14ac:dyDescent="0.35">
      <c r="A391" s="1">
        <f t="shared" si="6"/>
        <v>42451</v>
      </c>
      <c r="B391" s="11">
        <v>5.0999999999999996</v>
      </c>
      <c r="C391" s="2">
        <f>'[2]Weekly capesize'!$I743</f>
        <v>3.3</v>
      </c>
      <c r="D391" s="2">
        <f>'[2]Weekly capesize'!$Z743</f>
        <v>5.8</v>
      </c>
      <c r="E391" s="2">
        <f>'[2]Weekly capesize'!$J743</f>
        <v>4.55</v>
      </c>
    </row>
    <row r="392" spans="1:5" x14ac:dyDescent="0.35">
      <c r="A392" s="1">
        <f t="shared" si="6"/>
        <v>42458</v>
      </c>
      <c r="B392" s="11">
        <v>5.45</v>
      </c>
      <c r="C392" s="2">
        <f>'[2]Weekly capesize'!$I744</f>
        <v>3.1</v>
      </c>
      <c r="D392" s="2">
        <f>'[2]Weekly capesize'!$Z744</f>
        <v>5.85</v>
      </c>
      <c r="E392" s="2">
        <f>'[2]Weekly capesize'!$J744</f>
        <v>4.5</v>
      </c>
    </row>
    <row r="393" spans="1:5" x14ac:dyDescent="0.35">
      <c r="A393" s="1">
        <f t="shared" si="6"/>
        <v>42465</v>
      </c>
      <c r="B393" s="11">
        <v>5.05</v>
      </c>
      <c r="C393" s="2">
        <f>'[2]Weekly capesize'!$I745</f>
        <v>3.4</v>
      </c>
      <c r="D393" s="2">
        <f>'[2]Weekly capesize'!$Z745</f>
        <v>6.35</v>
      </c>
      <c r="E393" s="2">
        <f>'[2]Weekly capesize'!$J745</f>
        <v>4.8</v>
      </c>
    </row>
    <row r="394" spans="1:5" x14ac:dyDescent="0.35">
      <c r="A394" s="1">
        <f t="shared" si="6"/>
        <v>42472</v>
      </c>
      <c r="B394" s="11">
        <v>5.5</v>
      </c>
      <c r="C394" s="2">
        <f>'[2]Weekly capesize'!$I746</f>
        <v>3.9</v>
      </c>
      <c r="D394" s="2">
        <f>'[2]Weekly capesize'!$Z746</f>
        <v>7.4</v>
      </c>
      <c r="E394" s="2">
        <f>'[2]Weekly capesize'!$J746</f>
        <v>5.7</v>
      </c>
    </row>
    <row r="395" spans="1:5" x14ac:dyDescent="0.35">
      <c r="A395" s="1">
        <f t="shared" si="6"/>
        <v>42479</v>
      </c>
      <c r="B395" s="11">
        <v>5.75</v>
      </c>
      <c r="C395" s="2">
        <f>'[2]Weekly capesize'!$I747</f>
        <v>4.3</v>
      </c>
      <c r="D395" s="2">
        <f>'[2]Weekly capesize'!$Z747</f>
        <v>8.5500000000000007</v>
      </c>
      <c r="E395" s="2">
        <f>'[2]Weekly capesize'!$J747</f>
        <v>6.4</v>
      </c>
    </row>
    <row r="396" spans="1:5" x14ac:dyDescent="0.35">
      <c r="A396" s="1">
        <f t="shared" si="6"/>
        <v>42486</v>
      </c>
      <c r="B396" s="11">
        <v>5.45</v>
      </c>
      <c r="C396" s="2">
        <f>'[2]Weekly capesize'!$I748</f>
        <v>4.5</v>
      </c>
      <c r="D396" s="2">
        <f>'[2]Weekly capesize'!$Z748</f>
        <v>9</v>
      </c>
      <c r="E396" s="2">
        <f>'[2]Weekly capesize'!$J748</f>
        <v>6.85</v>
      </c>
    </row>
    <row r="397" spans="1:5" x14ac:dyDescent="0.35">
      <c r="A397" s="1">
        <f t="shared" si="6"/>
        <v>42493</v>
      </c>
      <c r="B397" s="11">
        <v>5.55</v>
      </c>
      <c r="C397" s="2">
        <f>'[2]Weekly capesize'!$I749</f>
        <v>4.1500000000000004</v>
      </c>
      <c r="D397" s="2">
        <f>'[2]Weekly capesize'!$Z749</f>
        <v>8.75</v>
      </c>
      <c r="E397" s="2">
        <f>'[2]Weekly capesize'!$J749</f>
        <v>6.55</v>
      </c>
    </row>
    <row r="398" spans="1:5" x14ac:dyDescent="0.35">
      <c r="A398" s="1">
        <f t="shared" si="6"/>
        <v>42500</v>
      </c>
      <c r="B398" s="11">
        <v>5.5</v>
      </c>
      <c r="C398" s="2">
        <f>'[2]Weekly capesize'!$I750</f>
        <v>3.75</v>
      </c>
      <c r="D398" s="2">
        <f>'[2]Weekly capesize'!$Z750</f>
        <v>8.1</v>
      </c>
      <c r="E398" s="2">
        <f>'[2]Weekly capesize'!$J750</f>
        <v>6.25</v>
      </c>
    </row>
    <row r="399" spans="1:5" x14ac:dyDescent="0.35">
      <c r="A399" s="1">
        <f t="shared" si="6"/>
        <v>42507</v>
      </c>
      <c r="B399" s="11">
        <v>5.65</v>
      </c>
      <c r="C399" s="2">
        <f>'[2]Weekly capesize'!$I751</f>
        <v>3.75</v>
      </c>
      <c r="D399" s="2">
        <f>'[2]Weekly capesize'!$Z751</f>
        <v>7.9</v>
      </c>
      <c r="E399" s="2">
        <f>'[2]Weekly capesize'!$J751</f>
        <v>5.8</v>
      </c>
    </row>
    <row r="400" spans="1:5" x14ac:dyDescent="0.35">
      <c r="A400" s="1">
        <f t="shared" si="6"/>
        <v>42514</v>
      </c>
      <c r="B400" s="11">
        <v>5.95</v>
      </c>
      <c r="C400" s="2">
        <f>'[2]Weekly capesize'!$I752</f>
        <v>4.1500000000000004</v>
      </c>
      <c r="D400" s="2">
        <f>'[2]Weekly capesize'!$Z752</f>
        <v>8.0500000000000007</v>
      </c>
      <c r="E400" s="2">
        <f>'[2]Weekly capesize'!$J752</f>
        <v>6.25</v>
      </c>
    </row>
    <row r="401" spans="1:5" x14ac:dyDescent="0.35">
      <c r="A401" s="1">
        <f t="shared" si="6"/>
        <v>42521</v>
      </c>
      <c r="B401" s="11">
        <v>5.95</v>
      </c>
      <c r="C401" s="2">
        <f>'[2]Weekly capesize'!$I753</f>
        <v>4.3</v>
      </c>
      <c r="D401" s="2">
        <f>'[2]Weekly capesize'!$Z753</f>
        <v>8.25</v>
      </c>
      <c r="E401" s="2">
        <f>'[2]Weekly capesize'!$J753</f>
        <v>5.75</v>
      </c>
    </row>
    <row r="402" spans="1:5" x14ac:dyDescent="0.35">
      <c r="A402" s="1">
        <f t="shared" si="6"/>
        <v>42528</v>
      </c>
      <c r="B402" s="11">
        <v>5.7</v>
      </c>
      <c r="C402" s="2">
        <f>'[2]Weekly capesize'!$I754</f>
        <v>4.3499999999999996</v>
      </c>
      <c r="D402" s="2">
        <f>'[2]Weekly capesize'!$Z754</f>
        <v>9</v>
      </c>
      <c r="E402" s="2">
        <f>'[2]Weekly capesize'!$J754</f>
        <v>6.15</v>
      </c>
    </row>
    <row r="403" spans="1:5" x14ac:dyDescent="0.35">
      <c r="A403" s="1">
        <f t="shared" si="6"/>
        <v>42535</v>
      </c>
      <c r="B403" s="11">
        <v>6.05</v>
      </c>
      <c r="C403" s="2">
        <f>'[2]Weekly capesize'!$I755</f>
        <v>4.95</v>
      </c>
      <c r="D403" s="2">
        <f>'[2]Weekly capesize'!$Z755</f>
        <v>9.25</v>
      </c>
      <c r="E403" s="2">
        <f>'[2]Weekly capesize'!$J755</f>
        <v>6.85</v>
      </c>
    </row>
    <row r="404" spans="1:5" x14ac:dyDescent="0.35">
      <c r="A404" s="1">
        <f t="shared" si="6"/>
        <v>42542</v>
      </c>
      <c r="B404" s="11">
        <v>6</v>
      </c>
      <c r="C404" s="2">
        <f>'[2]Weekly capesize'!$I756</f>
        <v>4.6500000000000004</v>
      </c>
      <c r="D404" s="2">
        <f>'[2]Weekly capesize'!$Z756</f>
        <v>8.85</v>
      </c>
      <c r="E404" s="2">
        <f>'[2]Weekly capesize'!$J756</f>
        <v>6.55</v>
      </c>
    </row>
    <row r="405" spans="1:5" x14ac:dyDescent="0.35">
      <c r="A405" s="1">
        <f t="shared" si="6"/>
        <v>42549</v>
      </c>
      <c r="B405" s="11">
        <v>6.35</v>
      </c>
      <c r="C405" s="2">
        <f>'[2]Weekly capesize'!$I757</f>
        <v>4.3499999999999996</v>
      </c>
      <c r="D405" s="2">
        <f>'[2]Weekly capesize'!$Z757</f>
        <v>9.25</v>
      </c>
      <c r="E405" s="2">
        <f>'[2]Weekly capesize'!$J757</f>
        <v>7</v>
      </c>
    </row>
    <row r="406" spans="1:5" x14ac:dyDescent="0.35">
      <c r="A406" s="1">
        <f t="shared" si="6"/>
        <v>42556</v>
      </c>
      <c r="B406" s="11">
        <v>6.35</v>
      </c>
      <c r="C406" s="2">
        <f>'[2]Weekly capesize'!$I758</f>
        <v>4.7</v>
      </c>
      <c r="D406" s="2">
        <f>'[2]Weekly capesize'!$Z758</f>
        <v>9.75</v>
      </c>
      <c r="E406" s="2">
        <f>'[2]Weekly capesize'!$J758</f>
        <v>7.15</v>
      </c>
    </row>
    <row r="407" spans="1:5" x14ac:dyDescent="0.35">
      <c r="A407" s="1">
        <f t="shared" si="6"/>
        <v>42563</v>
      </c>
      <c r="B407" s="11">
        <v>6.4</v>
      </c>
      <c r="C407" s="2">
        <f>'[2]Weekly capesize'!$I759</f>
        <v>4.5999999999999996</v>
      </c>
      <c r="D407" s="2">
        <f>'[2]Weekly capesize'!$Z759</f>
        <v>9.35</v>
      </c>
      <c r="E407" s="2">
        <f>'[2]Weekly capesize'!$J759</f>
        <v>7.05</v>
      </c>
    </row>
    <row r="408" spans="1:5" x14ac:dyDescent="0.35">
      <c r="A408" s="1">
        <f t="shared" si="6"/>
        <v>42570</v>
      </c>
      <c r="B408" s="11">
        <v>6.95</v>
      </c>
      <c r="C408" s="2">
        <f>'[2]Weekly capesize'!$I760</f>
        <v>4.55</v>
      </c>
      <c r="D408" s="2">
        <f>'[2]Weekly capesize'!$Z760</f>
        <v>9.15</v>
      </c>
      <c r="E408" s="2">
        <f>'[2]Weekly capesize'!$J760</f>
        <v>6.95</v>
      </c>
    </row>
    <row r="409" spans="1:5" x14ac:dyDescent="0.35">
      <c r="A409" s="1">
        <f t="shared" si="6"/>
        <v>42577</v>
      </c>
      <c r="B409" s="11">
        <v>6.75</v>
      </c>
      <c r="C409" s="2">
        <f>'[2]Weekly capesize'!$I761</f>
        <v>4.0999999999999996</v>
      </c>
      <c r="D409" s="2">
        <f>'[2]Weekly capesize'!$Z761</f>
        <v>8.85</v>
      </c>
      <c r="E409" s="2">
        <f>'[2]Weekly capesize'!$J761</f>
        <v>6.75</v>
      </c>
    </row>
    <row r="410" spans="1:5" x14ac:dyDescent="0.35">
      <c r="A410" s="1">
        <f t="shared" si="6"/>
        <v>42584</v>
      </c>
      <c r="B410" s="11">
        <v>6.2</v>
      </c>
      <c r="C410" s="2">
        <f>'[2]Weekly capesize'!$I762</f>
        <v>3.8</v>
      </c>
      <c r="D410" s="2">
        <f>'[2]Weekly capesize'!$Z762</f>
        <v>8.6</v>
      </c>
      <c r="E410" s="2">
        <f>'[2]Weekly capesize'!$J762</f>
        <v>6.05</v>
      </c>
    </row>
    <row r="411" spans="1:5" x14ac:dyDescent="0.35">
      <c r="A411" s="1">
        <f t="shared" si="6"/>
        <v>42591</v>
      </c>
      <c r="B411" s="11">
        <v>6.35</v>
      </c>
      <c r="C411" s="2">
        <f>'[2]Weekly capesize'!$I763</f>
        <v>3.95</v>
      </c>
      <c r="D411" s="2">
        <f>'[2]Weekly capesize'!$Z763</f>
        <v>9</v>
      </c>
      <c r="E411" s="2">
        <f>'[2]Weekly capesize'!$J763</f>
        <v>6.1</v>
      </c>
    </row>
    <row r="412" spans="1:5" x14ac:dyDescent="0.35">
      <c r="A412" s="1">
        <f t="shared" si="6"/>
        <v>42598</v>
      </c>
      <c r="B412" s="11">
        <v>6.6</v>
      </c>
      <c r="C412" s="2">
        <f>'[2]Weekly capesize'!$I764</f>
        <v>4.7</v>
      </c>
      <c r="D412" s="2">
        <f>'[2]Weekly capesize'!$Z764</f>
        <v>9.25</v>
      </c>
      <c r="E412" s="2">
        <f>'[2]Weekly capesize'!$J764</f>
        <v>6.75</v>
      </c>
    </row>
    <row r="413" spans="1:5" x14ac:dyDescent="0.35">
      <c r="A413" s="1">
        <f t="shared" si="6"/>
        <v>42605</v>
      </c>
      <c r="B413" s="11">
        <v>6.85</v>
      </c>
      <c r="C413" s="2">
        <f>'[2]Weekly capesize'!$I765</f>
        <v>4.3</v>
      </c>
      <c r="D413" s="2">
        <f>'[2]Weekly capesize'!$Z765</f>
        <v>9</v>
      </c>
      <c r="E413" s="2">
        <f>'[2]Weekly capesize'!$J765</f>
        <v>6.8</v>
      </c>
    </row>
    <row r="414" spans="1:5" x14ac:dyDescent="0.35">
      <c r="A414" s="1">
        <f t="shared" si="6"/>
        <v>42612</v>
      </c>
      <c r="B414" s="11">
        <v>7.2</v>
      </c>
      <c r="C414" s="2">
        <f>'[2]Weekly capesize'!$I766</f>
        <v>4.75</v>
      </c>
      <c r="D414" s="2">
        <f>'[2]Weekly capesize'!$Z766</f>
        <v>9.8000000000000007</v>
      </c>
      <c r="E414" s="2">
        <f>'[2]Weekly capesize'!$J766</f>
        <v>7.5</v>
      </c>
    </row>
    <row r="415" spans="1:5" x14ac:dyDescent="0.35">
      <c r="A415" s="1">
        <f t="shared" si="6"/>
        <v>42619</v>
      </c>
      <c r="B415" s="11">
        <v>6.6</v>
      </c>
      <c r="C415" s="2">
        <f>'[2]Weekly capesize'!$I767</f>
        <v>4.8499999999999996</v>
      </c>
      <c r="D415" s="2">
        <f>'[2]Weekly capesize'!$Z767</f>
        <v>10.1</v>
      </c>
      <c r="E415" s="2">
        <f>'[2]Weekly capesize'!$J767</f>
        <v>7.65</v>
      </c>
    </row>
    <row r="416" spans="1:5" x14ac:dyDescent="0.35">
      <c r="A416" s="1">
        <f t="shared" si="6"/>
        <v>42626</v>
      </c>
      <c r="B416" s="11">
        <v>6.85</v>
      </c>
      <c r="C416" s="2">
        <f>'[2]Weekly capesize'!$I768</f>
        <v>5.85</v>
      </c>
      <c r="D416" s="2">
        <f>'[2]Weekly capesize'!$Z768</f>
        <v>11.75</v>
      </c>
      <c r="E416" s="2">
        <f>'[2]Weekly capesize'!$J768</f>
        <v>8.5</v>
      </c>
    </row>
    <row r="417" spans="1:5" x14ac:dyDescent="0.35">
      <c r="A417" s="1">
        <f t="shared" si="6"/>
        <v>42633</v>
      </c>
      <c r="B417" s="11">
        <v>6.75</v>
      </c>
      <c r="C417" s="2">
        <f>'[2]Weekly capesize'!$I769</f>
        <v>5.8</v>
      </c>
      <c r="D417" s="2">
        <f>'[2]Weekly capesize'!$Z769</f>
        <v>12</v>
      </c>
      <c r="E417" s="2">
        <f>'[2]Weekly capesize'!$J769</f>
        <v>8.75</v>
      </c>
    </row>
    <row r="418" spans="1:5" x14ac:dyDescent="0.35">
      <c r="A418" s="1">
        <f t="shared" si="6"/>
        <v>42640</v>
      </c>
      <c r="B418" s="11">
        <v>6.7</v>
      </c>
      <c r="C418" s="2">
        <f>'[2]Weekly capesize'!$I770</f>
        <v>6.4</v>
      </c>
      <c r="D418" s="2">
        <f>'[2]Weekly capesize'!$Z770</f>
        <v>12.75</v>
      </c>
      <c r="E418" s="2">
        <f>'[2]Weekly capesize'!$J770</f>
        <v>9.9</v>
      </c>
    </row>
    <row r="419" spans="1:5" x14ac:dyDescent="0.35">
      <c r="A419" s="1">
        <f t="shared" si="6"/>
        <v>42647</v>
      </c>
      <c r="B419" s="11">
        <v>6.7</v>
      </c>
      <c r="C419" s="2">
        <f>'[2]Weekly capesize'!$I771</f>
        <v>5.55</v>
      </c>
      <c r="D419" s="2">
        <f>'[2]Weekly capesize'!$Z771</f>
        <v>12</v>
      </c>
      <c r="E419" s="2">
        <f>'[2]Weekly capesize'!$J771</f>
        <v>9.35</v>
      </c>
    </row>
    <row r="420" spans="1:5" x14ac:dyDescent="0.35">
      <c r="A420" s="1">
        <f t="shared" si="6"/>
        <v>42654</v>
      </c>
      <c r="B420" s="11">
        <v>6.6</v>
      </c>
      <c r="C420" s="2">
        <f>'[2]Weekly capesize'!$I772</f>
        <v>6.15</v>
      </c>
      <c r="D420" s="2">
        <f>'[2]Weekly capesize'!$Z772</f>
        <v>12.65</v>
      </c>
      <c r="E420" s="2">
        <f>'[2]Weekly capesize'!$J772</f>
        <v>9.6999999999999993</v>
      </c>
    </row>
    <row r="421" spans="1:5" x14ac:dyDescent="0.35">
      <c r="A421" s="1">
        <f t="shared" si="6"/>
        <v>42661</v>
      </c>
      <c r="B421" s="11">
        <v>6.95</v>
      </c>
      <c r="C421" s="2">
        <f>'[2]Weekly capesize'!$I773</f>
        <v>6.05</v>
      </c>
      <c r="D421" s="2">
        <f>'[2]Weekly capesize'!$Z773</f>
        <v>12.15</v>
      </c>
      <c r="E421" s="2">
        <f>'[2]Weekly capesize'!$J773</f>
        <v>9.25</v>
      </c>
    </row>
    <row r="422" spans="1:5" x14ac:dyDescent="0.35">
      <c r="A422" s="1">
        <f t="shared" si="6"/>
        <v>42668</v>
      </c>
      <c r="B422" s="11">
        <v>6.95</v>
      </c>
      <c r="C422" s="2">
        <f>'[2]Weekly capesize'!$I774</f>
        <v>5.2</v>
      </c>
      <c r="D422" s="2">
        <f>'[2]Weekly capesize'!$Z774</f>
        <v>10.85</v>
      </c>
      <c r="E422" s="2">
        <f>'[2]Weekly capesize'!$J774</f>
        <v>8.25</v>
      </c>
    </row>
    <row r="423" spans="1:5" x14ac:dyDescent="0.35">
      <c r="A423" s="1">
        <f t="shared" si="6"/>
        <v>42675</v>
      </c>
      <c r="B423" s="11">
        <v>6.65</v>
      </c>
      <c r="C423" s="2">
        <f>'[2]Weekly capesize'!$I775</f>
        <v>5</v>
      </c>
      <c r="D423" s="2">
        <f>'[2]Weekly capesize'!$Z775</f>
        <v>11</v>
      </c>
      <c r="E423" s="2">
        <f>'[2]Weekly capesize'!$J775</f>
        <v>8</v>
      </c>
    </row>
    <row r="424" spans="1:5" x14ac:dyDescent="0.35">
      <c r="A424" s="1">
        <f t="shared" si="6"/>
        <v>42682</v>
      </c>
      <c r="B424" s="11">
        <v>6.7</v>
      </c>
      <c r="C424" s="2">
        <f>'[2]Weekly capesize'!$I776</f>
        <v>5.5</v>
      </c>
      <c r="D424" s="2">
        <f>'[2]Weekly capesize'!$Z776</f>
        <v>11.15</v>
      </c>
      <c r="E424" s="2">
        <f>'[2]Weekly capesize'!$J776</f>
        <v>8.5500000000000007</v>
      </c>
    </row>
    <row r="425" spans="1:5" x14ac:dyDescent="0.35">
      <c r="A425" s="1">
        <f t="shared" si="6"/>
        <v>42689</v>
      </c>
      <c r="B425" s="11">
        <v>6.75</v>
      </c>
      <c r="C425" s="2">
        <f>'[2]Weekly capesize'!$I777</f>
        <v>6.4</v>
      </c>
      <c r="D425" s="2">
        <f>'[2]Weekly capesize'!$Z777</f>
        <v>13.5</v>
      </c>
      <c r="E425" s="2">
        <f>'[2]Weekly capesize'!$J777</f>
        <v>10.5</v>
      </c>
    </row>
    <row r="426" spans="1:5" x14ac:dyDescent="0.35">
      <c r="A426" s="1">
        <f t="shared" si="6"/>
        <v>42696</v>
      </c>
      <c r="B426" s="11">
        <v>7.4</v>
      </c>
      <c r="C426" s="2">
        <f>'[2]Weekly capesize'!$I778</f>
        <v>7.15</v>
      </c>
      <c r="D426" s="2">
        <f>'[2]Weekly capesize'!$Z778</f>
        <v>13.35</v>
      </c>
      <c r="E426" s="2">
        <f>'[2]Weekly capesize'!$J778</f>
        <v>11.2</v>
      </c>
    </row>
    <row r="427" spans="1:5" x14ac:dyDescent="0.35">
      <c r="A427" s="1">
        <f t="shared" si="6"/>
        <v>42703</v>
      </c>
      <c r="B427" s="11">
        <v>7.25</v>
      </c>
      <c r="C427" s="2">
        <f>'[2]Weekly capesize'!$I779</f>
        <v>6.4</v>
      </c>
      <c r="D427" s="2">
        <f>'[2]Weekly capesize'!$Z779</f>
        <v>12.75</v>
      </c>
      <c r="E427" s="2">
        <f>'[2]Weekly capesize'!$J779</f>
        <v>9.8000000000000007</v>
      </c>
    </row>
    <row r="428" spans="1:5" x14ac:dyDescent="0.35">
      <c r="A428" s="1">
        <f t="shared" si="6"/>
        <v>42710</v>
      </c>
      <c r="B428" s="11">
        <v>7.15</v>
      </c>
      <c r="C428" s="2">
        <f>'[2]Weekly capesize'!$I780</f>
        <v>6.1</v>
      </c>
      <c r="D428" s="2">
        <f>'[2]Weekly capesize'!$Z780</f>
        <v>12.85</v>
      </c>
      <c r="E428" s="2">
        <f>'[2]Weekly capesize'!$J780</f>
        <v>9.4499999999999993</v>
      </c>
    </row>
    <row r="429" spans="1:5" x14ac:dyDescent="0.35">
      <c r="A429" s="1">
        <f t="shared" si="6"/>
        <v>42717</v>
      </c>
      <c r="B429" s="11">
        <v>7.6</v>
      </c>
      <c r="C429" s="2">
        <f>'[2]Weekly capesize'!$I781</f>
        <v>5.25</v>
      </c>
      <c r="D429" s="2">
        <f>'[2]Weekly capesize'!$Z781</f>
        <v>10.55</v>
      </c>
      <c r="E429" s="2">
        <f>'[2]Weekly capesize'!$J781</f>
        <v>8.0500000000000007</v>
      </c>
    </row>
    <row r="430" spans="1:5" x14ac:dyDescent="0.35">
      <c r="A430" s="1">
        <f t="shared" si="6"/>
        <v>42724</v>
      </c>
      <c r="B430" s="12">
        <v>7.6</v>
      </c>
      <c r="C430" s="2">
        <f>'[2]Weekly capesize'!$I782</f>
        <v>5</v>
      </c>
      <c r="D430" s="2">
        <f>'[2]Weekly capesize'!$Z782</f>
        <v>10.8</v>
      </c>
      <c r="E430" s="2">
        <f>'[2]Weekly capesize'!$J782</f>
        <v>7.9</v>
      </c>
    </row>
    <row r="431" spans="1:5" x14ac:dyDescent="0.35">
      <c r="A431" s="1">
        <f t="shared" si="6"/>
        <v>42731</v>
      </c>
      <c r="B431" s="12">
        <v>7.6</v>
      </c>
      <c r="C431" s="2">
        <f>'[2]Weekly capesize'!$I783</f>
        <v>5.4</v>
      </c>
      <c r="D431" s="2">
        <f>'[2]Weekly capesize'!$Z783</f>
        <v>13.4</v>
      </c>
      <c r="E431" s="2">
        <f>'[2]Weekly capesize'!$J783</f>
        <v>9.3000000000000007</v>
      </c>
    </row>
    <row r="432" spans="1:5" x14ac:dyDescent="0.35">
      <c r="A432" s="1">
        <f t="shared" ref="A432:A482" si="7">A431+7</f>
        <v>42738</v>
      </c>
      <c r="B432" s="11">
        <v>7.05</v>
      </c>
      <c r="C432" s="2">
        <f>'[2]Weekly capesize'!$I784</f>
        <v>6.15</v>
      </c>
      <c r="D432" s="2">
        <f>'[2]Weekly capesize'!$Z784</f>
        <v>13.25</v>
      </c>
      <c r="E432" s="2">
        <f>'[2]Weekly capesize'!$J784</f>
        <v>9.6999999999999993</v>
      </c>
    </row>
    <row r="433" spans="1:5" x14ac:dyDescent="0.35">
      <c r="A433" s="1">
        <f t="shared" si="7"/>
        <v>42745</v>
      </c>
      <c r="B433" s="13">
        <v>7.05</v>
      </c>
      <c r="C433" s="2">
        <f>'[2]Weekly capesize'!$I785</f>
        <v>6.05</v>
      </c>
      <c r="D433" s="2">
        <f>'[2]Weekly capesize'!$Z785</f>
        <v>13.6</v>
      </c>
      <c r="E433" s="2">
        <f>'[2]Weekly capesize'!$J785</f>
        <v>10.050000000000001</v>
      </c>
    </row>
    <row r="434" spans="1:5" x14ac:dyDescent="0.35">
      <c r="A434" s="1">
        <f t="shared" si="7"/>
        <v>42752</v>
      </c>
      <c r="B434" s="11">
        <v>7.95</v>
      </c>
      <c r="C434" s="2">
        <f>'[2]Weekly capesize'!$I786</f>
        <v>5.55</v>
      </c>
      <c r="D434" s="2">
        <f>'[2]Weekly capesize'!$Z786</f>
        <v>12.5</v>
      </c>
      <c r="E434" s="2">
        <f>'[2]Weekly capesize'!$J786</f>
        <v>9.4</v>
      </c>
    </row>
    <row r="435" spans="1:5" x14ac:dyDescent="0.35">
      <c r="A435" s="1">
        <f t="shared" si="7"/>
        <v>42759</v>
      </c>
      <c r="B435" s="11">
        <v>7.5</v>
      </c>
      <c r="C435" s="2">
        <f>'[2]Weekly capesize'!$I787</f>
        <v>5.65</v>
      </c>
      <c r="D435" s="2">
        <f>'[2]Weekly capesize'!$Z787</f>
        <v>13.6</v>
      </c>
      <c r="E435" s="2">
        <f>'[2]Weekly capesize'!$J787</f>
        <v>10</v>
      </c>
    </row>
    <row r="436" spans="1:5" x14ac:dyDescent="0.35">
      <c r="A436" s="1">
        <f t="shared" si="7"/>
        <v>42766</v>
      </c>
      <c r="B436" s="2">
        <v>8.15</v>
      </c>
      <c r="C436" s="2">
        <f>'[2]Weekly capesize'!$I788</f>
        <v>5.05</v>
      </c>
      <c r="D436" s="2">
        <f>'[2]Weekly capesize'!$Z788</f>
        <v>12</v>
      </c>
      <c r="E436" s="2">
        <f>'[2]Weekly capesize'!$J788</f>
        <v>8.75</v>
      </c>
    </row>
    <row r="437" spans="1:5" x14ac:dyDescent="0.35">
      <c r="A437" s="1">
        <f t="shared" si="7"/>
        <v>42773</v>
      </c>
      <c r="B437" s="2">
        <v>7.9</v>
      </c>
      <c r="C437" s="2">
        <f>'[2]Weekly capesize'!$I789</f>
        <v>4.8499999999999996</v>
      </c>
      <c r="D437" s="2">
        <f>'[2]Weekly capesize'!$Z789</f>
        <v>11.35</v>
      </c>
      <c r="E437" s="2">
        <f>'[2]Weekly capesize'!$J789</f>
        <v>8</v>
      </c>
    </row>
    <row r="438" spans="1:5" x14ac:dyDescent="0.35">
      <c r="A438" s="1">
        <f t="shared" si="7"/>
        <v>42780</v>
      </c>
      <c r="B438" s="2">
        <v>7.35</v>
      </c>
      <c r="C438" s="2">
        <f>'[2]Weekly capesize'!$I790</f>
        <v>4.25</v>
      </c>
      <c r="D438" s="2">
        <f>'[2]Weekly capesize'!$Z790</f>
        <v>11.1</v>
      </c>
      <c r="E438" s="2">
        <f>'[2]Weekly capesize'!$J790</f>
        <v>7.3</v>
      </c>
    </row>
    <row r="439" spans="1:5" x14ac:dyDescent="0.35">
      <c r="A439" s="1">
        <f t="shared" si="7"/>
        <v>42787</v>
      </c>
      <c r="B439" s="2">
        <v>7.85</v>
      </c>
      <c r="C439" s="2">
        <f>'[2]Weekly capesize'!$I791</f>
        <v>4.9000000000000004</v>
      </c>
      <c r="D439" s="2">
        <f>'[2]Weekly capesize'!$Z791</f>
        <v>10.85</v>
      </c>
      <c r="E439" s="2">
        <f>'[2]Weekly capesize'!$J791</f>
        <v>7.65</v>
      </c>
    </row>
    <row r="440" spans="1:5" x14ac:dyDescent="0.35">
      <c r="A440" s="1">
        <f t="shared" si="7"/>
        <v>42794</v>
      </c>
      <c r="B440" s="2">
        <v>8.1</v>
      </c>
      <c r="C440" s="2">
        <f>'[2]Weekly capesize'!$I792</f>
        <v>6</v>
      </c>
      <c r="D440" s="2">
        <f>'[2]Weekly capesize'!$Z792</f>
        <v>11.5</v>
      </c>
      <c r="E440" s="2">
        <f>'[2]Weekly capesize'!$J792</f>
        <v>8.4499999999999993</v>
      </c>
    </row>
    <row r="441" spans="1:5" x14ac:dyDescent="0.35">
      <c r="A441" s="1">
        <f t="shared" si="7"/>
        <v>42801</v>
      </c>
      <c r="B441" s="2">
        <v>8.1999999999999993</v>
      </c>
      <c r="C441" s="2">
        <f>'[2]Weekly capesize'!$I793</f>
        <v>6.4</v>
      </c>
      <c r="D441" s="2">
        <f>'[2]Weekly capesize'!$Z793</f>
        <v>12.5</v>
      </c>
      <c r="E441" s="2">
        <f>'[2]Weekly capesize'!$J793</f>
        <v>8.6</v>
      </c>
    </row>
    <row r="442" spans="1:5" x14ac:dyDescent="0.35">
      <c r="A442" s="1">
        <f t="shared" si="7"/>
        <v>42808</v>
      </c>
      <c r="B442" s="2">
        <v>8.8000000000000007</v>
      </c>
      <c r="C442" s="2">
        <f>'[2]Weekly capesize'!$I794</f>
        <v>6.6</v>
      </c>
      <c r="D442" s="2">
        <f>'[2]Weekly capesize'!$Z794</f>
        <v>14.85</v>
      </c>
      <c r="E442" s="2">
        <f>'[2]Weekly capesize'!$J794</f>
        <v>11.4</v>
      </c>
    </row>
    <row r="443" spans="1:5" x14ac:dyDescent="0.35">
      <c r="A443" s="1">
        <f t="shared" si="7"/>
        <v>42815</v>
      </c>
      <c r="B443" s="2">
        <v>9.5</v>
      </c>
      <c r="C443" s="2">
        <f>'[2]Weekly capesize'!$I795</f>
        <v>6.95</v>
      </c>
      <c r="D443" s="2">
        <f>'[2]Weekly capesize'!$Z795</f>
        <v>16.7</v>
      </c>
      <c r="E443" s="2">
        <f>'[2]Weekly capesize'!$J795</f>
        <v>12.65</v>
      </c>
    </row>
    <row r="444" spans="1:5" x14ac:dyDescent="0.35">
      <c r="A444" s="1">
        <f t="shared" si="7"/>
        <v>42822</v>
      </c>
      <c r="B444" s="2">
        <v>9.65</v>
      </c>
      <c r="C444" s="2">
        <f>'[2]Weekly capesize'!$I796</f>
        <v>7</v>
      </c>
      <c r="D444" s="2">
        <f>'[2]Weekly capesize'!$Z796</f>
        <v>16.25</v>
      </c>
      <c r="E444" s="2">
        <f>'[2]Weekly capesize'!$J796</f>
        <v>12.2</v>
      </c>
    </row>
    <row r="445" spans="1:5" x14ac:dyDescent="0.35">
      <c r="A445" s="1">
        <f t="shared" si="7"/>
        <v>42829</v>
      </c>
      <c r="B445" s="2">
        <v>9.3000000000000007</v>
      </c>
      <c r="C445" s="2">
        <f>'[2]Weekly capesize'!$I797</f>
        <v>6.6</v>
      </c>
      <c r="D445" s="2">
        <f>'[2]Weekly capesize'!$Z797</f>
        <v>16.25</v>
      </c>
      <c r="E445" s="2">
        <f>'[2]Weekly capesize'!$J797</f>
        <v>12.15</v>
      </c>
    </row>
    <row r="446" spans="1:5" x14ac:dyDescent="0.35">
      <c r="A446" s="1">
        <f t="shared" si="7"/>
        <v>42836</v>
      </c>
      <c r="B446" s="2">
        <v>8.85</v>
      </c>
      <c r="C446" s="2">
        <f>'[2]Weekly capesize'!$I798</f>
        <v>6.15</v>
      </c>
      <c r="D446" s="2">
        <f>'[2]Weekly capesize'!$Z798</f>
        <v>14.45</v>
      </c>
      <c r="E446" s="2">
        <f>'[2]Weekly capesize'!$J798</f>
        <v>10.95</v>
      </c>
    </row>
    <row r="447" spans="1:5" x14ac:dyDescent="0.35">
      <c r="A447" s="1">
        <f t="shared" si="7"/>
        <v>42843</v>
      </c>
      <c r="B447" s="2">
        <v>8.4499999999999993</v>
      </c>
      <c r="C447" s="2">
        <f>'[2]Weekly capesize'!$I799</f>
        <v>6.25</v>
      </c>
      <c r="D447" s="2">
        <f>'[2]Weekly capesize'!$Z799</f>
        <v>14.95</v>
      </c>
      <c r="E447" s="2">
        <f>'[2]Weekly capesize'!$J799</f>
        <v>11.2</v>
      </c>
    </row>
    <row r="448" spans="1:5" x14ac:dyDescent="0.35">
      <c r="A448" s="1">
        <f t="shared" si="7"/>
        <v>42850</v>
      </c>
      <c r="B448" s="2">
        <v>8.15</v>
      </c>
      <c r="C448" s="2">
        <f>'[2]Weekly capesize'!$I800</f>
        <v>5.9</v>
      </c>
      <c r="D448" s="2">
        <f>'[2]Weekly capesize'!$Z800</f>
        <v>13.1</v>
      </c>
      <c r="E448" s="2">
        <f>'[2]Weekly capesize'!$J800</f>
        <v>10.199999999999999</v>
      </c>
    </row>
    <row r="449" spans="1:5" x14ac:dyDescent="0.35">
      <c r="A449" s="1">
        <f t="shared" si="7"/>
        <v>42857</v>
      </c>
      <c r="B449" s="2">
        <v>8.1</v>
      </c>
      <c r="C449" s="2">
        <f>'[2]Weekly capesize'!$I801</f>
        <v>6.1</v>
      </c>
      <c r="D449" s="2">
        <f>'[2]Weekly capesize'!$Z801</f>
        <v>13.85</v>
      </c>
      <c r="E449" s="2">
        <f>'[2]Weekly capesize'!$J801</f>
        <v>10.15</v>
      </c>
    </row>
    <row r="450" spans="1:5" x14ac:dyDescent="0.35">
      <c r="A450" s="1">
        <f t="shared" si="7"/>
        <v>42864</v>
      </c>
      <c r="B450" s="2">
        <v>7.9</v>
      </c>
      <c r="C450" s="2">
        <f>'[2]Weekly capesize'!$I802</f>
        <v>5.65</v>
      </c>
      <c r="D450" s="2">
        <f>'[2]Weekly capesize'!$Z802</f>
        <v>13.2</v>
      </c>
      <c r="E450" s="2">
        <f>'[2]Weekly capesize'!$J802</f>
        <v>9.8000000000000007</v>
      </c>
    </row>
    <row r="451" spans="1:5" x14ac:dyDescent="0.35">
      <c r="A451" s="1">
        <f t="shared" si="7"/>
        <v>42871</v>
      </c>
      <c r="B451" s="2">
        <v>8.1</v>
      </c>
      <c r="C451" s="2">
        <f>'[2]Weekly capesize'!$I803</f>
        <v>6.1</v>
      </c>
      <c r="D451" s="2">
        <f>'[2]Weekly capesize'!$Z803</f>
        <v>14.45</v>
      </c>
      <c r="E451" s="2">
        <f>'[2]Weekly capesize'!$J803</f>
        <v>10.65</v>
      </c>
    </row>
    <row r="452" spans="1:5" x14ac:dyDescent="0.35">
      <c r="A452" s="1">
        <f t="shared" si="7"/>
        <v>42878</v>
      </c>
      <c r="B452" s="2">
        <v>7.95</v>
      </c>
      <c r="C452" s="2">
        <f>'[2]Weekly capesize'!$I804</f>
        <v>6.1</v>
      </c>
      <c r="D452" s="2">
        <f>'[2]Weekly capesize'!$Z804</f>
        <v>14.55</v>
      </c>
      <c r="E452" s="2">
        <f>'[2]Weekly capesize'!$J804</f>
        <v>10.75</v>
      </c>
    </row>
    <row r="453" spans="1:5" x14ac:dyDescent="0.35">
      <c r="A453" s="1">
        <f t="shared" si="7"/>
        <v>42885</v>
      </c>
      <c r="B453" s="2">
        <v>7.15</v>
      </c>
      <c r="C453" s="2">
        <f>'[2]Weekly capesize'!$I805</f>
        <v>6</v>
      </c>
      <c r="D453" s="2">
        <f>'[2]Weekly capesize'!$Z805</f>
        <v>14.2</v>
      </c>
      <c r="E453" s="2">
        <f>'[2]Weekly capesize'!$J805</f>
        <v>10.6</v>
      </c>
    </row>
    <row r="454" spans="1:5" x14ac:dyDescent="0.35">
      <c r="A454" s="1">
        <f t="shared" si="7"/>
        <v>42892</v>
      </c>
      <c r="B454" s="2">
        <v>6.85</v>
      </c>
      <c r="C454" s="2">
        <f>'[2]Weekly capesize'!$I806</f>
        <v>5.6</v>
      </c>
      <c r="D454" s="2">
        <f>'[2]Weekly capesize'!$Z806</f>
        <v>13.55</v>
      </c>
      <c r="E454" s="2">
        <f>'[2]Weekly capesize'!$J806</f>
        <v>10</v>
      </c>
    </row>
    <row r="455" spans="1:5" x14ac:dyDescent="0.35">
      <c r="A455" s="1">
        <f t="shared" si="7"/>
        <v>42899</v>
      </c>
      <c r="B455" s="2">
        <v>7.6</v>
      </c>
      <c r="C455" s="2">
        <f>'[2]Weekly capesize'!$I807</f>
        <v>5.9</v>
      </c>
      <c r="D455" s="2">
        <f>'[2]Weekly capesize'!$Z807</f>
        <v>13.2</v>
      </c>
      <c r="E455" s="2">
        <f>'[2]Weekly capesize'!$J807</f>
        <v>9.9</v>
      </c>
    </row>
    <row r="456" spans="1:5" x14ac:dyDescent="0.35">
      <c r="A456" s="1">
        <f t="shared" si="7"/>
        <v>42906</v>
      </c>
      <c r="B456" s="2">
        <v>7.8</v>
      </c>
      <c r="C456" s="2">
        <f>'[2]Weekly capesize'!$I808</f>
        <v>5.3</v>
      </c>
      <c r="D456" s="2">
        <f>'[2]Weekly capesize'!$Z808</f>
        <v>12.65</v>
      </c>
      <c r="E456" s="2">
        <f>'[2]Weekly capesize'!$J808</f>
        <v>9.5</v>
      </c>
    </row>
    <row r="457" spans="1:5" x14ac:dyDescent="0.35">
      <c r="A457" s="1">
        <f t="shared" si="7"/>
        <v>42913</v>
      </c>
      <c r="B457" s="2">
        <v>8.1</v>
      </c>
      <c r="C457" s="2">
        <f>'[2]Weekly capesize'!$I809</f>
        <v>4.6500000000000004</v>
      </c>
      <c r="D457" s="2">
        <f>'[2]Weekly capesize'!$Z809</f>
        <v>11.15</v>
      </c>
      <c r="E457" s="2">
        <f>'[2]Weekly capesize'!$J809</f>
        <v>8.5</v>
      </c>
    </row>
    <row r="458" spans="1:5" x14ac:dyDescent="0.35">
      <c r="A458" s="1">
        <f t="shared" si="7"/>
        <v>42920</v>
      </c>
      <c r="B458" s="2">
        <v>8.0500000000000007</v>
      </c>
      <c r="C458" s="2">
        <f>'[2]Weekly capesize'!$I810</f>
        <v>5</v>
      </c>
      <c r="D458" s="2">
        <f>'[2]Weekly capesize'!$Z810</f>
        <v>11.5</v>
      </c>
      <c r="E458" s="2">
        <f>'[2]Weekly capesize'!$J810</f>
        <v>8.8000000000000007</v>
      </c>
    </row>
    <row r="459" spans="1:5" x14ac:dyDescent="0.35">
      <c r="A459" s="1">
        <f t="shared" si="7"/>
        <v>42927</v>
      </c>
      <c r="B459" s="15">
        <v>7.9</v>
      </c>
      <c r="C459" s="2">
        <f>'[2]Weekly capesize'!$I811</f>
        <v>4.4000000000000004</v>
      </c>
      <c r="D459" s="2">
        <f>'[2]Weekly capesize'!$Z811</f>
        <v>10.8</v>
      </c>
      <c r="E459" s="2">
        <f>'[2]Weekly capesize'!$J811</f>
        <v>8.0500000000000007</v>
      </c>
    </row>
    <row r="460" spans="1:5" x14ac:dyDescent="0.35">
      <c r="A460" s="1">
        <f t="shared" si="7"/>
        <v>42934</v>
      </c>
      <c r="B460" s="2">
        <v>8.3000000000000007</v>
      </c>
      <c r="C460" s="2">
        <f>'[2]Weekly capesize'!$I812</f>
        <v>5.15</v>
      </c>
      <c r="D460" s="2">
        <f>'[2]Weekly capesize'!$Z812</f>
        <v>12</v>
      </c>
      <c r="E460" s="2">
        <f>'[2]Weekly capesize'!$J812</f>
        <v>8.9</v>
      </c>
    </row>
    <row r="461" spans="1:5" x14ac:dyDescent="0.35">
      <c r="A461" s="1">
        <f t="shared" si="7"/>
        <v>42941</v>
      </c>
      <c r="B461" s="2">
        <v>8.4499999999999993</v>
      </c>
      <c r="C461" s="2">
        <f>'[2]Weekly capesize'!$I813</f>
        <v>5.5</v>
      </c>
      <c r="D461" s="2">
        <f>'[2]Weekly capesize'!$Z813</f>
        <v>13</v>
      </c>
      <c r="E461" s="2">
        <f>'[2]Weekly capesize'!$J813</f>
        <v>9.5</v>
      </c>
    </row>
    <row r="462" spans="1:5" x14ac:dyDescent="0.35">
      <c r="A462" s="1">
        <f t="shared" si="7"/>
        <v>42948</v>
      </c>
      <c r="B462" s="2">
        <v>8.5500000000000007</v>
      </c>
      <c r="C462" s="2">
        <f>'[2]Weekly capesize'!$I814</f>
        <v>5.3</v>
      </c>
      <c r="D462" s="2">
        <f>'[2]Weekly capesize'!$Z814</f>
        <v>12.9</v>
      </c>
      <c r="E462" s="2">
        <f>'[2]Weekly capesize'!$J814</f>
        <v>9.75</v>
      </c>
    </row>
    <row r="463" spans="1:5" x14ac:dyDescent="0.35">
      <c r="A463" s="1">
        <f t="shared" si="7"/>
        <v>42955</v>
      </c>
      <c r="B463" s="2">
        <v>8.35</v>
      </c>
      <c r="C463" s="2">
        <f>'[2]Weekly capesize'!$I815</f>
        <v>6.3</v>
      </c>
      <c r="D463" s="2">
        <f>'[2]Weekly capesize'!$Z815</f>
        <v>14</v>
      </c>
      <c r="E463" s="2">
        <f>'[2]Weekly capesize'!$J815</f>
        <v>10.6</v>
      </c>
    </row>
    <row r="464" spans="1:5" x14ac:dyDescent="0.35">
      <c r="A464" s="1">
        <f t="shared" si="7"/>
        <v>42962</v>
      </c>
      <c r="B464" s="2">
        <v>8.85</v>
      </c>
      <c r="C464" s="2">
        <f>'[2]Weekly capesize'!$I816</f>
        <v>6.9</v>
      </c>
      <c r="D464" s="2">
        <f>'[2]Weekly capesize'!$Z816</f>
        <v>15.25</v>
      </c>
      <c r="E464" s="2">
        <f>'[2]Weekly capesize'!$J816</f>
        <v>11.4</v>
      </c>
    </row>
    <row r="465" spans="1:5" x14ac:dyDescent="0.35">
      <c r="A465" s="1">
        <f t="shared" si="7"/>
        <v>42969</v>
      </c>
      <c r="B465" s="2">
        <v>9.1999999999999993</v>
      </c>
      <c r="C465" s="2">
        <f>'[2]Weekly capesize'!$I817</f>
        <v>7.45</v>
      </c>
      <c r="D465" s="2">
        <f>'[2]Weekly capesize'!$Z817</f>
        <v>17.3</v>
      </c>
      <c r="E465" s="2">
        <f>'[2]Weekly capesize'!$J817</f>
        <v>13.15</v>
      </c>
    </row>
    <row r="466" spans="1:5" x14ac:dyDescent="0.35">
      <c r="A466" s="1">
        <f t="shared" si="7"/>
        <v>42976</v>
      </c>
      <c r="B466" s="2">
        <v>9.3000000000000007</v>
      </c>
      <c r="C466" s="2">
        <f>'[2]Weekly capesize'!$I818</f>
        <v>7.25</v>
      </c>
      <c r="D466" s="2">
        <f>'[2]Weekly capesize'!$Z818</f>
        <v>16.95</v>
      </c>
      <c r="E466" s="2">
        <f>'[2]Weekly capesize'!$J818</f>
        <v>12.5</v>
      </c>
    </row>
    <row r="467" spans="1:5" x14ac:dyDescent="0.35">
      <c r="A467" s="1">
        <f t="shared" si="7"/>
        <v>42983</v>
      </c>
      <c r="B467" s="2">
        <v>9.25</v>
      </c>
      <c r="C467" s="2">
        <f>'[2]Weekly capesize'!$I819</f>
        <v>7.2</v>
      </c>
      <c r="D467" s="2">
        <f>'[2]Weekly capesize'!$Z819</f>
        <v>16.149999999999999</v>
      </c>
      <c r="E467" s="2">
        <f>'[2]Weekly capesize'!$J819</f>
        <v>12.15</v>
      </c>
    </row>
    <row r="468" spans="1:5" x14ac:dyDescent="0.35">
      <c r="A468" s="1">
        <f t="shared" si="7"/>
        <v>42990</v>
      </c>
      <c r="B468" s="2">
        <v>9.85</v>
      </c>
      <c r="C468" s="2">
        <f>'[2]Weekly capesize'!$I820</f>
        <v>7.95</v>
      </c>
      <c r="D468" s="2">
        <f>'[2]Weekly capesize'!$Z820</f>
        <v>17.149999999999999</v>
      </c>
      <c r="E468" s="2">
        <f>'[2]Weekly capesize'!$J820</f>
        <v>13.35</v>
      </c>
    </row>
    <row r="469" spans="1:5" x14ac:dyDescent="0.35">
      <c r="A469" s="1">
        <f t="shared" si="7"/>
        <v>42997</v>
      </c>
      <c r="B469" s="2">
        <v>11.4</v>
      </c>
      <c r="C469" s="2">
        <f>'[2]Weekly capesize'!$I821</f>
        <v>8.15</v>
      </c>
      <c r="D469" s="2">
        <f>'[2]Weekly capesize'!$Z821</f>
        <v>17.2</v>
      </c>
      <c r="E469" s="2">
        <f>'[2]Weekly capesize'!$J821</f>
        <v>13.15</v>
      </c>
    </row>
    <row r="470" spans="1:5" x14ac:dyDescent="0.35">
      <c r="A470" s="1">
        <f t="shared" si="7"/>
        <v>43004</v>
      </c>
      <c r="B470" s="2">
        <v>10.5</v>
      </c>
      <c r="C470" s="2">
        <f>'[2]Weekly capesize'!$I822</f>
        <v>8.25</v>
      </c>
      <c r="D470" s="2">
        <f>'[2]Weekly capesize'!$Z822</f>
        <v>19.350000000000001</v>
      </c>
      <c r="E470" s="2">
        <f>'[2]Weekly capesize'!$J822</f>
        <v>14.45</v>
      </c>
    </row>
    <row r="471" spans="1:5" x14ac:dyDescent="0.35">
      <c r="A471" s="1">
        <f t="shared" si="7"/>
        <v>43011</v>
      </c>
      <c r="B471" s="2">
        <v>9.6999999999999993</v>
      </c>
      <c r="C471" s="2">
        <f>'[2]Weekly capesize'!$I823</f>
        <v>7.45</v>
      </c>
      <c r="D471" s="2">
        <f>'[2]Weekly capesize'!$Z823</f>
        <v>18.25</v>
      </c>
      <c r="E471" s="2">
        <f>'[2]Weekly capesize'!$J823</f>
        <v>13.5</v>
      </c>
    </row>
    <row r="472" spans="1:5" x14ac:dyDescent="0.35">
      <c r="A472" s="1">
        <f t="shared" si="7"/>
        <v>43018</v>
      </c>
      <c r="B472" s="2">
        <v>10.35</v>
      </c>
      <c r="C472" s="2">
        <f>'[2]Weekly capesize'!$I824</f>
        <v>8.1</v>
      </c>
      <c r="D472" s="2">
        <f>'[2]Weekly capesize'!$Z824</f>
        <v>18.55</v>
      </c>
      <c r="E472" s="2">
        <f>'[2]Weekly capesize'!$J824</f>
        <v>13.95</v>
      </c>
    </row>
    <row r="473" spans="1:5" x14ac:dyDescent="0.35">
      <c r="A473" s="1">
        <f t="shared" si="7"/>
        <v>43025</v>
      </c>
      <c r="B473" s="14">
        <v>10.9</v>
      </c>
      <c r="C473" s="2">
        <f>'[2]Weekly capesize'!$I825</f>
        <v>8.1999999999999993</v>
      </c>
      <c r="D473" s="2">
        <f>'[2]Weekly capesize'!$Z825</f>
        <v>17.45</v>
      </c>
      <c r="E473" s="2">
        <f>'[2]Weekly capesize'!$J825</f>
        <v>13.6</v>
      </c>
    </row>
    <row r="474" spans="1:5" x14ac:dyDescent="0.35">
      <c r="A474" s="1">
        <f t="shared" si="7"/>
        <v>43032</v>
      </c>
      <c r="B474" s="2">
        <v>10.9</v>
      </c>
      <c r="C474" s="2">
        <f>'[2]Weekly capesize'!$I826</f>
        <v>8.1</v>
      </c>
      <c r="D474" s="2">
        <f>'[2]Weekly capesize'!$Z826</f>
        <v>17.95</v>
      </c>
      <c r="E474" s="2">
        <f>'[2]Weekly capesize'!$J826</f>
        <v>13.85</v>
      </c>
    </row>
    <row r="475" spans="1:5" x14ac:dyDescent="0.35">
      <c r="A475" s="1">
        <f t="shared" si="7"/>
        <v>43039</v>
      </c>
      <c r="B475" s="2">
        <v>9.6999999999999993</v>
      </c>
      <c r="C475" s="2">
        <f>'[2]Weekly capesize'!$I827</f>
        <v>8.15</v>
      </c>
      <c r="D475" s="2">
        <f>'[2]Weekly capesize'!$Z827</f>
        <v>17.899999999999999</v>
      </c>
      <c r="E475" s="2">
        <f>'[2]Weekly capesize'!$J827</f>
        <v>14.15</v>
      </c>
    </row>
    <row r="476" spans="1:5" x14ac:dyDescent="0.35">
      <c r="A476" s="1">
        <f t="shared" si="7"/>
        <v>43046</v>
      </c>
      <c r="B476" s="2">
        <v>9.5500000000000007</v>
      </c>
      <c r="C476" s="2">
        <f>'[2]Weekly capesize'!$I828</f>
        <v>7.75</v>
      </c>
      <c r="D476" s="2">
        <f>'[2]Weekly capesize'!$Z828</f>
        <v>17.7</v>
      </c>
      <c r="E476" s="2">
        <f>'[2]Weekly capesize'!$J828</f>
        <v>13.7</v>
      </c>
    </row>
    <row r="477" spans="1:5" x14ac:dyDescent="0.35">
      <c r="A477" s="1">
        <f t="shared" si="7"/>
        <v>43053</v>
      </c>
      <c r="B477" s="2">
        <v>9.4499999999999993</v>
      </c>
      <c r="C477" s="2">
        <f>'[2]Weekly capesize'!$I829</f>
        <v>8.1999999999999993</v>
      </c>
      <c r="D477" s="2">
        <f>'[2]Weekly capesize'!$Z829</f>
        <v>19.100000000000001</v>
      </c>
      <c r="E477" s="2">
        <f>'[2]Weekly capesize'!$J829</f>
        <v>14.45</v>
      </c>
    </row>
    <row r="478" spans="1:5" x14ac:dyDescent="0.35">
      <c r="A478" s="1">
        <f t="shared" si="7"/>
        <v>43060</v>
      </c>
      <c r="B478" s="2">
        <v>8.75</v>
      </c>
      <c r="C478" s="2">
        <f>'[2]Weekly capesize'!$I830</f>
        <v>7.95</v>
      </c>
      <c r="D478" s="2">
        <f>'[2]Weekly capesize'!$Z830</f>
        <v>18.25</v>
      </c>
      <c r="E478" s="2">
        <f>'[2]Weekly capesize'!$J830</f>
        <v>13.7</v>
      </c>
    </row>
    <row r="479" spans="1:5" x14ac:dyDescent="0.35">
      <c r="A479" s="1">
        <f t="shared" si="7"/>
        <v>43067</v>
      </c>
      <c r="B479" s="2">
        <v>9.6</v>
      </c>
      <c r="C479" s="2">
        <f>'[2]Weekly capesize'!$I831</f>
        <v>9.0500000000000007</v>
      </c>
      <c r="D479" s="2">
        <f>'[2]Weekly capesize'!$Z831</f>
        <v>18.850000000000001</v>
      </c>
      <c r="E479" s="2">
        <f>'[2]Weekly capesize'!$J831</f>
        <v>14.2</v>
      </c>
    </row>
    <row r="480" spans="1:5" x14ac:dyDescent="0.35">
      <c r="A480" s="1">
        <f t="shared" si="7"/>
        <v>43074</v>
      </c>
      <c r="B480" s="2">
        <v>9.15</v>
      </c>
      <c r="C480" s="2">
        <f>'[2]Weekly capesize'!$I832</f>
        <v>9.85</v>
      </c>
      <c r="D480" s="2">
        <f>'[2]Weekly capesize'!$Z832</f>
        <v>20.9</v>
      </c>
      <c r="E480" s="2">
        <f>'[2]Weekly capesize'!$J832</f>
        <v>15.6</v>
      </c>
    </row>
    <row r="481" spans="1:5" x14ac:dyDescent="0.35">
      <c r="A481" s="1">
        <f t="shared" si="7"/>
        <v>43081</v>
      </c>
      <c r="B481" s="2">
        <v>9.1999999999999993</v>
      </c>
      <c r="C481" s="2">
        <f>'[2]Weekly capesize'!$I833</f>
        <v>9.65</v>
      </c>
      <c r="D481" s="2">
        <f>'[2]Weekly capesize'!$Z833</f>
        <v>21.05</v>
      </c>
      <c r="E481" s="2">
        <f>'[2]Weekly capesize'!$J833</f>
        <v>15.9</v>
      </c>
    </row>
    <row r="482" spans="1:5" x14ac:dyDescent="0.35">
      <c r="A482" s="1">
        <f t="shared" si="7"/>
        <v>43088</v>
      </c>
      <c r="B482" s="2">
        <v>9.4</v>
      </c>
      <c r="C482" s="2">
        <f>'[2]Weekly capesize'!$I834</f>
        <v>9.8000000000000007</v>
      </c>
      <c r="D482" s="2">
        <f>'[2]Weekly capesize'!$Z834</f>
        <v>19.399999999999999</v>
      </c>
      <c r="E482" s="2">
        <f>'[2]Weekly capesize'!$J834</f>
        <v>15.05</v>
      </c>
    </row>
    <row r="483" spans="1:5" x14ac:dyDescent="0.35">
      <c r="A483" s="1">
        <f>A482+6</f>
        <v>43094</v>
      </c>
      <c r="B483" s="2">
        <v>9.6</v>
      </c>
      <c r="C483" s="2">
        <f>'[2]Weekly capesize'!$I835</f>
        <v>8.4499999999999993</v>
      </c>
      <c r="D483" s="2">
        <f>'[2]Weekly capesize'!$Z835</f>
        <v>17.25</v>
      </c>
      <c r="E483" s="2">
        <f>'[2]Weekly capesize'!$J835</f>
        <v>13.75</v>
      </c>
    </row>
    <row r="484" spans="1:5" x14ac:dyDescent="0.35">
      <c r="A484" s="1">
        <f>A483+14</f>
        <v>43108</v>
      </c>
      <c r="B484" s="2">
        <v>9.35</v>
      </c>
      <c r="C484" s="2">
        <f>'[2]Weekly capesize'!$I836</f>
        <v>6.9</v>
      </c>
      <c r="D484" s="2">
        <f>'[2]Weekly capesize'!$Z836</f>
        <v>17.350000000000001</v>
      </c>
      <c r="E484" s="2">
        <f>'[2]Weekly capesize'!$J836</f>
        <v>13.3</v>
      </c>
    </row>
    <row r="485" spans="1:5" x14ac:dyDescent="0.35">
      <c r="A485" s="16">
        <f t="shared" ref="A485:A490" si="8">A484+7</f>
        <v>43115</v>
      </c>
      <c r="B485" s="2">
        <v>9.6</v>
      </c>
      <c r="C485" s="2">
        <f>'[2]Weekly capesize'!$I837</f>
        <v>6.05</v>
      </c>
      <c r="D485" s="2">
        <f>'[2]Weekly capesize'!$Z837</f>
        <v>15.95</v>
      </c>
      <c r="E485" s="2">
        <f>'[2]Weekly capesize'!$J837</f>
        <v>12</v>
      </c>
    </row>
    <row r="486" spans="1:5" x14ac:dyDescent="0.35">
      <c r="A486" s="16">
        <f t="shared" si="8"/>
        <v>43122</v>
      </c>
      <c r="B486" s="2">
        <v>9.75</v>
      </c>
      <c r="C486" s="2">
        <f>'[2]Weekly capesize'!$I838</f>
        <v>5.65</v>
      </c>
      <c r="D486" s="2">
        <f>'[2]Weekly capesize'!$Z838</f>
        <v>14.05</v>
      </c>
      <c r="E486" s="2">
        <f>'[2]Weekly capesize'!$J838</f>
        <v>10.6</v>
      </c>
    </row>
    <row r="487" spans="1:5" x14ac:dyDescent="0.35">
      <c r="A487" s="16">
        <f t="shared" si="8"/>
        <v>43129</v>
      </c>
      <c r="B487" s="2">
        <v>9.9499999999999993</v>
      </c>
      <c r="C487" s="2">
        <f>'[2]Weekly capesize'!$I839</f>
        <v>6.95</v>
      </c>
      <c r="D487" s="2">
        <f>'[2]Weekly capesize'!$Z839</f>
        <v>14.95</v>
      </c>
      <c r="E487" s="2">
        <f>'[2]Weekly capesize'!$J839</f>
        <v>11.35</v>
      </c>
    </row>
    <row r="488" spans="1:5" x14ac:dyDescent="0.35">
      <c r="A488" s="16">
        <f t="shared" si="8"/>
        <v>43136</v>
      </c>
      <c r="B488" s="2">
        <v>10</v>
      </c>
      <c r="C488" s="2">
        <f>'[2]Weekly capesize'!$I840</f>
        <v>6.25</v>
      </c>
      <c r="D488" s="2">
        <f>'[2]Weekly capesize'!$Z840</f>
        <v>14.8</v>
      </c>
      <c r="E488" s="2">
        <f>'[2]Weekly capesize'!$J840</f>
        <v>11</v>
      </c>
    </row>
    <row r="489" spans="1:5" x14ac:dyDescent="0.35">
      <c r="A489" s="16">
        <f t="shared" si="8"/>
        <v>43143</v>
      </c>
      <c r="B489" s="2">
        <v>9.4499999999999993</v>
      </c>
      <c r="C489" s="2">
        <f>'[2]Weekly capesize'!$I841</f>
        <v>6.8</v>
      </c>
      <c r="D489" s="2">
        <f>'[2]Weekly capesize'!$Z841</f>
        <v>16.850000000000001</v>
      </c>
      <c r="E489" s="2">
        <f>'[2]Weekly capesize'!$J841</f>
        <v>13.2</v>
      </c>
    </row>
    <row r="490" spans="1:5" x14ac:dyDescent="0.35">
      <c r="A490" s="16">
        <f t="shared" si="8"/>
        <v>43150</v>
      </c>
      <c r="B490" s="2">
        <v>9.3000000000000007</v>
      </c>
      <c r="C490" s="2">
        <f>'[2]Weekly capesize'!$I842</f>
        <v>6.4</v>
      </c>
      <c r="D490" s="2">
        <f>'[2]Weekly capesize'!$Z842</f>
        <v>16.2</v>
      </c>
      <c r="E490" s="2">
        <f>'[2]Weekly capesize'!$J842</f>
        <v>12.5</v>
      </c>
    </row>
    <row r="491" spans="1:5" x14ac:dyDescent="0.35">
      <c r="A491" s="16">
        <f t="shared" ref="A491:A560" si="9">A490+7</f>
        <v>43157</v>
      </c>
      <c r="B491" s="2">
        <v>10.4</v>
      </c>
      <c r="C491" s="2">
        <f>'[2]Weekly capesize'!$I843</f>
        <v>7.15</v>
      </c>
      <c r="D491" s="2">
        <f>'[2]Weekly capesize'!$Z843</f>
        <v>16.7</v>
      </c>
      <c r="E491" s="2">
        <f>'[2]Weekly capesize'!$J843</f>
        <v>12.75</v>
      </c>
    </row>
    <row r="492" spans="1:5" x14ac:dyDescent="0.35">
      <c r="A492" s="16">
        <f t="shared" si="9"/>
        <v>43164</v>
      </c>
      <c r="B492" s="11">
        <v>10.85</v>
      </c>
      <c r="C492" s="2">
        <f>'[2]Weekly capesize'!$I844</f>
        <v>6.55</v>
      </c>
      <c r="D492" s="2">
        <f>'[2]Weekly capesize'!$Z844</f>
        <v>16.100000000000001</v>
      </c>
      <c r="E492" s="2">
        <f>'[2]Weekly capesize'!$J844</f>
        <v>12.4</v>
      </c>
    </row>
    <row r="493" spans="1:5" x14ac:dyDescent="0.35">
      <c r="A493" s="16">
        <f t="shared" si="9"/>
        <v>43171</v>
      </c>
      <c r="B493" s="11">
        <v>10.95</v>
      </c>
      <c r="C493" s="2">
        <f>'[2]Weekly capesize'!$I845</f>
        <v>6.4</v>
      </c>
      <c r="D493" s="2">
        <f>'[2]Weekly capesize'!$Z845</f>
        <v>15.45</v>
      </c>
      <c r="E493" s="2">
        <f>'[2]Weekly capesize'!$J845</f>
        <v>11.8</v>
      </c>
    </row>
    <row r="494" spans="1:5" x14ac:dyDescent="0.35">
      <c r="A494" s="16">
        <f t="shared" si="9"/>
        <v>43178</v>
      </c>
      <c r="B494" s="11">
        <v>11.25</v>
      </c>
      <c r="C494" s="2">
        <f>'[2]Weekly capesize'!$I846</f>
        <v>6.1</v>
      </c>
      <c r="D494" s="2">
        <f>'[2]Weekly capesize'!$Z846</f>
        <v>15</v>
      </c>
      <c r="E494" s="2">
        <f>'[2]Weekly capesize'!$J846</f>
        <v>11.25</v>
      </c>
    </row>
    <row r="495" spans="1:5" x14ac:dyDescent="0.35">
      <c r="A495" s="16">
        <f t="shared" si="9"/>
        <v>43185</v>
      </c>
      <c r="B495" s="11">
        <v>10.9</v>
      </c>
      <c r="C495" s="2">
        <f>'[2]Weekly capesize'!$I847</f>
        <v>6.15</v>
      </c>
      <c r="D495" s="2">
        <f>'[2]Weekly capesize'!$Z847</f>
        <v>14.75</v>
      </c>
      <c r="E495" s="2">
        <f>'[2]Weekly capesize'!$J847</f>
        <v>10.95</v>
      </c>
    </row>
    <row r="496" spans="1:5" x14ac:dyDescent="0.35">
      <c r="A496" s="16">
        <f t="shared" si="9"/>
        <v>43192</v>
      </c>
      <c r="B496" s="11">
        <v>10.9</v>
      </c>
      <c r="C496" s="2">
        <f>'[2]Weekly capesize'!$I848</f>
        <v>5.75</v>
      </c>
      <c r="D496" s="2">
        <f>'[2]Weekly capesize'!$Z848</f>
        <v>14.1</v>
      </c>
      <c r="E496" s="2">
        <f>'[2]Weekly capesize'!$J848</f>
        <v>10.65</v>
      </c>
    </row>
    <row r="497" spans="1:5" x14ac:dyDescent="0.35">
      <c r="A497" s="16">
        <f t="shared" si="9"/>
        <v>43199</v>
      </c>
      <c r="B497" s="11">
        <v>9.9499999999999993</v>
      </c>
      <c r="C497" s="2">
        <f>'[2]Weekly capesize'!$I849</f>
        <v>5.25</v>
      </c>
      <c r="D497" s="2">
        <f>'[2]Weekly capesize'!$Z849</f>
        <v>12.75</v>
      </c>
      <c r="E497" s="2">
        <f>'[2]Weekly capesize'!$J849</f>
        <v>10.050000000000001</v>
      </c>
    </row>
    <row r="498" spans="1:5" x14ac:dyDescent="0.35">
      <c r="A498" s="16">
        <f t="shared" si="9"/>
        <v>43206</v>
      </c>
      <c r="B498" s="11">
        <v>10.1</v>
      </c>
      <c r="C498" s="2">
        <f>'[2]Weekly capesize'!$I850</f>
        <v>6.4</v>
      </c>
      <c r="D498" s="2">
        <f>'[2]Weekly capesize'!$Z850</f>
        <v>13.5</v>
      </c>
      <c r="E498" s="2">
        <f>'[2]Weekly capesize'!$J850</f>
        <v>10.65</v>
      </c>
    </row>
    <row r="499" spans="1:5" x14ac:dyDescent="0.35">
      <c r="A499" s="16">
        <f t="shared" si="9"/>
        <v>43213</v>
      </c>
      <c r="B499" s="11">
        <v>10.199999999999999</v>
      </c>
      <c r="C499" s="2">
        <f>'[2]Weekly capesize'!$I851</f>
        <v>7.1</v>
      </c>
      <c r="D499" s="2">
        <f>'[2]Weekly capesize'!$Z851</f>
        <v>17.95</v>
      </c>
      <c r="E499" s="2">
        <f>'[2]Weekly capesize'!$J851</f>
        <v>13.1</v>
      </c>
    </row>
    <row r="500" spans="1:5" x14ac:dyDescent="0.35">
      <c r="A500" s="16">
        <f t="shared" si="9"/>
        <v>43220</v>
      </c>
      <c r="B500" s="11">
        <v>10.35</v>
      </c>
      <c r="C500" s="2">
        <f>'[2]Weekly capesize'!$I852</f>
        <v>7.25</v>
      </c>
      <c r="D500" s="2">
        <f>'[2]Weekly capesize'!$Z852</f>
        <v>18.05</v>
      </c>
      <c r="E500" s="2">
        <f>'[2]Weekly capesize'!$J852</f>
        <v>13.35</v>
      </c>
    </row>
    <row r="501" spans="1:5" x14ac:dyDescent="0.35">
      <c r="A501" s="16">
        <f t="shared" si="9"/>
        <v>43227</v>
      </c>
      <c r="B501" s="11">
        <v>10.5</v>
      </c>
      <c r="C501" s="2">
        <f>'[2]Weekly capesize'!$I853</f>
        <v>7.65</v>
      </c>
      <c r="D501" s="2">
        <f>'[2]Weekly capesize'!$Z853</f>
        <v>18.399999999999999</v>
      </c>
      <c r="E501" s="2">
        <f>'[2]Weekly capesize'!$J853</f>
        <v>13.9</v>
      </c>
    </row>
    <row r="502" spans="1:5" x14ac:dyDescent="0.35">
      <c r="A502" s="16">
        <f t="shared" si="9"/>
        <v>43234</v>
      </c>
      <c r="B502" s="11">
        <v>10.65</v>
      </c>
      <c r="C502" s="2">
        <f>'[2]Weekly capesize'!$I854</f>
        <v>8.4</v>
      </c>
      <c r="D502" s="2">
        <f>'[2]Weekly capesize'!$Z854</f>
        <v>19</v>
      </c>
      <c r="E502" s="2">
        <f>'[2]Weekly capesize'!$J854</f>
        <v>14.4</v>
      </c>
    </row>
    <row r="503" spans="1:5" x14ac:dyDescent="0.35">
      <c r="A503" s="16">
        <f t="shared" si="9"/>
        <v>43241</v>
      </c>
      <c r="B503" s="11">
        <v>11.7</v>
      </c>
      <c r="C503" s="2">
        <f>'[2]Weekly capesize'!$I855</f>
        <v>7.7</v>
      </c>
      <c r="D503" s="2">
        <f>'[2]Weekly capesize'!$Z855</f>
        <v>17.25</v>
      </c>
      <c r="E503" s="2">
        <f>'[2]Weekly capesize'!$J855</f>
        <v>13.25</v>
      </c>
    </row>
    <row r="504" spans="1:5" x14ac:dyDescent="0.35">
      <c r="A504" s="16">
        <f t="shared" si="9"/>
        <v>43248</v>
      </c>
      <c r="B504" s="11">
        <v>10.65</v>
      </c>
      <c r="C504" s="2">
        <f>'[2]Weekly capesize'!$I856</f>
        <v>7.05</v>
      </c>
      <c r="D504" s="2">
        <f>'[2]Weekly capesize'!$Z856</f>
        <v>16.05</v>
      </c>
      <c r="E504" s="2">
        <f>'[2]Weekly capesize'!$J856</f>
        <v>11.85</v>
      </c>
    </row>
    <row r="505" spans="1:5" x14ac:dyDescent="0.35">
      <c r="A505" s="16">
        <f t="shared" si="9"/>
        <v>43255</v>
      </c>
      <c r="B505" s="11">
        <v>10.7</v>
      </c>
      <c r="C505" s="2">
        <f>'[2]Weekly capesize'!$I857</f>
        <v>7.5</v>
      </c>
      <c r="D505" s="2">
        <f>'[2]Weekly capesize'!$Z857</f>
        <v>17.75</v>
      </c>
      <c r="E505" s="2">
        <f>'[2]Weekly capesize'!$J857</f>
        <v>12.75</v>
      </c>
    </row>
    <row r="506" spans="1:5" x14ac:dyDescent="0.35">
      <c r="A506" s="16">
        <f t="shared" si="9"/>
        <v>43262</v>
      </c>
      <c r="B506" s="11">
        <v>10.95</v>
      </c>
      <c r="C506" s="2">
        <f>'[2]Weekly capesize'!$I858</f>
        <v>7.95</v>
      </c>
      <c r="D506" s="2">
        <f>'[2]Weekly capesize'!$Z858</f>
        <v>19</v>
      </c>
      <c r="E506" s="2">
        <f>'[2]Weekly capesize'!$J858</f>
        <v>14.45</v>
      </c>
    </row>
    <row r="507" spans="1:5" x14ac:dyDescent="0.35">
      <c r="A507" s="16">
        <f t="shared" si="9"/>
        <v>43269</v>
      </c>
      <c r="B507" s="11">
        <v>10.85</v>
      </c>
      <c r="C507" s="2">
        <f>'[2]Weekly capesize'!$I859</f>
        <v>8</v>
      </c>
      <c r="D507" s="19">
        <f>'[2]Weekly capesize'!$Z859</f>
        <v>19.7</v>
      </c>
      <c r="E507" s="19">
        <f>'[2]Weekly capesize'!$J859</f>
        <v>15.15</v>
      </c>
    </row>
    <row r="508" spans="1:5" x14ac:dyDescent="0.35">
      <c r="A508" s="16">
        <f t="shared" si="9"/>
        <v>43276</v>
      </c>
      <c r="B508" s="11">
        <v>10.85</v>
      </c>
      <c r="C508" s="2">
        <f>'[2]Weekly capesize'!$I860</f>
        <v>7.25</v>
      </c>
      <c r="D508" s="19">
        <f>'[2]Weekly capesize'!$Z860</f>
        <v>19.5</v>
      </c>
      <c r="E508" s="19">
        <f>'[2]Weekly capesize'!$J860</f>
        <v>13.65</v>
      </c>
    </row>
    <row r="509" spans="1:5" x14ac:dyDescent="0.35">
      <c r="A509" s="16">
        <f t="shared" si="9"/>
        <v>43283</v>
      </c>
      <c r="B509" s="11">
        <v>11.15</v>
      </c>
      <c r="C509" s="2">
        <f>'[2]Weekly capesize'!$I861</f>
        <v>7.15</v>
      </c>
      <c r="D509" s="19">
        <f>'[2]Weekly capesize'!$Z861</f>
        <v>20.75</v>
      </c>
      <c r="E509" s="19">
        <f>'[2]Weekly capesize'!$J861</f>
        <v>14.2</v>
      </c>
    </row>
    <row r="510" spans="1:5" x14ac:dyDescent="0.35">
      <c r="A510" s="16">
        <f t="shared" si="9"/>
        <v>43290</v>
      </c>
      <c r="B510" s="11">
        <v>10.6</v>
      </c>
      <c r="C510" s="2">
        <f>'[2]Weekly capesize'!$I862</f>
        <v>9.0500000000000007</v>
      </c>
      <c r="D510" s="19">
        <f>'[2]Weekly capesize'!$Z862</f>
        <v>22.45</v>
      </c>
      <c r="E510" s="19">
        <f>'[2]Weekly capesize'!$J862</f>
        <v>15.7</v>
      </c>
    </row>
    <row r="511" spans="1:5" x14ac:dyDescent="0.35">
      <c r="A511" s="16">
        <f t="shared" si="9"/>
        <v>43297</v>
      </c>
      <c r="B511" s="11">
        <v>10.55</v>
      </c>
      <c r="C511" s="2">
        <f>'[2]Weekly capesize'!$I863</f>
        <v>8.9</v>
      </c>
      <c r="D511" s="19">
        <f>'[2]Weekly capesize'!$Z863</f>
        <v>22.1</v>
      </c>
      <c r="E511" s="19">
        <f>'[2]Weekly capesize'!$J863</f>
        <v>16</v>
      </c>
    </row>
    <row r="512" spans="1:5" x14ac:dyDescent="0.35">
      <c r="A512" s="16">
        <f t="shared" si="9"/>
        <v>43304</v>
      </c>
      <c r="B512" s="11">
        <v>10.8</v>
      </c>
      <c r="C512" s="2">
        <f>'[2]Weekly capesize'!$I864</f>
        <v>8.9499999999999993</v>
      </c>
      <c r="D512" s="19">
        <f>'[2]Weekly capesize'!$Z864</f>
        <v>22.25</v>
      </c>
      <c r="E512" s="19">
        <f>'[2]Weekly capesize'!$J864</f>
        <v>16.25</v>
      </c>
    </row>
    <row r="513" spans="1:7" x14ac:dyDescent="0.35">
      <c r="A513" s="16">
        <f t="shared" si="9"/>
        <v>43311</v>
      </c>
      <c r="B513" s="11">
        <v>10.9</v>
      </c>
      <c r="C513" s="2">
        <f>'[2]Weekly capesize'!$I865</f>
        <v>9.35</v>
      </c>
      <c r="D513" s="19">
        <f>'[2]Weekly capesize'!$Z865</f>
        <v>22.85</v>
      </c>
      <c r="E513" s="19">
        <f>'[2]Weekly capesize'!$J865</f>
        <v>16.8</v>
      </c>
    </row>
    <row r="514" spans="1:7" x14ac:dyDescent="0.35">
      <c r="A514" s="16">
        <f t="shared" si="9"/>
        <v>43318</v>
      </c>
      <c r="B514" s="11">
        <v>10.55</v>
      </c>
      <c r="C514" s="2">
        <f>'[2]Weekly capesize'!$I866</f>
        <v>10</v>
      </c>
      <c r="D514" s="19">
        <f>'[2]Weekly capesize'!$Z866</f>
        <v>24.65</v>
      </c>
      <c r="E514" s="19">
        <f>'[2]Weekly capesize'!$J866</f>
        <v>18.25</v>
      </c>
      <c r="G514" s="18"/>
    </row>
    <row r="515" spans="1:7" x14ac:dyDescent="0.35">
      <c r="A515" s="16">
        <f t="shared" si="9"/>
        <v>43325</v>
      </c>
      <c r="B515" s="11">
        <v>10.050000000000001</v>
      </c>
      <c r="C515" s="2">
        <f>'[2]Weekly capesize'!$I867</f>
        <v>9.5</v>
      </c>
      <c r="D515" s="19">
        <f>'[2]Weekly capesize'!$Z867</f>
        <v>24.25</v>
      </c>
      <c r="E515" s="19">
        <f>'[2]Weekly capesize'!$J867</f>
        <v>18.100000000000001</v>
      </c>
    </row>
    <row r="516" spans="1:7" x14ac:dyDescent="0.35">
      <c r="A516" s="16">
        <f t="shared" si="9"/>
        <v>43332</v>
      </c>
      <c r="B516" s="20">
        <v>10.4</v>
      </c>
      <c r="C516" s="2">
        <f>'[2]Weekly capesize'!$I868</f>
        <v>9.6</v>
      </c>
      <c r="D516" s="19">
        <f>'[2]Weekly capesize'!$Z868</f>
        <v>24.25</v>
      </c>
      <c r="E516" s="19">
        <f>'[2]Weekly capesize'!$J868</f>
        <v>17.899999999999999</v>
      </c>
    </row>
    <row r="517" spans="1:7" x14ac:dyDescent="0.35">
      <c r="A517" s="16">
        <f t="shared" si="9"/>
        <v>43339</v>
      </c>
      <c r="B517" s="20">
        <v>10.5</v>
      </c>
      <c r="C517" s="2">
        <f>'[2]Weekly capesize'!$I869</f>
        <v>9.35</v>
      </c>
      <c r="D517" s="19">
        <f>'[2]Weekly capesize'!$Z869</f>
        <v>22.9</v>
      </c>
      <c r="E517" s="19">
        <f>'[2]Weekly capesize'!$J869</f>
        <v>17.05</v>
      </c>
    </row>
    <row r="518" spans="1:7" x14ac:dyDescent="0.35">
      <c r="A518" s="16">
        <f t="shared" si="9"/>
        <v>43346</v>
      </c>
      <c r="B518" s="20">
        <v>11.05</v>
      </c>
      <c r="C518" s="2">
        <f>'[2]Weekly capesize'!$I870</f>
        <v>8.65</v>
      </c>
      <c r="D518" s="19">
        <f>'[2]Weekly capesize'!$Z870</f>
        <v>22.15</v>
      </c>
      <c r="E518" s="19">
        <f>'[2]Weekly capesize'!$J870</f>
        <v>16.25</v>
      </c>
    </row>
    <row r="519" spans="1:7" x14ac:dyDescent="0.35">
      <c r="A519" s="16">
        <f t="shared" si="9"/>
        <v>43353</v>
      </c>
      <c r="B519" s="20">
        <v>10.95</v>
      </c>
      <c r="C519" s="2">
        <f>'[2]Weekly capesize'!$I871</f>
        <v>8.5</v>
      </c>
      <c r="D519" s="19">
        <f>'[2]Weekly capesize'!$Z871</f>
        <v>21.2</v>
      </c>
      <c r="E519" s="19">
        <f>'[2]Weekly capesize'!$J871</f>
        <v>15.75</v>
      </c>
    </row>
    <row r="520" spans="1:7" x14ac:dyDescent="0.35">
      <c r="A520" s="16">
        <f t="shared" si="9"/>
        <v>43360</v>
      </c>
      <c r="B520" s="20">
        <v>11.05</v>
      </c>
      <c r="C520" s="2">
        <f>'[2]Weekly capesize'!$I872</f>
        <v>7.5</v>
      </c>
      <c r="D520" s="19">
        <f>'[2]Weekly capesize'!$Z872</f>
        <v>20.100000000000001</v>
      </c>
      <c r="E520" s="19">
        <f>'[2]Weekly capesize'!$J872</f>
        <v>15.2</v>
      </c>
    </row>
    <row r="521" spans="1:7" x14ac:dyDescent="0.35">
      <c r="A521" s="16">
        <f t="shared" si="9"/>
        <v>43367</v>
      </c>
      <c r="B521" s="20">
        <v>11.65</v>
      </c>
      <c r="C521" s="2">
        <f>'[2]Weekly capesize'!$I873</f>
        <v>7.25</v>
      </c>
      <c r="D521" s="19">
        <f>'[2]Weekly capesize'!$Z873</f>
        <v>20.149999999999999</v>
      </c>
      <c r="E521" s="19">
        <f>'[2]Weekly capesize'!$J873</f>
        <v>15.2</v>
      </c>
    </row>
    <row r="522" spans="1:7" x14ac:dyDescent="0.35">
      <c r="A522" s="16">
        <f t="shared" si="9"/>
        <v>43374</v>
      </c>
      <c r="B522" s="20">
        <v>11.55</v>
      </c>
      <c r="C522" s="2">
        <f>'[2]Weekly capesize'!$I874</f>
        <v>7.9</v>
      </c>
      <c r="D522" s="19">
        <f>'[2]Weekly capesize'!$Z874</f>
        <v>20.6</v>
      </c>
      <c r="E522" s="19">
        <f>'[2]Weekly capesize'!$J874</f>
        <v>15.65</v>
      </c>
    </row>
    <row r="523" spans="1:7" x14ac:dyDescent="0.35">
      <c r="A523" s="16">
        <f t="shared" si="9"/>
        <v>43381</v>
      </c>
      <c r="B523" s="20">
        <v>12.3</v>
      </c>
      <c r="C523" s="2">
        <f>'[2]Weekly capesize'!$I875</f>
        <v>8.8000000000000007</v>
      </c>
      <c r="D523" s="19">
        <f>'[2]Weekly capesize'!$Z875</f>
        <v>20.3</v>
      </c>
      <c r="E523" s="19">
        <f>'[2]Weekly capesize'!$J875</f>
        <v>15.75</v>
      </c>
    </row>
    <row r="524" spans="1:7" x14ac:dyDescent="0.35">
      <c r="A524" s="16">
        <f t="shared" si="9"/>
        <v>43388</v>
      </c>
      <c r="B524" s="21">
        <v>11.7</v>
      </c>
      <c r="C524" s="2">
        <f>'[2]Weekly capesize'!$I876</f>
        <v>9.15</v>
      </c>
      <c r="D524" s="19">
        <f>'[2]Weekly capesize'!$Z876</f>
        <v>21.05</v>
      </c>
      <c r="E524" s="19">
        <f>'[2]Weekly capesize'!$J876</f>
        <v>16.05</v>
      </c>
    </row>
    <row r="525" spans="1:7" x14ac:dyDescent="0.35">
      <c r="A525" s="16">
        <f t="shared" si="9"/>
        <v>43395</v>
      </c>
      <c r="B525" s="21">
        <v>11.45</v>
      </c>
      <c r="C525" s="2">
        <f>'[2]Weekly capesize'!$I877</f>
        <v>8.65</v>
      </c>
      <c r="D525" s="19">
        <f>'[2]Weekly capesize'!$Z877</f>
        <v>21.45</v>
      </c>
      <c r="E525" s="19">
        <f>'[2]Weekly capesize'!$J877</f>
        <v>16.350000000000001</v>
      </c>
    </row>
    <row r="526" spans="1:7" x14ac:dyDescent="0.35">
      <c r="A526" s="16">
        <f t="shared" si="9"/>
        <v>43402</v>
      </c>
      <c r="B526" s="21">
        <v>11.3</v>
      </c>
      <c r="C526" s="2">
        <f>'[2]Weekly capesize'!$I878</f>
        <v>8.6</v>
      </c>
      <c r="D526" s="19">
        <f>'[2]Weekly capesize'!$Z878</f>
        <v>21.4</v>
      </c>
      <c r="E526" s="19">
        <f>'[2]Weekly capesize'!$J878</f>
        <v>16.7</v>
      </c>
    </row>
    <row r="527" spans="1:7" x14ac:dyDescent="0.35">
      <c r="A527" s="16">
        <f t="shared" si="9"/>
        <v>43409</v>
      </c>
      <c r="B527" s="21">
        <v>11.2</v>
      </c>
      <c r="C527" s="2">
        <f>'[2]Weekly capesize'!$I879</f>
        <v>8.65</v>
      </c>
      <c r="D527" s="19">
        <f>'[2]Weekly capesize'!$Z879</f>
        <v>20.9</v>
      </c>
      <c r="E527" s="19">
        <f>'[2]Weekly capesize'!$J879</f>
        <v>16.55</v>
      </c>
    </row>
    <row r="528" spans="1:7" x14ac:dyDescent="0.35">
      <c r="A528" s="16">
        <f t="shared" si="9"/>
        <v>43416</v>
      </c>
      <c r="B528" s="21">
        <v>10.8</v>
      </c>
      <c r="C528" s="2">
        <f>'[2]Weekly capesize'!$I880</f>
        <v>6.8</v>
      </c>
      <c r="D528" s="19">
        <f>'[2]Weekly capesize'!$Z880</f>
        <v>15.9</v>
      </c>
      <c r="E528" s="19">
        <f>'[2]Weekly capesize'!$J880</f>
        <v>12.5</v>
      </c>
    </row>
    <row r="529" spans="1:5" x14ac:dyDescent="0.35">
      <c r="A529" s="16">
        <f t="shared" si="9"/>
        <v>43423</v>
      </c>
      <c r="B529" s="21">
        <v>11.15</v>
      </c>
      <c r="C529" s="2">
        <f>'[2]Weekly capesize'!$I881</f>
        <v>6.35</v>
      </c>
      <c r="D529" s="19">
        <f>'[2]Weekly capesize'!$Z881</f>
        <v>14.95</v>
      </c>
      <c r="E529" s="19">
        <f>'[2]Weekly capesize'!$J881</f>
        <v>11.45</v>
      </c>
    </row>
    <row r="530" spans="1:5" x14ac:dyDescent="0.35">
      <c r="A530" s="16">
        <f t="shared" si="9"/>
        <v>43430</v>
      </c>
      <c r="B530" s="21">
        <v>10.75</v>
      </c>
      <c r="C530" s="2">
        <f>'[2]Weekly capesize'!$I882</f>
        <v>7</v>
      </c>
      <c r="D530" s="19">
        <f>'[2]Weekly capesize'!$Z882</f>
        <v>15.75</v>
      </c>
      <c r="E530" s="19">
        <f>'[2]Weekly capesize'!$J882</f>
        <v>11.85</v>
      </c>
    </row>
    <row r="531" spans="1:5" x14ac:dyDescent="0.35">
      <c r="A531" s="16">
        <f t="shared" si="9"/>
        <v>43437</v>
      </c>
      <c r="B531" s="21">
        <v>10</v>
      </c>
      <c r="C531" s="2">
        <f>'[2]Weekly capesize'!$I883</f>
        <v>7.5</v>
      </c>
      <c r="D531" s="19">
        <f>'[2]Weekly capesize'!$Z883</f>
        <v>15.85</v>
      </c>
      <c r="E531" s="19">
        <f>'[2]Weekly capesize'!$J883</f>
        <v>12.5</v>
      </c>
    </row>
    <row r="532" spans="1:5" x14ac:dyDescent="0.35">
      <c r="A532" s="16">
        <f t="shared" si="9"/>
        <v>43444</v>
      </c>
      <c r="B532" s="21">
        <v>10.1</v>
      </c>
      <c r="C532" s="2">
        <f>'[2]Weekly capesize'!$I884</f>
        <v>9</v>
      </c>
      <c r="D532" s="19">
        <f>'[2]Weekly capesize'!$Z884</f>
        <v>16.25</v>
      </c>
      <c r="E532" s="19">
        <f>'[2]Weekly capesize'!$J884</f>
        <v>12.75</v>
      </c>
    </row>
    <row r="533" spans="1:5" x14ac:dyDescent="0.35">
      <c r="A533" s="16">
        <f t="shared" si="9"/>
        <v>43451</v>
      </c>
      <c r="B533" s="21">
        <v>10.35</v>
      </c>
      <c r="C533" s="2">
        <f>'[2]Weekly capesize'!$I885</f>
        <v>8.75</v>
      </c>
      <c r="D533" s="19">
        <f>'[2]Weekly capesize'!$Z885</f>
        <v>17.2</v>
      </c>
      <c r="E533" s="19">
        <f>'[2]Weekly capesize'!$J885</f>
        <v>13</v>
      </c>
    </row>
    <row r="534" spans="1:5" x14ac:dyDescent="0.35">
      <c r="A534" s="16">
        <f t="shared" si="9"/>
        <v>43458</v>
      </c>
      <c r="B534" s="21">
        <v>9.65</v>
      </c>
      <c r="C534" s="2">
        <f>'[2]Weekly capesize'!$I886</f>
        <v>6</v>
      </c>
      <c r="D534" s="19">
        <f>'[2]Weekly capesize'!$Z886</f>
        <v>16.100000000000001</v>
      </c>
      <c r="E534" s="19">
        <f>'[2]Weekly capesize'!$J886</f>
        <v>12.05</v>
      </c>
    </row>
    <row r="535" spans="1:5" x14ac:dyDescent="0.35">
      <c r="A535" s="16">
        <f t="shared" si="9"/>
        <v>43465</v>
      </c>
      <c r="B535">
        <v>9.65</v>
      </c>
      <c r="C535" s="2">
        <f>'[2]Weekly capesize'!$I887</f>
        <v>6</v>
      </c>
      <c r="D535" s="19">
        <f>'[2]Weekly capesize'!$Z887</f>
        <v>16.100000000000001</v>
      </c>
      <c r="E535" s="19">
        <f>'[2]Weekly capesize'!$J887</f>
        <v>12.05</v>
      </c>
    </row>
    <row r="536" spans="1:5" x14ac:dyDescent="0.35">
      <c r="A536" s="16">
        <f t="shared" si="9"/>
        <v>43472</v>
      </c>
      <c r="B536" s="22">
        <v>9.75</v>
      </c>
      <c r="C536" s="2">
        <f>'[2]Weekly capesize'!$I888</f>
        <v>6.6</v>
      </c>
      <c r="D536" s="19">
        <f>'[2]Weekly capesize'!$Z888</f>
        <v>16.7</v>
      </c>
      <c r="E536" s="19">
        <f>'[2]Weekly capesize'!$J888</f>
        <v>12.8</v>
      </c>
    </row>
    <row r="537" spans="1:5" x14ac:dyDescent="0.35">
      <c r="A537" s="16">
        <f t="shared" si="9"/>
        <v>43479</v>
      </c>
      <c r="B537" s="22">
        <v>9.6999999999999993</v>
      </c>
      <c r="C537" s="2">
        <f>'[2]Weekly capesize'!$I889</f>
        <v>6.35</v>
      </c>
      <c r="D537" s="19">
        <f>'[2]Weekly capesize'!$Z889</f>
        <v>17.649999999999999</v>
      </c>
      <c r="E537" s="19">
        <f>'[2]Weekly capesize'!$J889</f>
        <v>13</v>
      </c>
    </row>
    <row r="538" spans="1:5" x14ac:dyDescent="0.35">
      <c r="A538" s="16">
        <f t="shared" si="9"/>
        <v>43486</v>
      </c>
      <c r="B538" s="22">
        <v>9.4</v>
      </c>
      <c r="C538" s="2">
        <f>'[2]Weekly capesize'!$I890</f>
        <v>6.95</v>
      </c>
      <c r="D538" s="19">
        <f>'[2]Weekly capesize'!$Z890</f>
        <v>17.899999999999999</v>
      </c>
      <c r="E538" s="19">
        <f>'[2]Weekly capesize'!$J890</f>
        <v>12.7</v>
      </c>
    </row>
    <row r="539" spans="1:5" x14ac:dyDescent="0.35">
      <c r="A539" s="16">
        <f t="shared" si="9"/>
        <v>43493</v>
      </c>
      <c r="B539" s="22">
        <v>8.8000000000000007</v>
      </c>
      <c r="C539" s="2">
        <f>'[2]Weekly capesize'!$I891</f>
        <v>6.05</v>
      </c>
      <c r="D539" s="19">
        <f>'[2]Weekly capesize'!$Z891</f>
        <v>16.3</v>
      </c>
      <c r="E539" s="19">
        <f>'[2]Weekly capesize'!$J891</f>
        <v>11.75</v>
      </c>
    </row>
    <row r="540" spans="1:5" x14ac:dyDescent="0.35">
      <c r="A540" s="16">
        <f t="shared" si="9"/>
        <v>43500</v>
      </c>
      <c r="B540" s="22">
        <v>8.3000000000000007</v>
      </c>
      <c r="C540" s="2">
        <f>'[2]Weekly capesize'!$I892</f>
        <v>4.8499999999999996</v>
      </c>
      <c r="D540" s="19">
        <f>'[2]Weekly capesize'!$Z892</f>
        <v>13.8</v>
      </c>
      <c r="E540" s="19">
        <f>'[2]Weekly capesize'!$J892</f>
        <v>10.050000000000001</v>
      </c>
    </row>
    <row r="541" spans="1:5" x14ac:dyDescent="0.35">
      <c r="A541" s="16">
        <f t="shared" si="9"/>
        <v>43507</v>
      </c>
      <c r="B541" s="22">
        <v>8.4</v>
      </c>
      <c r="C541" s="2">
        <f>'[2]Weekly capesize'!$I893</f>
        <v>4.9000000000000004</v>
      </c>
      <c r="D541" s="19">
        <f>'[2]Weekly capesize'!$Z893</f>
        <v>13.15</v>
      </c>
      <c r="E541" s="19">
        <f>'[2]Weekly capesize'!$J893</f>
        <v>9.5</v>
      </c>
    </row>
    <row r="542" spans="1:5" x14ac:dyDescent="0.35">
      <c r="A542" s="16">
        <f t="shared" si="9"/>
        <v>43514</v>
      </c>
      <c r="B542" s="22">
        <v>8.5500000000000007</v>
      </c>
      <c r="C542" s="2">
        <f>'[2]Weekly capesize'!$I894</f>
        <v>5.5</v>
      </c>
      <c r="D542" s="19">
        <f>'[2]Weekly capesize'!$Z894</f>
        <v>13.25</v>
      </c>
      <c r="E542" s="19">
        <f>'[2]Weekly capesize'!$J894</f>
        <v>9.4</v>
      </c>
    </row>
    <row r="543" spans="1:5" x14ac:dyDescent="0.35">
      <c r="A543" s="16">
        <f t="shared" si="9"/>
        <v>43521</v>
      </c>
      <c r="B543" s="22">
        <v>9.9499999999999993</v>
      </c>
      <c r="C543" s="2">
        <f>'[2]Weekly capesize'!$I895</f>
        <v>5</v>
      </c>
      <c r="D543" s="19">
        <f>'[2]Weekly capesize'!$Z895</f>
        <v>12.8</v>
      </c>
      <c r="E543" s="19">
        <f>'[2]Weekly capesize'!$J895</f>
        <v>9.15</v>
      </c>
    </row>
    <row r="544" spans="1:5" x14ac:dyDescent="0.35">
      <c r="A544" s="16">
        <f t="shared" si="9"/>
        <v>43528</v>
      </c>
      <c r="B544" s="22">
        <v>9.6</v>
      </c>
      <c r="C544" s="2">
        <f>'[2]Weekly capesize'!$I896</f>
        <v>4.8499999999999996</v>
      </c>
      <c r="D544" s="19">
        <f>'[2]Weekly capesize'!$Z896</f>
        <v>12.45</v>
      </c>
      <c r="E544" s="19">
        <f>'[2]Weekly capesize'!$J896</f>
        <v>8.8000000000000007</v>
      </c>
    </row>
    <row r="545" spans="1:5" x14ac:dyDescent="0.35">
      <c r="A545" s="16">
        <f t="shared" si="9"/>
        <v>43535</v>
      </c>
      <c r="B545" s="22">
        <v>9.3000000000000007</v>
      </c>
      <c r="C545" s="2">
        <f>'[2]Weekly capesize'!$I897</f>
        <v>4.8499999999999996</v>
      </c>
      <c r="D545" s="19">
        <f>'[2]Weekly capesize'!$Z897</f>
        <v>11.6</v>
      </c>
      <c r="E545" s="19">
        <f>'[2]Weekly capesize'!$J897</f>
        <v>8.35</v>
      </c>
    </row>
    <row r="546" spans="1:5" x14ac:dyDescent="0.35">
      <c r="A546" s="16">
        <f t="shared" si="9"/>
        <v>43542</v>
      </c>
      <c r="B546" s="22">
        <v>9.5500000000000007</v>
      </c>
      <c r="C546" s="2">
        <f>'[2]Weekly capesize'!$I898</f>
        <v>6.2</v>
      </c>
      <c r="D546" s="19">
        <f>'[2]Weekly capesize'!$Z898</f>
        <v>11.95</v>
      </c>
      <c r="E546" s="19">
        <f>'[2]Weekly capesize'!$J898</f>
        <v>9.15</v>
      </c>
    </row>
    <row r="547" spans="1:5" x14ac:dyDescent="0.35">
      <c r="A547" s="16">
        <f t="shared" si="9"/>
        <v>43549</v>
      </c>
      <c r="B547" s="22">
        <v>9.4499999999999993</v>
      </c>
      <c r="C547" s="2">
        <f>'[2]Weekly capesize'!$I899</f>
        <v>4.9000000000000004</v>
      </c>
      <c r="D547" s="19">
        <f>'[2]Weekly capesize'!$Z899</f>
        <v>11.65</v>
      </c>
      <c r="E547" s="19">
        <f>'[2]Weekly capesize'!$J899</f>
        <v>8.5</v>
      </c>
    </row>
    <row r="548" spans="1:5" x14ac:dyDescent="0.35">
      <c r="A548" s="16">
        <f t="shared" si="9"/>
        <v>43556</v>
      </c>
      <c r="B548" s="22">
        <v>8.75</v>
      </c>
      <c r="C548" s="2">
        <f>'[2]Weekly capesize'!$I900</f>
        <v>4.7</v>
      </c>
      <c r="D548" s="19">
        <f>'[2]Weekly capesize'!$Z900</f>
        <v>12</v>
      </c>
      <c r="E548" s="19">
        <f>'[2]Weekly capesize'!$J900</f>
        <v>8.75</v>
      </c>
    </row>
    <row r="549" spans="1:5" x14ac:dyDescent="0.35">
      <c r="A549" s="16">
        <f t="shared" si="9"/>
        <v>43563</v>
      </c>
      <c r="B549" s="22">
        <v>8.9499999999999993</v>
      </c>
      <c r="C549" s="2">
        <f>'[2]Weekly capesize'!$I901</f>
        <v>4.55</v>
      </c>
      <c r="D549" s="19">
        <f>'[2]Weekly capesize'!$Z901</f>
        <v>12.8</v>
      </c>
      <c r="E549" s="19">
        <f>'[2]Weekly capesize'!$J901</f>
        <v>9.1999999999999993</v>
      </c>
    </row>
    <row r="550" spans="1:5" x14ac:dyDescent="0.35">
      <c r="A550" s="16">
        <f t="shared" si="9"/>
        <v>43570</v>
      </c>
      <c r="B550" s="22">
        <v>10</v>
      </c>
      <c r="C550" s="2">
        <f>'[2]Weekly capesize'!$I902</f>
        <v>5.05</v>
      </c>
      <c r="D550" s="19">
        <f>'[2]Weekly capesize'!$Z902</f>
        <v>12.7</v>
      </c>
      <c r="E550" s="19">
        <f>'[2]Weekly capesize'!$J902</f>
        <v>9.25</v>
      </c>
    </row>
    <row r="551" spans="1:5" x14ac:dyDescent="0.35">
      <c r="A551" s="16">
        <f t="shared" si="9"/>
        <v>43577</v>
      </c>
      <c r="B551" s="22">
        <v>10.07</v>
      </c>
      <c r="C551" s="2">
        <f>'[2]Weekly capesize'!$I903</f>
        <v>5.35</v>
      </c>
      <c r="D551" s="19">
        <f>'[2]Weekly capesize'!$Z903</f>
        <v>12.9</v>
      </c>
      <c r="E551" s="19">
        <f>'[2]Weekly capesize'!$J903</f>
        <v>9.4499999999999993</v>
      </c>
    </row>
    <row r="552" spans="1:5" x14ac:dyDescent="0.35">
      <c r="A552" s="16">
        <f t="shared" si="9"/>
        <v>43584</v>
      </c>
      <c r="B552" s="22">
        <v>9.9</v>
      </c>
      <c r="C552" s="2">
        <f>'[2]Weekly capesize'!$I904</f>
        <v>6.35</v>
      </c>
      <c r="D552" s="19">
        <f>'[2]Weekly capesize'!$Z904</f>
        <v>13.75</v>
      </c>
      <c r="E552" s="19">
        <f>'[2]Weekly capesize'!$J904</f>
        <v>9.9499999999999993</v>
      </c>
    </row>
    <row r="553" spans="1:5" x14ac:dyDescent="0.35">
      <c r="A553" s="16">
        <f t="shared" si="9"/>
        <v>43591</v>
      </c>
      <c r="B553" s="22">
        <v>10.1</v>
      </c>
      <c r="C553" s="2">
        <f>'[2]Weekly capesize'!$I905</f>
        <v>6.6</v>
      </c>
      <c r="D553" s="19">
        <f>'[2]Weekly capesize'!$Z905</f>
        <v>15.65</v>
      </c>
      <c r="E553" s="19">
        <f>'[2]Weekly capesize'!$J905</f>
        <v>11.35</v>
      </c>
    </row>
    <row r="554" spans="1:5" x14ac:dyDescent="0.35">
      <c r="A554" s="16">
        <f t="shared" si="9"/>
        <v>43598</v>
      </c>
      <c r="B554" s="22">
        <v>10.15</v>
      </c>
      <c r="C554" s="2">
        <f>'[2]Weekly capesize'!$I906</f>
        <v>6.7</v>
      </c>
      <c r="D554" s="19">
        <f>'[2]Weekly capesize'!$Z906</f>
        <v>15.85</v>
      </c>
      <c r="E554" s="19">
        <f>'[2]Weekly capesize'!$J906</f>
        <v>11.65</v>
      </c>
    </row>
    <row r="555" spans="1:5" x14ac:dyDescent="0.35">
      <c r="A555" s="16">
        <f t="shared" si="9"/>
        <v>43605</v>
      </c>
      <c r="B555" s="22">
        <v>9.6999999999999993</v>
      </c>
      <c r="C555" s="2">
        <f>'[2]Weekly capesize'!$I907</f>
        <v>6.5</v>
      </c>
      <c r="D555" s="19">
        <f>'[2]Weekly capesize'!$Z907</f>
        <v>16.350000000000001</v>
      </c>
      <c r="E555" s="19">
        <f>'[2]Weekly capesize'!$J907</f>
        <v>11.85</v>
      </c>
    </row>
    <row r="556" spans="1:5" x14ac:dyDescent="0.35">
      <c r="A556" s="16">
        <f t="shared" si="9"/>
        <v>43612</v>
      </c>
      <c r="B556" s="22">
        <v>9.4499999999999993</v>
      </c>
      <c r="C556" s="2">
        <f>'[2]Weekly capesize'!$I908</f>
        <v>7</v>
      </c>
      <c r="D556" s="19">
        <f>'[2]Weekly capesize'!$Z908</f>
        <v>16.45</v>
      </c>
      <c r="E556" s="19">
        <f>'[2]Weekly capesize'!$J908</f>
        <v>12.05</v>
      </c>
    </row>
    <row r="557" spans="1:5" x14ac:dyDescent="0.35">
      <c r="A557" s="16">
        <f t="shared" si="9"/>
        <v>43619</v>
      </c>
      <c r="B557" s="22">
        <v>9.9499999999999993</v>
      </c>
      <c r="C557" s="2">
        <f>'[2]Weekly capesize'!$I909</f>
        <v>7.25</v>
      </c>
      <c r="D557" s="19">
        <f>'[2]Weekly capesize'!$Z909</f>
        <v>16.45</v>
      </c>
      <c r="E557" s="19">
        <f>'[2]Weekly capesize'!$J909</f>
        <v>11.95</v>
      </c>
    </row>
    <row r="558" spans="1:5" x14ac:dyDescent="0.35">
      <c r="A558" s="16">
        <f t="shared" si="9"/>
        <v>43626</v>
      </c>
      <c r="B558" s="22">
        <v>9.9</v>
      </c>
      <c r="C558" s="2">
        <f>'[2]Weekly capesize'!$I910</f>
        <v>7.75</v>
      </c>
      <c r="D558" s="19">
        <f>'[2]Weekly capesize'!$Z910</f>
        <v>16.850000000000001</v>
      </c>
      <c r="E558" s="19">
        <f>'[2]Weekly capesize'!$J910</f>
        <v>12.4</v>
      </c>
    </row>
    <row r="559" spans="1:5" x14ac:dyDescent="0.35">
      <c r="A559" s="16">
        <f t="shared" si="9"/>
        <v>43633</v>
      </c>
      <c r="B559" s="22">
        <v>9.65</v>
      </c>
      <c r="C559" s="2">
        <f>'[2]Weekly capesize'!$I911</f>
        <v>7.3</v>
      </c>
      <c r="D559" s="19">
        <f>'[2]Weekly capesize'!$Z911</f>
        <v>17.149999999999999</v>
      </c>
      <c r="E559" s="19">
        <f>'[2]Weekly capesize'!$J911</f>
        <v>12.85</v>
      </c>
    </row>
    <row r="560" spans="1:5" x14ac:dyDescent="0.35">
      <c r="A560" s="16">
        <f t="shared" si="9"/>
        <v>43640</v>
      </c>
      <c r="B560" s="22">
        <v>10.15</v>
      </c>
      <c r="C560" s="2">
        <f>'[2]Weekly capesize'!$I912</f>
        <v>7.5</v>
      </c>
      <c r="D560" s="19">
        <f>'[2]Weekly capesize'!$Z912</f>
        <v>18.350000000000001</v>
      </c>
      <c r="E560" s="19">
        <f>'[2]Weekly capesize'!$J912</f>
        <v>13.95</v>
      </c>
    </row>
    <row r="561" spans="1:5" x14ac:dyDescent="0.35">
      <c r="A561" s="16">
        <f t="shared" ref="A561" si="10">A560+7</f>
        <v>43647</v>
      </c>
      <c r="B561" s="22">
        <v>10.45</v>
      </c>
      <c r="C561" s="2">
        <f>'[2]Weekly capesize'!$I913</f>
        <v>7.2</v>
      </c>
      <c r="D561" s="19">
        <f>'[2]Weekly capesize'!$Z913</f>
        <v>18.399999999999999</v>
      </c>
      <c r="E561" s="19">
        <f>'[2]Weekly capesize'!$J913</f>
        <v>13.95</v>
      </c>
    </row>
    <row r="562" spans="1:5" x14ac:dyDescent="0.35">
      <c r="A562" s="16">
        <f t="shared" ref="A562:A567" si="11">A561+7</f>
        <v>43654</v>
      </c>
      <c r="B562" s="22">
        <v>10.55</v>
      </c>
      <c r="C562" s="2">
        <f>'[2]Weekly capesize'!$I914</f>
        <v>9.1999999999999993</v>
      </c>
      <c r="D562" s="19">
        <f>'[2]Weekly capesize'!$Z914</f>
        <v>22.2</v>
      </c>
      <c r="E562" s="19">
        <f>'[2]Weekly capesize'!$J914</f>
        <v>16.25</v>
      </c>
    </row>
    <row r="563" spans="1:5" x14ac:dyDescent="0.35">
      <c r="A563" s="16">
        <f t="shared" si="11"/>
        <v>43661</v>
      </c>
      <c r="B563" s="22">
        <v>11.85</v>
      </c>
      <c r="C563" s="2">
        <f>'[2]Weekly capesize'!$I915</f>
        <v>9.5</v>
      </c>
      <c r="D563" s="19">
        <f>'[2]Weekly capesize'!$Z915</f>
        <v>23.45</v>
      </c>
      <c r="E563" s="19">
        <f>'[2]Weekly capesize'!$J915</f>
        <v>18</v>
      </c>
    </row>
    <row r="564" spans="1:5" x14ac:dyDescent="0.35">
      <c r="A564" s="16">
        <f t="shared" si="11"/>
        <v>43668</v>
      </c>
      <c r="B564" s="22">
        <v>11.5</v>
      </c>
      <c r="C564" s="2">
        <f>'[2]Weekly capesize'!$I916</f>
        <v>10.9</v>
      </c>
      <c r="D564" s="19">
        <f>'[2]Weekly capesize'!$Z916</f>
        <v>27.5</v>
      </c>
      <c r="E564" s="19">
        <f>'[2]Weekly capesize'!$J916</f>
        <v>20.3</v>
      </c>
    </row>
    <row r="565" spans="1:5" x14ac:dyDescent="0.35">
      <c r="A565" s="16">
        <f t="shared" si="11"/>
        <v>43675</v>
      </c>
      <c r="B565" s="22">
        <v>14.6</v>
      </c>
      <c r="C565" s="2">
        <f>'[2]Weekly capesize'!$I917</f>
        <v>10</v>
      </c>
      <c r="D565" s="19">
        <f>'[2]Weekly capesize'!$Z917</f>
        <v>23.5</v>
      </c>
      <c r="E565" s="19">
        <f>'[2]Weekly capesize'!$J917</f>
        <v>17.850000000000001</v>
      </c>
    </row>
    <row r="566" spans="1:5" x14ac:dyDescent="0.35">
      <c r="A566" s="16">
        <f t="shared" si="11"/>
        <v>43682</v>
      </c>
      <c r="B566" s="22">
        <v>13.05</v>
      </c>
      <c r="C566" s="2">
        <f>'[2]Weekly capesize'!$I918</f>
        <v>9.4499999999999993</v>
      </c>
      <c r="D566" s="19">
        <f>'[2]Weekly capesize'!$Z918</f>
        <v>22</v>
      </c>
      <c r="E566" s="19">
        <f>'[2]Weekly capesize'!$J918</f>
        <v>17.25</v>
      </c>
    </row>
    <row r="567" spans="1:5" x14ac:dyDescent="0.35">
      <c r="A567" s="16">
        <f t="shared" si="11"/>
        <v>43689</v>
      </c>
      <c r="B567" s="22">
        <v>11.8</v>
      </c>
      <c r="C567" s="2">
        <f>'[2]Weekly capesize'!$I919</f>
        <v>9</v>
      </c>
      <c r="D567" s="19">
        <f>'[2]Weekly capesize'!$Z919</f>
        <v>21</v>
      </c>
      <c r="E567" s="19">
        <f>'[2]Weekly capesize'!$J919</f>
        <v>15.6</v>
      </c>
    </row>
    <row r="568" spans="1:5" x14ac:dyDescent="0.35">
      <c r="A568" s="16">
        <f t="shared" ref="A568:A572" si="12">A567+7</f>
        <v>43696</v>
      </c>
      <c r="B568" s="22">
        <v>11.65</v>
      </c>
      <c r="C568" s="2">
        <f>'[2]Weekly capesize'!$I920</f>
        <v>10.5</v>
      </c>
      <c r="D568" s="19">
        <f>'[2]Weekly capesize'!$Z920</f>
        <v>22.55</v>
      </c>
      <c r="E568" s="19">
        <f>'[2]Weekly capesize'!$J920</f>
        <v>17.100000000000001</v>
      </c>
    </row>
    <row r="569" spans="1:5" x14ac:dyDescent="0.35">
      <c r="A569" s="16">
        <f t="shared" si="12"/>
        <v>43703</v>
      </c>
      <c r="B569" s="22">
        <v>13.45</v>
      </c>
      <c r="C569" s="2">
        <f>'[2]Weekly capesize'!$I921</f>
        <v>10.6</v>
      </c>
      <c r="D569" s="19">
        <f>'[2]Weekly capesize'!$Z921</f>
        <v>24.05</v>
      </c>
      <c r="E569" s="19">
        <f>'[2]Weekly capesize'!$J921</f>
        <v>17.649999999999999</v>
      </c>
    </row>
    <row r="570" spans="1:5" x14ac:dyDescent="0.35">
      <c r="A570" s="16">
        <f t="shared" si="12"/>
        <v>43710</v>
      </c>
      <c r="B570" s="22">
        <v>14.05</v>
      </c>
      <c r="C570" s="2">
        <f>'[2]Weekly capesize'!$I922</f>
        <v>10.35</v>
      </c>
      <c r="D570" s="19">
        <f>'[2]Weekly capesize'!$Z922</f>
        <v>28.15</v>
      </c>
      <c r="E570" s="19">
        <f>'[2]Weekly capesize'!$J922</f>
        <v>19.5</v>
      </c>
    </row>
    <row r="571" spans="1:5" x14ac:dyDescent="0.35">
      <c r="A571" s="16">
        <f t="shared" si="12"/>
        <v>43717</v>
      </c>
      <c r="B571" s="22">
        <v>14</v>
      </c>
      <c r="C571" s="2">
        <f>'[2]Weekly capesize'!$I923</f>
        <v>11.2</v>
      </c>
      <c r="D571" s="19">
        <f>'[2]Weekly capesize'!$Z923</f>
        <v>27.95</v>
      </c>
      <c r="E571" s="19">
        <f>'[2]Weekly capesize'!$J923</f>
        <v>21.15</v>
      </c>
    </row>
    <row r="572" spans="1:5" x14ac:dyDescent="0.35">
      <c r="A572" s="16">
        <f t="shared" si="12"/>
        <v>43724</v>
      </c>
      <c r="B572" s="22">
        <v>14.2</v>
      </c>
      <c r="C572" s="2">
        <f>'[2]Weekly capesize'!$I924</f>
        <v>10.95</v>
      </c>
      <c r="D572" s="19">
        <f>'[2]Weekly capesize'!$Z924</f>
        <v>25.9</v>
      </c>
      <c r="E572" s="19">
        <f>'[2]Weekly capesize'!$J924</f>
        <v>20.149999999999999</v>
      </c>
    </row>
    <row r="573" spans="1:5" x14ac:dyDescent="0.35">
      <c r="A573" s="16">
        <f t="shared" ref="A573:A586" si="13">A572+7</f>
        <v>43731</v>
      </c>
      <c r="B573" s="22">
        <v>14.65</v>
      </c>
      <c r="C573" s="2">
        <f>'[2]Weekly capesize'!$I925</f>
        <v>9.15</v>
      </c>
      <c r="D573" s="19">
        <f>'[2]Weekly capesize'!$Z925</f>
        <v>23.7</v>
      </c>
      <c r="E573" s="19">
        <f>'[2]Weekly capesize'!$J925</f>
        <v>18.25</v>
      </c>
    </row>
    <row r="574" spans="1:5" x14ac:dyDescent="0.35">
      <c r="A574" s="16">
        <f t="shared" si="13"/>
        <v>43738</v>
      </c>
      <c r="B574" s="22">
        <v>14.1</v>
      </c>
      <c r="C574" s="2">
        <f>'[2]Weekly capesize'!$I926</f>
        <v>8.5</v>
      </c>
      <c r="D574" s="19">
        <f>'[2]Weekly capesize'!$Z926</f>
        <v>22.8</v>
      </c>
      <c r="E574" s="19">
        <f>'[2]Weekly capesize'!$J926</f>
        <v>17.399999999999999</v>
      </c>
    </row>
    <row r="575" spans="1:5" x14ac:dyDescent="0.35">
      <c r="A575" s="16">
        <f t="shared" si="13"/>
        <v>43745</v>
      </c>
      <c r="B575" s="22">
        <v>11.6</v>
      </c>
      <c r="C575" s="2">
        <f>'[2]Weekly capesize'!$I927</f>
        <v>9.15</v>
      </c>
      <c r="D575" s="19">
        <f>'[2]Weekly capesize'!$Z927</f>
        <v>22</v>
      </c>
      <c r="E575" s="19">
        <f>'[2]Weekly capesize'!$J927</f>
        <v>16.5</v>
      </c>
    </row>
    <row r="576" spans="1:5" x14ac:dyDescent="0.35">
      <c r="A576" s="16">
        <f t="shared" si="13"/>
        <v>43752</v>
      </c>
      <c r="B576" s="22">
        <v>11.3</v>
      </c>
      <c r="C576" s="2">
        <f>'[2]Weekly capesize'!$I928</f>
        <v>9.25</v>
      </c>
      <c r="D576" s="19">
        <f>'[2]Weekly capesize'!$Z928</f>
        <v>23.8</v>
      </c>
      <c r="E576" s="19">
        <f>'[2]Weekly capesize'!$J928</f>
        <v>17.5</v>
      </c>
    </row>
    <row r="577" spans="1:5" x14ac:dyDescent="0.35">
      <c r="A577" s="16">
        <f t="shared" si="13"/>
        <v>43759</v>
      </c>
      <c r="B577" s="22">
        <v>11.65</v>
      </c>
      <c r="C577" s="2">
        <f>'[2]Weekly capesize'!$I929</f>
        <v>9.1</v>
      </c>
      <c r="D577" s="19">
        <f>'[2]Weekly capesize'!$Z929</f>
        <v>20.95</v>
      </c>
      <c r="E577" s="19">
        <f>'[2]Weekly capesize'!$J929</f>
        <v>16.399999999999999</v>
      </c>
    </row>
    <row r="578" spans="1:5" x14ac:dyDescent="0.35">
      <c r="A578" s="16">
        <f t="shared" si="13"/>
        <v>43766</v>
      </c>
      <c r="B578" s="22">
        <v>11.85</v>
      </c>
      <c r="C578" s="2">
        <f>'[2]Weekly capesize'!$I930</f>
        <v>9.3000000000000007</v>
      </c>
      <c r="D578" s="19">
        <f>'[2]Weekly capesize'!$Z930</f>
        <v>21.5</v>
      </c>
      <c r="E578" s="19">
        <f>'[2]Weekly capesize'!$J930</f>
        <v>15.75</v>
      </c>
    </row>
    <row r="579" spans="1:5" x14ac:dyDescent="0.35">
      <c r="A579" s="16">
        <f t="shared" si="13"/>
        <v>43773</v>
      </c>
      <c r="B579" s="22">
        <v>11.05</v>
      </c>
      <c r="C579" s="2">
        <f>'[2]Weekly capesize'!$I931</f>
        <v>9.1</v>
      </c>
      <c r="D579" s="19">
        <f>'[2]Weekly capesize'!$Z931</f>
        <v>20.399999999999999</v>
      </c>
      <c r="E579" s="19">
        <f>'[2]Weekly capesize'!$J931</f>
        <v>15.7</v>
      </c>
    </row>
    <row r="580" spans="1:5" x14ac:dyDescent="0.35">
      <c r="A580" s="16">
        <f t="shared" si="13"/>
        <v>43780</v>
      </c>
      <c r="B580" s="22">
        <v>9.5</v>
      </c>
      <c r="C580" s="2">
        <f>'[2]Weekly capesize'!$I932</f>
        <v>8.35</v>
      </c>
      <c r="D580" s="19">
        <f>'[2]Weekly capesize'!$Z932</f>
        <v>18</v>
      </c>
      <c r="E580" s="19">
        <f>'[2]Weekly capesize'!$J932</f>
        <v>13</v>
      </c>
    </row>
    <row r="581" spans="1:5" x14ac:dyDescent="0.35">
      <c r="A581" s="16">
        <f t="shared" si="13"/>
        <v>43787</v>
      </c>
      <c r="B581" s="22">
        <v>8.65</v>
      </c>
      <c r="C581" s="2">
        <f>'[2]Weekly capesize'!$I933</f>
        <v>8.75</v>
      </c>
      <c r="D581" s="19">
        <f>'[2]Weekly capesize'!$Z933</f>
        <v>19.05</v>
      </c>
      <c r="E581" s="19">
        <f>'[2]Weekly capesize'!$J933</f>
        <v>15</v>
      </c>
    </row>
    <row r="582" spans="1:5" x14ac:dyDescent="0.35">
      <c r="A582" s="16">
        <f t="shared" si="13"/>
        <v>43794</v>
      </c>
      <c r="B582" s="23">
        <v>8.65</v>
      </c>
      <c r="C582" s="2">
        <f>'[2]Weekly capesize'!$I934</f>
        <v>8.9</v>
      </c>
      <c r="D582" s="19">
        <f>'[2]Weekly capesize'!$Z934</f>
        <v>19.05</v>
      </c>
      <c r="E582" s="19">
        <f>'[2]Weekly capesize'!$J934</f>
        <v>14.95</v>
      </c>
    </row>
    <row r="583" spans="1:5" x14ac:dyDescent="0.35">
      <c r="A583" s="16">
        <f t="shared" si="13"/>
        <v>43801</v>
      </c>
      <c r="B583" s="22">
        <v>11.15</v>
      </c>
      <c r="C583" s="2">
        <f>'[2]Weekly capesize'!$I935</f>
        <v>9.9499999999999993</v>
      </c>
      <c r="D583" s="19">
        <f>'[2]Weekly capesize'!$Z935</f>
        <v>22.4</v>
      </c>
      <c r="E583" s="19">
        <f>'[2]Weekly capesize'!$J935</f>
        <v>16.350000000000001</v>
      </c>
    </row>
    <row r="584" spans="1:5" x14ac:dyDescent="0.35">
      <c r="A584" s="16">
        <f t="shared" si="13"/>
        <v>43808</v>
      </c>
      <c r="B584" s="22">
        <v>11.2</v>
      </c>
      <c r="C584" s="2">
        <f>'[2]Weekly capesize'!$I936</f>
        <v>10.25</v>
      </c>
      <c r="D584" s="19">
        <f>'[2]Weekly capesize'!$Z936</f>
        <v>21.65</v>
      </c>
      <c r="E584" s="19">
        <f>'[2]Weekly capesize'!$J936</f>
        <v>16.149999999999999</v>
      </c>
    </row>
    <row r="585" spans="1:5" x14ac:dyDescent="0.35">
      <c r="A585" s="16">
        <f t="shared" si="13"/>
        <v>43815</v>
      </c>
      <c r="B585" s="22">
        <v>11.35</v>
      </c>
      <c r="C585" s="2">
        <f>'[2]Weekly capesize'!$I937</f>
        <v>8.35</v>
      </c>
      <c r="D585" s="19">
        <f>'[2]Weekly capesize'!$Z937</f>
        <v>18.95</v>
      </c>
      <c r="E585" s="19">
        <f>'[2]Weekly capesize'!$J937</f>
        <v>14.25</v>
      </c>
    </row>
    <row r="586" spans="1:5" x14ac:dyDescent="0.35">
      <c r="A586" s="16">
        <f t="shared" si="13"/>
        <v>43822</v>
      </c>
      <c r="B586" s="22">
        <v>11.5</v>
      </c>
      <c r="C586" s="2">
        <f>'[2]Weekly capesize'!$I938</f>
        <v>7.2</v>
      </c>
      <c r="D586" s="19">
        <f>'[2]Weekly capesize'!$Z938</f>
        <v>18.899999999999999</v>
      </c>
      <c r="E586" s="19">
        <f>'[2]Weekly capesize'!$J938</f>
        <v>14</v>
      </c>
    </row>
    <row r="587" spans="1:5" x14ac:dyDescent="0.35">
      <c r="A587" s="16">
        <v>43836</v>
      </c>
      <c r="B587" s="22">
        <v>12.4</v>
      </c>
      <c r="C587" s="2">
        <f>'[2]Weekly capesize'!$I939</f>
        <v>6.95</v>
      </c>
      <c r="D587" s="19">
        <f>'[2]Weekly capesize'!$Z939</f>
        <v>18.45</v>
      </c>
      <c r="E587" s="19">
        <f>'[2]Weekly capesize'!$J939</f>
        <v>13.75</v>
      </c>
    </row>
    <row r="588" spans="1:5" x14ac:dyDescent="0.35">
      <c r="A588" s="24">
        <f t="shared" ref="A588:A638" si="14">A587+7</f>
        <v>43843</v>
      </c>
      <c r="B588" s="22">
        <v>10.75</v>
      </c>
      <c r="C588" s="2">
        <f>'[2]Weekly capesize'!$I940</f>
        <v>7.45</v>
      </c>
      <c r="D588" s="19">
        <f>'[2]Weekly capesize'!$Z940</f>
        <v>18.5</v>
      </c>
      <c r="E588" s="19">
        <f>'[2]Weekly capesize'!$J940</f>
        <v>13.95</v>
      </c>
    </row>
    <row r="589" spans="1:5" x14ac:dyDescent="0.35">
      <c r="A589" s="24">
        <f t="shared" si="14"/>
        <v>43850</v>
      </c>
      <c r="B589" s="22">
        <v>10.25</v>
      </c>
      <c r="C589" s="2">
        <f>'[2]Weekly capesize'!$I941</f>
        <v>6.85</v>
      </c>
      <c r="D589" s="19">
        <f>'[2]Weekly capesize'!$Z941</f>
        <v>17.850000000000001</v>
      </c>
      <c r="E589" s="19">
        <f>'[2]Weekly capesize'!$J941</f>
        <v>13.15</v>
      </c>
    </row>
    <row r="590" spans="1:5" x14ac:dyDescent="0.35">
      <c r="A590" s="24">
        <f t="shared" si="14"/>
        <v>43857</v>
      </c>
      <c r="B590" s="22">
        <v>10.45</v>
      </c>
      <c r="C590" s="2">
        <f>'[2]Weekly capesize'!$I942</f>
        <v>6.15</v>
      </c>
      <c r="D590" s="19">
        <f>'[2]Weekly capesize'!$Z942</f>
        <v>15.9</v>
      </c>
      <c r="E590" s="19">
        <f>'[2]Weekly capesize'!$J942</f>
        <v>11.85</v>
      </c>
    </row>
    <row r="591" spans="1:5" x14ac:dyDescent="0.35">
      <c r="A591" s="24">
        <f t="shared" si="14"/>
        <v>43864</v>
      </c>
      <c r="B591" s="22">
        <v>10.15</v>
      </c>
      <c r="C591" s="2">
        <f>'[2]Weekly capesize'!$I943</f>
        <v>6.1</v>
      </c>
      <c r="D591" s="19">
        <f>'[2]Weekly capesize'!$Z943</f>
        <v>15.05</v>
      </c>
      <c r="E591" s="19">
        <f>'[2]Weekly capesize'!$J943</f>
        <v>10.6</v>
      </c>
    </row>
    <row r="592" spans="1:5" x14ac:dyDescent="0.35">
      <c r="A592" s="24">
        <f t="shared" si="14"/>
        <v>43871</v>
      </c>
      <c r="B592" s="22">
        <v>9.85</v>
      </c>
      <c r="C592" s="2">
        <f>'[2]Weekly capesize'!$I944</f>
        <v>5.75</v>
      </c>
      <c r="D592" s="19">
        <f>'[2]Weekly capesize'!$Z944</f>
        <v>13.6</v>
      </c>
      <c r="E592" s="19">
        <f>'[2]Weekly capesize'!$J944</f>
        <v>10</v>
      </c>
    </row>
    <row r="593" spans="1:5" x14ac:dyDescent="0.35">
      <c r="A593" s="24">
        <f t="shared" si="14"/>
        <v>43878</v>
      </c>
      <c r="B593" s="22">
        <v>8.4</v>
      </c>
      <c r="C593" s="2">
        <f>'[2]Weekly capesize'!$I945</f>
        <v>5.6</v>
      </c>
      <c r="D593" s="19">
        <f>'[2]Weekly capesize'!$Z945</f>
        <v>12.95</v>
      </c>
      <c r="E593" s="19">
        <f>'[2]Weekly capesize'!$J945</f>
        <v>9.6</v>
      </c>
    </row>
    <row r="594" spans="1:5" x14ac:dyDescent="0.35">
      <c r="A594" s="24">
        <f t="shared" si="14"/>
        <v>43885</v>
      </c>
      <c r="B594" s="22">
        <v>9.9499999999999993</v>
      </c>
      <c r="C594" s="2">
        <f>'[2]Weekly capesize'!$I946</f>
        <v>5.95</v>
      </c>
      <c r="D594" s="19">
        <f>'[2]Weekly capesize'!$Z946</f>
        <v>13</v>
      </c>
      <c r="E594" s="19">
        <f>'[2]Weekly capesize'!$J946</f>
        <v>10.050000000000001</v>
      </c>
    </row>
    <row r="595" spans="1:5" x14ac:dyDescent="0.35">
      <c r="A595" s="24">
        <f t="shared" si="14"/>
        <v>43892</v>
      </c>
      <c r="B595" s="22">
        <v>10.199999999999999</v>
      </c>
      <c r="C595" s="2">
        <f>'[2]Weekly capesize'!$I947</f>
        <v>5.2</v>
      </c>
      <c r="D595" s="19">
        <f>'[2]Weekly capesize'!$Z947</f>
        <v>12.6</v>
      </c>
      <c r="E595" s="19">
        <f>'[2]Weekly capesize'!$J947</f>
        <v>9.6</v>
      </c>
    </row>
    <row r="596" spans="1:5" x14ac:dyDescent="0.35">
      <c r="A596" s="24">
        <f t="shared" si="14"/>
        <v>43899</v>
      </c>
      <c r="B596" s="22">
        <v>11.2</v>
      </c>
      <c r="C596" s="2">
        <f>'[2]Weekly capesize'!$I948</f>
        <v>4.95</v>
      </c>
      <c r="D596" s="19">
        <f>'[2]Weekly capesize'!$Z948</f>
        <v>11.85</v>
      </c>
      <c r="E596" s="19">
        <f>'[2]Weekly capesize'!$J948</f>
        <v>9.0500000000000007</v>
      </c>
    </row>
    <row r="597" spans="1:5" x14ac:dyDescent="0.35">
      <c r="A597" s="24">
        <f t="shared" si="14"/>
        <v>43906</v>
      </c>
      <c r="B597" s="22">
        <v>10.85</v>
      </c>
      <c r="C597" s="2">
        <f>'[2]Weekly capesize'!$I949</f>
        <v>4.45</v>
      </c>
      <c r="D597" s="19">
        <f>'[2]Weekly capesize'!$Z949</f>
        <v>10.55</v>
      </c>
      <c r="E597" s="19">
        <f>'[2]Weekly capesize'!$J949</f>
        <v>8</v>
      </c>
    </row>
    <row r="598" spans="1:5" x14ac:dyDescent="0.35">
      <c r="A598" s="24">
        <f t="shared" si="14"/>
        <v>43913</v>
      </c>
      <c r="B598" s="22">
        <v>10.5</v>
      </c>
      <c r="C598" s="2">
        <f>'[2]Weekly capesize'!$I950</f>
        <v>4.3</v>
      </c>
      <c r="D598" s="19">
        <f>'[2]Weekly capesize'!$Z950</f>
        <v>9.9499999999999993</v>
      </c>
      <c r="E598" s="19">
        <f>'[2]Weekly capesize'!$J950</f>
        <v>7.7</v>
      </c>
    </row>
    <row r="599" spans="1:5" x14ac:dyDescent="0.35">
      <c r="A599" s="24">
        <f t="shared" si="14"/>
        <v>43920</v>
      </c>
      <c r="B599" s="22">
        <v>8.1999999999999993</v>
      </c>
      <c r="C599" s="2">
        <f>'[2]Weekly capesize'!$I951</f>
        <v>4.25</v>
      </c>
      <c r="D599" s="19">
        <f>'[2]Weekly capesize'!$Z951</f>
        <v>9.3000000000000007</v>
      </c>
      <c r="E599" s="19">
        <f>'[2]Weekly capesize'!$J951</f>
        <v>7.1</v>
      </c>
    </row>
    <row r="600" spans="1:5" x14ac:dyDescent="0.35">
      <c r="A600" s="24">
        <f t="shared" si="14"/>
        <v>43927</v>
      </c>
      <c r="B600" s="22">
        <v>6.3</v>
      </c>
      <c r="C600" s="2">
        <f>'[2]Weekly capesize'!$I952</f>
        <v>4.95</v>
      </c>
      <c r="D600" s="19">
        <f>'[2]Weekly capesize'!$Z952</f>
        <v>10.65</v>
      </c>
      <c r="E600" s="19">
        <f>'[2]Weekly capesize'!$J952</f>
        <v>7.85</v>
      </c>
    </row>
    <row r="601" spans="1:5" x14ac:dyDescent="0.35">
      <c r="A601" s="24">
        <f t="shared" si="14"/>
        <v>43934</v>
      </c>
      <c r="B601" s="22">
        <v>6</v>
      </c>
      <c r="C601" s="2">
        <f>'[2]Weekly capesize'!$I953</f>
        <v>4.5999999999999996</v>
      </c>
      <c r="D601" s="19">
        <f>'[2]Weekly capesize'!$Z953</f>
        <v>11</v>
      </c>
      <c r="E601" s="19">
        <f>'[2]Weekly capesize'!$J953</f>
        <v>8</v>
      </c>
    </row>
    <row r="602" spans="1:5" x14ac:dyDescent="0.35">
      <c r="A602" s="24">
        <f t="shared" si="14"/>
        <v>43941</v>
      </c>
      <c r="B602" s="22">
        <v>5.9</v>
      </c>
      <c r="C602" s="2">
        <f>'[2]Weekly capesize'!$I954</f>
        <v>4.9000000000000004</v>
      </c>
      <c r="D602" s="19">
        <f>'[2]Weekly capesize'!$Z954</f>
        <v>12.1</v>
      </c>
      <c r="E602" s="19">
        <f>'[2]Weekly capesize'!$J954</f>
        <v>9.15</v>
      </c>
    </row>
    <row r="603" spans="1:5" x14ac:dyDescent="0.35">
      <c r="A603" s="24">
        <f t="shared" si="14"/>
        <v>43948</v>
      </c>
      <c r="B603" s="22">
        <v>7.25</v>
      </c>
      <c r="C603" s="2">
        <f>'[2]Weekly capesize'!$I955</f>
        <v>4.05</v>
      </c>
      <c r="D603" s="19">
        <f>'[2]Weekly capesize'!$Z955</f>
        <v>10.5</v>
      </c>
      <c r="E603" s="19">
        <f>'[2]Weekly capesize'!$J955</f>
        <v>8.15</v>
      </c>
    </row>
    <row r="604" spans="1:5" x14ac:dyDescent="0.35">
      <c r="A604" s="24">
        <f t="shared" si="14"/>
        <v>43955</v>
      </c>
      <c r="B604" s="22">
        <v>7.7</v>
      </c>
      <c r="C604" s="2">
        <f>'[2]Weekly capesize'!$I956</f>
        <v>4.3499999999999996</v>
      </c>
      <c r="D604" s="19">
        <f>'[2]Weekly capesize'!$Z956</f>
        <v>9.8000000000000007</v>
      </c>
      <c r="E604" s="19">
        <f>'[2]Weekly capesize'!$J956</f>
        <v>7.6</v>
      </c>
    </row>
    <row r="605" spans="1:5" x14ac:dyDescent="0.35">
      <c r="A605" s="24">
        <f t="shared" si="14"/>
        <v>43962</v>
      </c>
      <c r="B605" s="22">
        <v>9.0500000000000007</v>
      </c>
      <c r="C605" s="2">
        <f>'[2]Weekly capesize'!$I957</f>
        <v>3.95</v>
      </c>
      <c r="D605" s="19">
        <f>'[2]Weekly capesize'!$Z957</f>
        <v>8.15</v>
      </c>
      <c r="E605" s="19">
        <f>'[2]Weekly capesize'!$J957</f>
        <v>6.7</v>
      </c>
    </row>
    <row r="606" spans="1:5" x14ac:dyDescent="0.35">
      <c r="A606" s="24">
        <f t="shared" si="14"/>
        <v>43969</v>
      </c>
      <c r="B606" s="22">
        <v>10.3</v>
      </c>
      <c r="C606" s="2">
        <f>'[2]Weekly capesize'!$I958</f>
        <v>3.95</v>
      </c>
      <c r="D606" s="19">
        <f>'[2]Weekly capesize'!$Z958</f>
        <v>7</v>
      </c>
      <c r="E606" s="19">
        <f>'[2]Weekly capesize'!$J958</f>
        <v>5.6</v>
      </c>
    </row>
    <row r="607" spans="1:5" x14ac:dyDescent="0.35">
      <c r="A607" s="24">
        <f t="shared" si="14"/>
        <v>43976</v>
      </c>
      <c r="B607" s="22">
        <v>10</v>
      </c>
      <c r="C607" s="2">
        <f>'[2]Weekly capesize'!$I959</f>
        <v>4.55</v>
      </c>
      <c r="D607" s="19">
        <f>'[2]Weekly capesize'!$Z959</f>
        <v>8.1999999999999993</v>
      </c>
      <c r="E607" s="19">
        <f>'[2]Weekly capesize'!$J959</f>
        <v>6.35</v>
      </c>
    </row>
    <row r="608" spans="1:5" x14ac:dyDescent="0.35">
      <c r="A608" s="24">
        <f t="shared" si="14"/>
        <v>43983</v>
      </c>
      <c r="B608" s="22">
        <v>9.6999999999999993</v>
      </c>
      <c r="C608" s="2">
        <f>'[2]Weekly capesize'!$I960</f>
        <v>4.1500000000000004</v>
      </c>
      <c r="D608" s="19">
        <f>'[2]Weekly capesize'!$Z960</f>
        <v>8</v>
      </c>
      <c r="E608" s="19">
        <f>'[2]Weekly capesize'!$J960</f>
        <v>6.3</v>
      </c>
    </row>
    <row r="609" spans="1:5" x14ac:dyDescent="0.35">
      <c r="A609" s="24">
        <f t="shared" si="14"/>
        <v>43990</v>
      </c>
      <c r="B609" s="22">
        <v>11.1</v>
      </c>
      <c r="C609" s="2">
        <f>'[2]Weekly capesize'!$I961</f>
        <v>5.5</v>
      </c>
      <c r="D609" s="19">
        <f>'[2]Weekly capesize'!$Z961</f>
        <v>11.1</v>
      </c>
      <c r="E609" s="19">
        <f>'[2]Weekly capesize'!$J961</f>
        <v>7.85</v>
      </c>
    </row>
    <row r="610" spans="1:5" x14ac:dyDescent="0.35">
      <c r="A610" s="24">
        <f t="shared" si="14"/>
        <v>43997</v>
      </c>
      <c r="B610" s="22">
        <v>11.35</v>
      </c>
      <c r="C610" s="2">
        <f>'[2]Weekly capesize'!$I962</f>
        <v>6.5</v>
      </c>
      <c r="D610" s="19">
        <f>'[2]Weekly capesize'!$Z962</f>
        <v>14.9</v>
      </c>
      <c r="E610" s="19">
        <f>'[2]Weekly capesize'!$J962</f>
        <v>11.35</v>
      </c>
    </row>
    <row r="611" spans="1:5" x14ac:dyDescent="0.35">
      <c r="A611" s="24">
        <f t="shared" si="14"/>
        <v>44004</v>
      </c>
      <c r="B611" s="22">
        <v>11.25</v>
      </c>
      <c r="C611" s="2">
        <f>'[2]Weekly capesize'!$I963</f>
        <v>8.85</v>
      </c>
      <c r="D611" s="19">
        <f>'[2]Weekly capesize'!$Z963</f>
        <v>20.100000000000001</v>
      </c>
      <c r="E611" s="19">
        <f>'[2]Weekly capesize'!$J963</f>
        <v>15.95</v>
      </c>
    </row>
    <row r="612" spans="1:5" x14ac:dyDescent="0.35">
      <c r="A612" s="24">
        <f t="shared" si="14"/>
        <v>44011</v>
      </c>
      <c r="B612" s="22">
        <v>12.5</v>
      </c>
      <c r="C612" s="2">
        <f>'[2]Weekly capesize'!$I964</f>
        <v>9.6999999999999993</v>
      </c>
      <c r="D612" s="19">
        <f>'[2]Weekly capesize'!$Z964</f>
        <v>21.4</v>
      </c>
      <c r="E612" s="19">
        <f>'[2]Weekly capesize'!$J964</f>
        <v>15.8</v>
      </c>
    </row>
    <row r="613" spans="1:5" x14ac:dyDescent="0.35">
      <c r="A613" s="24">
        <f t="shared" si="14"/>
        <v>44018</v>
      </c>
      <c r="B613" s="22">
        <v>11.15</v>
      </c>
      <c r="C613" s="2">
        <f>'[2]Weekly capesize'!$I965</f>
        <v>10.75</v>
      </c>
      <c r="D613" s="19">
        <f>'[2]Weekly capesize'!$Z965</f>
        <v>20.75</v>
      </c>
      <c r="E613" s="19">
        <f>'[2]Weekly capesize'!$J965</f>
        <v>15.95</v>
      </c>
    </row>
    <row r="614" spans="1:5" x14ac:dyDescent="0.35">
      <c r="A614" s="24">
        <f t="shared" si="14"/>
        <v>44025</v>
      </c>
      <c r="B614" s="22">
        <v>10.25</v>
      </c>
      <c r="C614" s="2">
        <f>'[2]Weekly capesize'!$I966</f>
        <v>8.9499999999999993</v>
      </c>
      <c r="D614" s="19">
        <f>'[2]Weekly capesize'!$Z966</f>
        <v>19.100000000000001</v>
      </c>
      <c r="E614" s="19">
        <f>'[2]Weekly capesize'!$J966</f>
        <v>15</v>
      </c>
    </row>
    <row r="615" spans="1:5" x14ac:dyDescent="0.35">
      <c r="A615" s="24">
        <f t="shared" si="14"/>
        <v>44032</v>
      </c>
      <c r="B615" s="22">
        <v>11.95</v>
      </c>
      <c r="C615" s="2">
        <f>'[2]Weekly capesize'!$I967</f>
        <v>8.15</v>
      </c>
      <c r="D615" s="19">
        <f>'[2]Weekly capesize'!$Z967</f>
        <v>18.3</v>
      </c>
      <c r="E615" s="19">
        <f>'[2]Weekly capesize'!$J967</f>
        <v>14.2</v>
      </c>
    </row>
    <row r="616" spans="1:5" x14ac:dyDescent="0.35">
      <c r="A616" s="24">
        <f t="shared" si="14"/>
        <v>44039</v>
      </c>
      <c r="B616" s="22">
        <v>12.35</v>
      </c>
      <c r="C616" s="2">
        <f>'[2]Weekly capesize'!$I968</f>
        <v>6</v>
      </c>
      <c r="D616" s="19">
        <f>'[2]Weekly capesize'!$Z968</f>
        <v>15.8</v>
      </c>
      <c r="E616" s="19">
        <f>'[2]Weekly capesize'!$J968</f>
        <v>11.85</v>
      </c>
    </row>
    <row r="617" spans="1:5" x14ac:dyDescent="0.35">
      <c r="A617" s="24">
        <f t="shared" si="14"/>
        <v>44046</v>
      </c>
      <c r="B617" s="22">
        <v>10.8</v>
      </c>
      <c r="C617" s="2">
        <f>'[2]Weekly capesize'!$I969</f>
        <v>7.2</v>
      </c>
      <c r="D617" s="19">
        <f>'[2]Weekly capesize'!$Z969</f>
        <v>17.5</v>
      </c>
      <c r="E617" s="19">
        <f>'[2]Weekly capesize'!$J969</f>
        <v>12.7</v>
      </c>
    </row>
    <row r="618" spans="1:5" x14ac:dyDescent="0.35">
      <c r="A618" s="24">
        <f t="shared" si="14"/>
        <v>44053</v>
      </c>
      <c r="B618" s="22">
        <v>12</v>
      </c>
      <c r="C618" s="2">
        <f>'[2]Weekly capesize'!$I970</f>
        <v>8.5</v>
      </c>
      <c r="D618" s="19">
        <f>'[2]Weekly capesize'!$Z970</f>
        <v>16.95</v>
      </c>
      <c r="E618" s="19">
        <f>'[2]Weekly capesize'!$J970</f>
        <v>13.45</v>
      </c>
    </row>
    <row r="619" spans="1:5" x14ac:dyDescent="0.35">
      <c r="A619" s="24">
        <f t="shared" si="14"/>
        <v>44060</v>
      </c>
      <c r="B619" s="22">
        <v>13.05</v>
      </c>
      <c r="C619" s="2">
        <f>'[2]Weekly capesize'!$I971</f>
        <v>8.4499999999999993</v>
      </c>
      <c r="D619" s="19">
        <f>'[2]Weekly capesize'!$Z971</f>
        <v>18</v>
      </c>
      <c r="E619" s="19">
        <f>'[2]Weekly capesize'!$J971</f>
        <v>14.2</v>
      </c>
    </row>
    <row r="620" spans="1:5" x14ac:dyDescent="0.35">
      <c r="A620" s="24">
        <f t="shared" si="14"/>
        <v>44067</v>
      </c>
      <c r="B620" s="22">
        <v>12.9</v>
      </c>
      <c r="C620" s="2">
        <f>'[2]Weekly capesize'!$I972</f>
        <v>7.25</v>
      </c>
      <c r="D620" s="19">
        <f>'[2]Weekly capesize'!$Z972</f>
        <v>17.100000000000001</v>
      </c>
      <c r="E620" s="19">
        <f>'[2]Weekly capesize'!$J972</f>
        <v>13.4</v>
      </c>
    </row>
    <row r="621" spans="1:5" x14ac:dyDescent="0.35">
      <c r="A621" s="24">
        <f t="shared" si="14"/>
        <v>44074</v>
      </c>
      <c r="B621" s="22">
        <v>12.75</v>
      </c>
      <c r="C621" s="2">
        <f>'[2]Weekly capesize'!$I973</f>
        <v>8.1</v>
      </c>
      <c r="D621" s="19">
        <f>'[2]Weekly capesize'!$Z973</f>
        <v>18.25</v>
      </c>
      <c r="E621" s="19">
        <f>'[2]Weekly capesize'!$J973</f>
        <v>13.9</v>
      </c>
    </row>
    <row r="622" spans="1:5" x14ac:dyDescent="0.35">
      <c r="A622" s="24">
        <f t="shared" si="14"/>
        <v>44081</v>
      </c>
      <c r="B622" s="22">
        <v>11.65</v>
      </c>
      <c r="C622" s="2">
        <f>'[2]Weekly capesize'!$I974</f>
        <v>7.15</v>
      </c>
      <c r="D622" s="19">
        <f>'[2]Weekly capesize'!$Z974</f>
        <v>16.5</v>
      </c>
      <c r="E622" s="19">
        <f>'[2]Weekly capesize'!$J974</f>
        <v>12.85</v>
      </c>
    </row>
    <row r="623" spans="1:5" x14ac:dyDescent="0.35">
      <c r="A623" s="24">
        <f t="shared" si="14"/>
        <v>44088</v>
      </c>
      <c r="B623" s="22">
        <v>11.25</v>
      </c>
      <c r="C623" s="2">
        <f>'[2]Weekly capesize'!$I975</f>
        <v>7</v>
      </c>
      <c r="D623" s="19">
        <f>'[2]Weekly capesize'!$Z975</f>
        <v>15.6</v>
      </c>
      <c r="E623" s="19">
        <f>'[2]Weekly capesize'!$J975</f>
        <v>12.25</v>
      </c>
    </row>
    <row r="624" spans="1:5" x14ac:dyDescent="0.35">
      <c r="A624" s="24">
        <f t="shared" si="14"/>
        <v>44095</v>
      </c>
      <c r="B624" s="22">
        <v>10.25</v>
      </c>
      <c r="C624" s="2">
        <f>'[2]Weekly capesize'!$I976</f>
        <v>7.15</v>
      </c>
      <c r="D624" s="19">
        <f>'[2]Weekly capesize'!$Z976</f>
        <v>16.3</v>
      </c>
      <c r="E624" s="19">
        <f>'[2]Weekly capesize'!$J976</f>
        <v>12.5</v>
      </c>
    </row>
    <row r="625" spans="1:5" x14ac:dyDescent="0.35">
      <c r="A625" s="24">
        <f t="shared" si="14"/>
        <v>44102</v>
      </c>
      <c r="B625" s="22">
        <v>11.15</v>
      </c>
      <c r="C625" s="2">
        <f>'[2]Weekly capesize'!$I977</f>
        <v>8.6999999999999993</v>
      </c>
      <c r="D625" s="19">
        <f>'[2]Weekly capesize'!$Z977</f>
        <v>20.6</v>
      </c>
      <c r="E625" s="19">
        <f>'[2]Weekly capesize'!$J977</f>
        <v>15.35</v>
      </c>
    </row>
    <row r="626" spans="1:5" x14ac:dyDescent="0.35">
      <c r="A626" s="24">
        <f t="shared" si="14"/>
        <v>44109</v>
      </c>
      <c r="B626" s="22">
        <v>10.8</v>
      </c>
      <c r="C626" s="2">
        <f>'[2]Weekly capesize'!$I978</f>
        <v>9.8000000000000007</v>
      </c>
      <c r="D626" s="19">
        <f>'[2]Weekly capesize'!$Z978</f>
        <v>23.4</v>
      </c>
      <c r="E626" s="19">
        <f>'[2]Weekly capesize'!$J978</f>
        <v>17.399999999999999</v>
      </c>
    </row>
    <row r="627" spans="1:5" x14ac:dyDescent="0.35">
      <c r="A627" s="24">
        <f t="shared" si="14"/>
        <v>44116</v>
      </c>
      <c r="B627" s="22">
        <v>11.05</v>
      </c>
      <c r="C627" s="2">
        <f>'[2]Weekly capesize'!$I979</f>
        <v>9.6999999999999993</v>
      </c>
      <c r="D627" s="19">
        <f>'[2]Weekly capesize'!$Z979</f>
        <v>20.149999999999999</v>
      </c>
      <c r="E627" s="19">
        <f>'[2]Weekly capesize'!$J979</f>
        <v>15.7</v>
      </c>
    </row>
    <row r="628" spans="1:5" x14ac:dyDescent="0.35">
      <c r="A628" s="24">
        <f t="shared" si="14"/>
        <v>44123</v>
      </c>
      <c r="B628" s="22">
        <v>10.6</v>
      </c>
      <c r="C628" s="2">
        <f>'[2]Weekly capesize'!$I980</f>
        <v>7.65</v>
      </c>
      <c r="D628" s="19">
        <f>'[2]Weekly capesize'!$Z980</f>
        <v>16.55</v>
      </c>
      <c r="E628" s="19">
        <f>'[2]Weekly capesize'!$J980</f>
        <v>12.55</v>
      </c>
    </row>
    <row r="629" spans="1:5" x14ac:dyDescent="0.35">
      <c r="A629" s="24">
        <f t="shared" si="14"/>
        <v>44130</v>
      </c>
      <c r="B629" s="22">
        <v>10.75</v>
      </c>
      <c r="C629" s="2">
        <f>'[2]Weekly capesize'!$I981</f>
        <v>7.85</v>
      </c>
      <c r="D629" s="19">
        <f>'[2]Weekly capesize'!$Z981</f>
        <v>17.399999999999999</v>
      </c>
      <c r="E629" s="19">
        <f>'[2]Weekly capesize'!$J981</f>
        <v>12.95</v>
      </c>
    </row>
    <row r="630" spans="1:5" x14ac:dyDescent="0.35">
      <c r="A630" s="24">
        <f t="shared" si="14"/>
        <v>44137</v>
      </c>
      <c r="B630" s="22">
        <v>10.45</v>
      </c>
      <c r="C630" s="2">
        <f>'[2]Weekly capesize'!$I982</f>
        <v>7.1</v>
      </c>
      <c r="D630" s="19">
        <f>'[2]Weekly capesize'!$Z982</f>
        <v>15.1</v>
      </c>
      <c r="E630" s="19">
        <f>'[2]Weekly capesize'!$J982</f>
        <v>11.75</v>
      </c>
    </row>
    <row r="631" spans="1:5" x14ac:dyDescent="0.35">
      <c r="A631" s="24">
        <f t="shared" si="14"/>
        <v>44144</v>
      </c>
      <c r="B631" s="22">
        <v>10.4</v>
      </c>
      <c r="C631" s="2">
        <f>'[2]Weekly capesize'!$I983</f>
        <v>6.85</v>
      </c>
      <c r="D631" s="19">
        <f>'[2]Weekly capesize'!$Z983</f>
        <v>14.15</v>
      </c>
      <c r="E631" s="19">
        <f>'[2]Weekly capesize'!$J983</f>
        <v>11.1</v>
      </c>
    </row>
    <row r="632" spans="1:5" x14ac:dyDescent="0.35">
      <c r="A632" s="24">
        <f t="shared" si="14"/>
        <v>44151</v>
      </c>
      <c r="B632" s="22">
        <v>9.5500000000000007</v>
      </c>
      <c r="C632" s="2">
        <f>'[2]Weekly capesize'!$I984</f>
        <v>6.56</v>
      </c>
      <c r="D632" s="19">
        <f>'[2]Weekly capesize'!$Z984</f>
        <v>13.7</v>
      </c>
      <c r="E632" s="19">
        <f>'[2]Weekly capesize'!$J984</f>
        <v>10.9</v>
      </c>
    </row>
    <row r="633" spans="1:5" x14ac:dyDescent="0.35">
      <c r="A633" s="24">
        <f t="shared" si="14"/>
        <v>44158</v>
      </c>
      <c r="B633" s="22">
        <v>9.85</v>
      </c>
      <c r="C633" s="2">
        <f>'[2]Weekly capesize'!$I985</f>
        <v>6.95</v>
      </c>
      <c r="D633" s="19">
        <f>'[2]Weekly capesize'!$Z985</f>
        <v>13.45</v>
      </c>
      <c r="E633" s="19">
        <f>'[2]Weekly capesize'!$J985</f>
        <v>10.65</v>
      </c>
    </row>
    <row r="634" spans="1:5" x14ac:dyDescent="0.35">
      <c r="A634" s="24">
        <f t="shared" si="14"/>
        <v>44165</v>
      </c>
      <c r="B634" s="22">
        <v>10.95</v>
      </c>
      <c r="C634" s="2">
        <f>'[2]Weekly capesize'!$I986</f>
        <v>7.1</v>
      </c>
      <c r="D634" s="19">
        <f>'[2]Weekly capesize'!$Z986</f>
        <v>13.8</v>
      </c>
      <c r="E634" s="19">
        <f>'[2]Weekly capesize'!$J986</f>
        <v>10.75</v>
      </c>
    </row>
    <row r="635" spans="1:5" x14ac:dyDescent="0.35">
      <c r="A635" s="24">
        <f t="shared" si="14"/>
        <v>44172</v>
      </c>
      <c r="B635" s="22">
        <v>11.05</v>
      </c>
      <c r="C635" s="2">
        <f>'[2]Weekly capesize'!$I987</f>
        <v>7.8</v>
      </c>
      <c r="D635" s="19">
        <f>'[2]Weekly capesize'!$Z987</f>
        <v>12.35</v>
      </c>
      <c r="E635" s="19">
        <f>'[2]Weekly capesize'!$J987</f>
        <v>10</v>
      </c>
    </row>
    <row r="636" spans="1:5" x14ac:dyDescent="0.35">
      <c r="A636" s="24">
        <f t="shared" si="14"/>
        <v>44179</v>
      </c>
      <c r="B636" s="22">
        <v>11.1</v>
      </c>
      <c r="C636" s="2">
        <f>'[2]Weekly capesize'!$I988</f>
        <v>7</v>
      </c>
      <c r="D636" s="19">
        <f>'[2]Weekly capesize'!$Z988</f>
        <v>13.05</v>
      </c>
      <c r="E636" s="19">
        <f>'[2]Weekly capesize'!$J988</f>
        <v>9.85</v>
      </c>
    </row>
    <row r="637" spans="1:5" x14ac:dyDescent="0.35">
      <c r="A637" s="24">
        <f t="shared" si="14"/>
        <v>44186</v>
      </c>
      <c r="B637" s="22">
        <v>10.91</v>
      </c>
      <c r="C637" s="2">
        <f>'[2]Weekly capesize'!$I989</f>
        <v>7.25</v>
      </c>
      <c r="D637" s="19">
        <f>'[2]Weekly capesize'!$Z989</f>
        <v>15.65</v>
      </c>
      <c r="E637" s="19">
        <f>'[2]Weekly capesize'!$J989</f>
        <v>11.45</v>
      </c>
    </row>
    <row r="638" spans="1:5" x14ac:dyDescent="0.35">
      <c r="A638" s="24">
        <f t="shared" si="14"/>
        <v>44193</v>
      </c>
      <c r="B638" s="22">
        <v>10.75</v>
      </c>
      <c r="C638" s="2">
        <f>'[2]Weekly capesize'!$I990</f>
        <v>8.15</v>
      </c>
      <c r="D638" s="19">
        <f>'[2]Weekly capesize'!$Z990</f>
        <v>16.100000000000001</v>
      </c>
      <c r="E638" s="19">
        <f>'[2]Weekly capesize'!$J990</f>
        <v>11.8</v>
      </c>
    </row>
    <row r="639" spans="1:5" x14ac:dyDescent="0.35">
      <c r="A639" s="24">
        <v>44207</v>
      </c>
      <c r="B639">
        <v>11.2</v>
      </c>
      <c r="C639" s="2">
        <f>'[2]Weekly capesize'!$I991</f>
        <v>9.35</v>
      </c>
      <c r="D639" s="19">
        <f>'[2]Weekly capesize'!$Z991</f>
        <v>17.350000000000001</v>
      </c>
      <c r="E639" s="19">
        <f>'[2]Weekly capesize'!$J991</f>
        <v>12.95</v>
      </c>
    </row>
    <row r="640" spans="1:5" x14ac:dyDescent="0.35">
      <c r="A640" s="24">
        <f t="shared" ref="A640:A672" si="15">A639+7</f>
        <v>44214</v>
      </c>
      <c r="B640" s="22">
        <v>12.9</v>
      </c>
      <c r="C640" s="2">
        <f>'[2]Weekly capesize'!$I992</f>
        <v>8.8000000000000007</v>
      </c>
      <c r="D640" s="19">
        <f>'[2]Weekly capesize'!$Z992</f>
        <v>19.55</v>
      </c>
      <c r="E640" s="19">
        <f>'[2]Weekly capesize'!$J992</f>
        <v>15.15</v>
      </c>
    </row>
    <row r="641" spans="1:5" x14ac:dyDescent="0.35">
      <c r="A641" s="24">
        <f t="shared" si="15"/>
        <v>44221</v>
      </c>
      <c r="B641" s="22">
        <v>14.2</v>
      </c>
      <c r="C641" s="2">
        <f>'[2]Weekly capesize'!$I993</f>
        <v>7.9</v>
      </c>
      <c r="D641" s="19">
        <f>'[2]Weekly capesize'!$Z993</f>
        <v>19.25</v>
      </c>
      <c r="E641" s="19">
        <f>'[2]Weekly capesize'!$J993</f>
        <v>14.45</v>
      </c>
    </row>
    <row r="642" spans="1:5" x14ac:dyDescent="0.35">
      <c r="A642" s="24">
        <f t="shared" si="15"/>
        <v>44228</v>
      </c>
      <c r="B642" s="22">
        <v>14</v>
      </c>
      <c r="C642" s="2">
        <f>'[2]Weekly capesize'!$I994</f>
        <v>6.15</v>
      </c>
      <c r="D642" s="19">
        <f>'[2]Weekly capesize'!$Z994</f>
        <v>17.25</v>
      </c>
      <c r="E642" s="19">
        <f>'[2]Weekly capesize'!$J994</f>
        <v>12.9</v>
      </c>
    </row>
    <row r="643" spans="1:5" x14ac:dyDescent="0.35">
      <c r="A643" s="24">
        <f t="shared" si="15"/>
        <v>44235</v>
      </c>
      <c r="B643" s="22">
        <v>14.8</v>
      </c>
      <c r="C643" s="2">
        <f>'[2]Weekly capesize'!$I995</f>
        <v>6</v>
      </c>
      <c r="D643" s="19">
        <f>'[2]Weekly capesize'!$Z995</f>
        <v>16.5</v>
      </c>
      <c r="E643" s="19">
        <f>'[2]Weekly capesize'!$J995</f>
        <v>11.05</v>
      </c>
    </row>
    <row r="644" spans="1:5" x14ac:dyDescent="0.35">
      <c r="A644" s="24">
        <f t="shared" si="15"/>
        <v>44242</v>
      </c>
      <c r="B644" s="22">
        <v>15.4</v>
      </c>
      <c r="C644" s="2">
        <f>'[2]Weekly capesize'!$I996</f>
        <v>5.8</v>
      </c>
      <c r="D644" s="19">
        <f>'[2]Weekly capesize'!$Z996</f>
        <v>14.9</v>
      </c>
      <c r="E644" s="19">
        <f>'[2]Weekly capesize'!$J996</f>
        <v>10.35</v>
      </c>
    </row>
    <row r="645" spans="1:5" x14ac:dyDescent="0.35">
      <c r="A645" s="24">
        <f t="shared" si="15"/>
        <v>44249</v>
      </c>
      <c r="B645" s="22">
        <v>16.149999999999999</v>
      </c>
      <c r="C645" s="2">
        <f>'[2]Weekly capesize'!$I997</f>
        <v>7.05</v>
      </c>
      <c r="D645" s="19">
        <f>'[2]Weekly capesize'!$Z997</f>
        <v>17.399999999999999</v>
      </c>
      <c r="E645" s="19">
        <f>'[2]Weekly capesize'!$J997</f>
        <v>12.95</v>
      </c>
    </row>
    <row r="646" spans="1:5" x14ac:dyDescent="0.35">
      <c r="A646" s="24">
        <f t="shared" si="15"/>
        <v>44256</v>
      </c>
      <c r="B646" s="22">
        <v>18</v>
      </c>
      <c r="C646" s="2">
        <f>'[2]Weekly capesize'!$I998</f>
        <v>7.15</v>
      </c>
      <c r="D646" s="19">
        <f>'[2]Weekly capesize'!$Z998</f>
        <v>15.5</v>
      </c>
      <c r="E646" s="19">
        <f>'[2]Weekly capesize'!$J998</f>
        <v>11.7</v>
      </c>
    </row>
    <row r="647" spans="1:5" x14ac:dyDescent="0.35">
      <c r="A647" s="24">
        <f t="shared" si="15"/>
        <v>44263</v>
      </c>
      <c r="B647" s="22">
        <v>21.9</v>
      </c>
      <c r="C647" s="2">
        <f>'[2]Weekly capesize'!$I999</f>
        <v>8.9499999999999993</v>
      </c>
      <c r="D647" s="19">
        <f>'[2]Weekly capesize'!$Z999</f>
        <v>16.8</v>
      </c>
      <c r="E647" s="19">
        <f>'[2]Weekly capesize'!$J999</f>
        <v>13.6</v>
      </c>
    </row>
    <row r="648" spans="1:5" x14ac:dyDescent="0.35">
      <c r="A648" s="24">
        <f t="shared" si="15"/>
        <v>44270</v>
      </c>
      <c r="B648" s="22">
        <v>25.25</v>
      </c>
      <c r="C648" s="2">
        <f>'[2]Weekly capesize'!$I1000</f>
        <v>9.15</v>
      </c>
      <c r="D648" s="19">
        <f>'[2]Weekly capesize'!$Z1000</f>
        <v>18.55</v>
      </c>
      <c r="E648" s="19">
        <f>'[2]Weekly capesize'!$J1000</f>
        <v>14.45</v>
      </c>
    </row>
    <row r="649" spans="1:5" x14ac:dyDescent="0.35">
      <c r="A649" s="24">
        <f t="shared" si="15"/>
        <v>44277</v>
      </c>
      <c r="B649" s="22">
        <v>22.9</v>
      </c>
      <c r="C649" s="2">
        <f>'[2]Weekly capesize'!$I1001</f>
        <v>9.35</v>
      </c>
      <c r="D649" s="19">
        <f>'[2]Weekly capesize'!$Z1001</f>
        <v>21.75</v>
      </c>
      <c r="E649" s="19">
        <f>'[2]Weekly capesize'!$J1001</f>
        <v>16.649999999999999</v>
      </c>
    </row>
    <row r="650" spans="1:5" x14ac:dyDescent="0.35">
      <c r="A650" s="24">
        <f t="shared" si="15"/>
        <v>44284</v>
      </c>
      <c r="B650" s="22">
        <v>19.3</v>
      </c>
      <c r="C650" s="2">
        <f>'[2]Weekly capesize'!$I1002</f>
        <v>9.25</v>
      </c>
      <c r="D650" s="19">
        <f>'[2]Weekly capesize'!$Z1002</f>
        <v>21.05</v>
      </c>
      <c r="E650" s="19">
        <f>'[2]Weekly capesize'!$J1002</f>
        <v>16.25</v>
      </c>
    </row>
    <row r="651" spans="1:5" x14ac:dyDescent="0.35">
      <c r="A651" s="24">
        <v>44288</v>
      </c>
      <c r="B651" s="22">
        <v>15.3</v>
      </c>
      <c r="C651" s="2">
        <f>'[2]Weekly capesize'!$I1003</f>
        <v>9.9</v>
      </c>
      <c r="D651" s="19">
        <f>'[2]Weekly capesize'!$Z1003</f>
        <v>21.35</v>
      </c>
      <c r="E651" s="19">
        <f>'[2]Weekly capesize'!$J1003</f>
        <v>17.2</v>
      </c>
    </row>
    <row r="652" spans="1:5" x14ac:dyDescent="0.35">
      <c r="A652" s="24">
        <f t="shared" si="15"/>
        <v>44295</v>
      </c>
      <c r="B652" s="22">
        <v>15.02</v>
      </c>
      <c r="C652" s="2">
        <f>'[2]Weekly capesize'!$I1004</f>
        <v>10.35</v>
      </c>
      <c r="D652" s="19">
        <f>'[2]Weekly capesize'!$Z1004</f>
        <v>22.5</v>
      </c>
      <c r="E652" s="19">
        <f>'[2]Weekly capesize'!$J1004</f>
        <v>17.850000000000001</v>
      </c>
    </row>
    <row r="653" spans="1:5" x14ac:dyDescent="0.35">
      <c r="A653" s="24">
        <f t="shared" si="15"/>
        <v>44302</v>
      </c>
      <c r="B653" s="22">
        <v>18.66</v>
      </c>
      <c r="C653" s="2">
        <f>'[2]Weekly capesize'!$I1005</f>
        <v>11.4</v>
      </c>
      <c r="D653" s="19">
        <f>'[2]Weekly capesize'!$Z1005</f>
        <v>25.2</v>
      </c>
      <c r="E653" s="19">
        <f>'[2]Weekly capesize'!$J1005</f>
        <v>19.05</v>
      </c>
    </row>
    <row r="654" spans="1:5" x14ac:dyDescent="0.35">
      <c r="A654" s="24">
        <f t="shared" si="15"/>
        <v>44309</v>
      </c>
      <c r="B654" s="22">
        <v>20.37</v>
      </c>
      <c r="C654" s="2">
        <f>'[2]Weekly capesize'!$I1006</f>
        <v>11.5</v>
      </c>
      <c r="D654" s="19">
        <f>'[2]Weekly capesize'!$Z1006</f>
        <v>27.3</v>
      </c>
      <c r="E654" s="19">
        <f>'[2]Weekly capesize'!$J1006</f>
        <v>20.6</v>
      </c>
    </row>
    <row r="655" spans="1:5" x14ac:dyDescent="0.35">
      <c r="A655" s="24">
        <f t="shared" si="15"/>
        <v>44316</v>
      </c>
      <c r="B655" s="22">
        <v>19.010000000000002</v>
      </c>
      <c r="C655" s="2">
        <f>'[2]Weekly capesize'!$I1007</f>
        <v>13.25</v>
      </c>
      <c r="D655" s="19">
        <f>'[2]Weekly capesize'!$Z1007</f>
        <v>29.7</v>
      </c>
      <c r="E655" s="19">
        <f>'[2]Weekly capesize'!$J1007</f>
        <v>22.1</v>
      </c>
    </row>
    <row r="656" spans="1:5" x14ac:dyDescent="0.35">
      <c r="A656" s="24">
        <f t="shared" si="15"/>
        <v>44323</v>
      </c>
      <c r="B656" s="22">
        <v>19.510000000000002</v>
      </c>
      <c r="C656" s="2">
        <f>'[2]Weekly capesize'!$I1008</f>
        <v>14.45</v>
      </c>
      <c r="D656" s="19">
        <f>'[2]Weekly capesize'!$Z1008</f>
        <v>30.35</v>
      </c>
      <c r="E656" s="19">
        <f>'[2]Weekly capesize'!$J1008</f>
        <v>23.1</v>
      </c>
    </row>
    <row r="657" spans="1:5" x14ac:dyDescent="0.35">
      <c r="A657" s="24">
        <f t="shared" si="15"/>
        <v>44330</v>
      </c>
      <c r="B657" s="22">
        <v>21.8</v>
      </c>
      <c r="C657" s="2">
        <f>'[2]Weekly capesize'!$I1009</f>
        <v>12.15</v>
      </c>
      <c r="D657" s="19">
        <f>'[2]Weekly capesize'!$Z1009</f>
        <v>26.9</v>
      </c>
      <c r="E657" s="19">
        <f>'[2]Weekly capesize'!$J1009</f>
        <v>20</v>
      </c>
    </row>
    <row r="658" spans="1:5" x14ac:dyDescent="0.35">
      <c r="A658" s="24">
        <f t="shared" si="15"/>
        <v>44337</v>
      </c>
      <c r="B658" s="22">
        <v>22.99</v>
      </c>
      <c r="C658" s="2">
        <f>'[2]Weekly capesize'!$I1010</f>
        <v>13.4</v>
      </c>
      <c r="D658" s="19">
        <f>'[2]Weekly capesize'!$Z1010</f>
        <v>26.2</v>
      </c>
      <c r="E658" s="19">
        <f>'[2]Weekly capesize'!$J1010</f>
        <v>19.2</v>
      </c>
    </row>
    <row r="659" spans="1:5" x14ac:dyDescent="0.35">
      <c r="A659" s="24">
        <f t="shared" si="15"/>
        <v>44344</v>
      </c>
      <c r="B659" s="22">
        <v>22.8</v>
      </c>
      <c r="C659" s="2">
        <f>'[2]Weekly capesize'!$I1011</f>
        <v>11.15</v>
      </c>
      <c r="D659" s="19">
        <f>'[2]Weekly capesize'!$Z1011</f>
        <v>24.25</v>
      </c>
      <c r="E659" s="19">
        <f>'[2]Weekly capesize'!$J1011</f>
        <v>18.25</v>
      </c>
    </row>
    <row r="660" spans="1:5" x14ac:dyDescent="0.35">
      <c r="A660" s="24">
        <f t="shared" si="15"/>
        <v>44351</v>
      </c>
      <c r="B660" s="22">
        <v>22.88</v>
      </c>
      <c r="C660" s="2">
        <f>'[2]Weekly capesize'!$I1012</f>
        <v>9.65</v>
      </c>
      <c r="D660" s="19">
        <f>'[2]Weekly capesize'!$Z1012</f>
        <v>22.55</v>
      </c>
      <c r="E660" s="19">
        <f>'[2]Weekly capesize'!$J1012</f>
        <v>17.3</v>
      </c>
    </row>
    <row r="661" spans="1:5" x14ac:dyDescent="0.35">
      <c r="A661" s="24">
        <f t="shared" si="15"/>
        <v>44358</v>
      </c>
      <c r="B661" s="22">
        <v>23.35</v>
      </c>
      <c r="C661" s="2">
        <f>'[2]Weekly capesize'!$I1013</f>
        <v>11.45</v>
      </c>
      <c r="D661" s="19">
        <f>'[2]Weekly capesize'!$Z1013</f>
        <v>25.55</v>
      </c>
      <c r="E661" s="19">
        <f>'[2]Weekly capesize'!$J1013</f>
        <v>19.5</v>
      </c>
    </row>
    <row r="662" spans="1:5" x14ac:dyDescent="0.35">
      <c r="A662" s="24">
        <f t="shared" si="15"/>
        <v>44365</v>
      </c>
      <c r="B662" s="22">
        <v>26.2</v>
      </c>
      <c r="C662" s="2">
        <f>'[2]Weekly capesize'!$I1014</f>
        <v>11.45</v>
      </c>
      <c r="D662" s="19">
        <f>'[2]Weekly capesize'!$Z1014</f>
        <v>28.15</v>
      </c>
      <c r="E662" s="19">
        <f>'[2]Weekly capesize'!$J1014</f>
        <v>21.75</v>
      </c>
    </row>
    <row r="663" spans="1:5" x14ac:dyDescent="0.35">
      <c r="A663" s="24">
        <f t="shared" si="15"/>
        <v>44372</v>
      </c>
      <c r="B663" s="22">
        <v>26.6</v>
      </c>
      <c r="C663" s="2">
        <f>'[2]Weekly capesize'!$I1015</f>
        <v>12</v>
      </c>
      <c r="D663" s="19">
        <f>'[2]Weekly capesize'!$Z1015</f>
        <v>27.7</v>
      </c>
      <c r="E663" s="19">
        <f>'[2]Weekly capesize'!$J1015</f>
        <v>21</v>
      </c>
    </row>
    <row r="664" spans="1:5" x14ac:dyDescent="0.35">
      <c r="A664" s="24">
        <f t="shared" si="15"/>
        <v>44379</v>
      </c>
      <c r="B664" s="22">
        <v>26.45</v>
      </c>
      <c r="C664" s="2">
        <f>'[2]Weekly capesize'!$I1016</f>
        <v>11.05</v>
      </c>
      <c r="D664" s="19">
        <f>'[2]Weekly capesize'!$Z1016</f>
        <v>25.8</v>
      </c>
      <c r="E664" s="19">
        <f>'[2]Weekly capesize'!$J1016</f>
        <v>19.75</v>
      </c>
    </row>
    <row r="665" spans="1:5" x14ac:dyDescent="0.35">
      <c r="A665" s="24">
        <f t="shared" si="15"/>
        <v>44386</v>
      </c>
      <c r="B665" s="22">
        <v>26.3</v>
      </c>
      <c r="C665" s="2">
        <f>'[2]Weekly capesize'!$I1017</f>
        <v>11.35</v>
      </c>
      <c r="D665" s="19">
        <f>'[2]Weekly capesize'!$Z1017</f>
        <v>26.9</v>
      </c>
      <c r="E665" s="19">
        <f>'[2]Weekly capesize'!$J1017</f>
        <v>20.6</v>
      </c>
    </row>
    <row r="666" spans="1:5" x14ac:dyDescent="0.35">
      <c r="A666" s="24">
        <f t="shared" si="15"/>
        <v>44393</v>
      </c>
      <c r="B666" s="22">
        <v>25.45</v>
      </c>
      <c r="C666" s="2">
        <f>'[2]Weekly capesize'!$I1018</f>
        <v>10.85</v>
      </c>
      <c r="D666" s="19">
        <f>'[2]Weekly capesize'!$Z1018</f>
        <v>25</v>
      </c>
      <c r="E666" s="19">
        <f>'[2]Weekly capesize'!$J1018</f>
        <v>19.399999999999999</v>
      </c>
    </row>
    <row r="667" spans="1:5" x14ac:dyDescent="0.35">
      <c r="A667" s="24">
        <f t="shared" si="15"/>
        <v>44400</v>
      </c>
      <c r="B667" s="22">
        <v>25.85</v>
      </c>
      <c r="C667" s="2">
        <f>'[2]Weekly capesize'!$I1019</f>
        <v>13.4</v>
      </c>
      <c r="D667" s="19">
        <f>'[2]Weekly capesize'!$Z1019</f>
        <v>27.65</v>
      </c>
      <c r="E667" s="19">
        <f>'[2]Weekly capesize'!$J1019</f>
        <v>20.75</v>
      </c>
    </row>
    <row r="668" spans="1:5" x14ac:dyDescent="0.35">
      <c r="A668" s="24">
        <f t="shared" si="15"/>
        <v>44407</v>
      </c>
      <c r="B668" s="22">
        <v>25.5</v>
      </c>
      <c r="C668" s="2">
        <f>'[2]Weekly capesize'!$I1020</f>
        <v>15.1</v>
      </c>
      <c r="D668" s="19">
        <f>'[2]Weekly capesize'!$Z1020</f>
        <v>28.9</v>
      </c>
      <c r="E668" s="19">
        <f>'[2]Weekly capesize'!$J1020</f>
        <v>21.9</v>
      </c>
    </row>
    <row r="669" spans="1:5" x14ac:dyDescent="0.35">
      <c r="A669" s="24">
        <f t="shared" si="15"/>
        <v>44414</v>
      </c>
      <c r="B669" s="22">
        <v>25.25</v>
      </c>
      <c r="C669" s="2">
        <f>'[2]Weekly capesize'!$I1021</f>
        <v>14.55</v>
      </c>
      <c r="D669" s="19">
        <f>'[2]Weekly capesize'!$Z1021</f>
        <v>30.25</v>
      </c>
      <c r="E669" s="19">
        <f>'[2]Weekly capesize'!$J1021</f>
        <v>22.8</v>
      </c>
    </row>
    <row r="670" spans="1:5" x14ac:dyDescent="0.35">
      <c r="A670" s="24">
        <f t="shared" si="15"/>
        <v>44421</v>
      </c>
      <c r="B670" s="22">
        <v>24.45</v>
      </c>
      <c r="C670" s="2">
        <f>'[2]Weekly capesize'!$I1022</f>
        <v>14.7</v>
      </c>
      <c r="D670" s="19">
        <f>'[2]Weekly capesize'!$Z1022</f>
        <v>32</v>
      </c>
      <c r="E670" s="19">
        <f>'[2]Weekly capesize'!$J1022</f>
        <v>24</v>
      </c>
    </row>
    <row r="671" spans="1:5" x14ac:dyDescent="0.35">
      <c r="A671" s="24">
        <f t="shared" si="15"/>
        <v>44428</v>
      </c>
      <c r="B671" s="22">
        <v>25.36</v>
      </c>
      <c r="C671" s="2">
        <f>'[2]Weekly capesize'!$I1023</f>
        <v>16</v>
      </c>
      <c r="D671" s="19">
        <f>'[2]Weekly capesize'!$Z1023</f>
        <v>36.5</v>
      </c>
      <c r="E671" s="19">
        <f>'[2]Weekly capesize'!$J1023</f>
        <v>28.1</v>
      </c>
    </row>
    <row r="672" spans="1:5" x14ac:dyDescent="0.35">
      <c r="A672" s="24">
        <f t="shared" si="15"/>
        <v>44435</v>
      </c>
      <c r="B672" s="22">
        <v>25.75</v>
      </c>
      <c r="C672" s="2">
        <f>'[2]Weekly capesize'!$I1024</f>
        <v>15</v>
      </c>
      <c r="D672" s="19">
        <f>'[2]Weekly capesize'!$Z1024</f>
        <v>36</v>
      </c>
      <c r="E672" s="19">
        <f>'[2]Weekly capesize'!$J1024</f>
        <v>27.5</v>
      </c>
    </row>
    <row r="673" spans="1:5" x14ac:dyDescent="0.35">
      <c r="A673" s="24">
        <f>A672+11</f>
        <v>44446</v>
      </c>
      <c r="B673" s="22">
        <v>25.4</v>
      </c>
      <c r="C673" s="2">
        <f>'[2]Weekly capesize'!$I1025</f>
        <v>13.85</v>
      </c>
      <c r="D673" s="19">
        <f>'[2]Weekly capesize'!$Z1025</f>
        <v>33.65</v>
      </c>
      <c r="E673" s="19">
        <f>'[2]Weekly capesize'!$J1025</f>
        <v>25.85</v>
      </c>
    </row>
    <row r="674" spans="1:5" x14ac:dyDescent="0.35">
      <c r="A674" s="24">
        <f>A673+6</f>
        <v>44452</v>
      </c>
      <c r="B674" s="22">
        <v>23.96</v>
      </c>
      <c r="C674" s="2">
        <f>'[2]Weekly capesize'!$I1026</f>
        <v>14.15</v>
      </c>
      <c r="D674" s="19">
        <f>'[2]Weekly capesize'!$Z1026</f>
        <v>31.85</v>
      </c>
      <c r="E674" s="19">
        <f>'[2]Weekly capesize'!$J1026</f>
        <v>23.75</v>
      </c>
    </row>
    <row r="675" spans="1:5" x14ac:dyDescent="0.35">
      <c r="A675" s="24">
        <f>A674+6</f>
        <v>44458</v>
      </c>
      <c r="B675" s="22">
        <v>23.65</v>
      </c>
      <c r="C675" s="2">
        <f>'[2]Weekly capesize'!$I1027</f>
        <v>16.399999999999999</v>
      </c>
      <c r="D675" s="19">
        <f>'[2]Weekly capesize'!$Z1027</f>
        <v>35.200000000000003</v>
      </c>
      <c r="E675" s="19">
        <f>'[2]Weekly capesize'!$J1027</f>
        <v>26.75</v>
      </c>
    </row>
    <row r="676" spans="1:5" x14ac:dyDescent="0.35">
      <c r="A676" s="24">
        <f>A675+5</f>
        <v>44463</v>
      </c>
      <c r="B676" s="22">
        <v>22.75</v>
      </c>
      <c r="C676" s="2">
        <f>'[2]Weekly capesize'!$I1028</f>
        <v>19.100000000000001</v>
      </c>
      <c r="D676" s="19">
        <f>'[2]Weekly capesize'!$Z1028</f>
        <v>38.5</v>
      </c>
      <c r="E676" s="19">
        <f>'[2]Weekly capesize'!$J1028</f>
        <v>29</v>
      </c>
    </row>
    <row r="677" spans="1:5" x14ac:dyDescent="0.35">
      <c r="A677" s="24">
        <f>A676+10</f>
        <v>44473</v>
      </c>
      <c r="B677" s="22">
        <v>24.6</v>
      </c>
      <c r="C677" s="2">
        <f>'[2]Weekly capesize'!$I1029</f>
        <v>21.2</v>
      </c>
      <c r="D677" s="19">
        <f>'[2]Weekly capesize'!$Z1029</f>
        <v>45.25</v>
      </c>
      <c r="E677" s="19">
        <f>'[2]Weekly capesize'!$J1029</f>
        <v>36</v>
      </c>
    </row>
    <row r="678" spans="1:5" x14ac:dyDescent="0.35">
      <c r="A678" s="24">
        <f t="shared" ref="A678:A688" si="16">A677+7</f>
        <v>44480</v>
      </c>
      <c r="B678" s="22">
        <v>23.1</v>
      </c>
      <c r="C678" s="2">
        <f>'[2]Weekly capesize'!$I1030</f>
        <v>21.35</v>
      </c>
      <c r="D678" s="19">
        <f>'[2]Weekly capesize'!$Z1030</f>
        <v>48.9</v>
      </c>
      <c r="E678" s="19">
        <f>'[2]Weekly capesize'!$J1030</f>
        <v>37.9</v>
      </c>
    </row>
    <row r="679" spans="1:5" x14ac:dyDescent="0.35">
      <c r="A679" s="24">
        <f t="shared" si="16"/>
        <v>44487</v>
      </c>
      <c r="B679" s="22">
        <v>23.8</v>
      </c>
      <c r="C679" s="2">
        <f>'[2]Weekly capesize'!$I1031</f>
        <v>16.75</v>
      </c>
      <c r="D679" s="19">
        <f>'[2]Weekly capesize'!$Z1031</f>
        <v>40</v>
      </c>
      <c r="E679" s="19">
        <f>'[2]Weekly capesize'!$J1031</f>
        <v>31.4</v>
      </c>
    </row>
    <row r="680" spans="1:5" x14ac:dyDescent="0.35">
      <c r="A680" s="24">
        <f t="shared" si="16"/>
        <v>44494</v>
      </c>
      <c r="B680" s="22">
        <v>25.65</v>
      </c>
      <c r="C680" s="2">
        <f>'[2]Weekly capesize'!$I1032</f>
        <v>14.25</v>
      </c>
      <c r="D680" s="19">
        <f>'[2]Weekly capesize'!$Z1032</f>
        <v>36</v>
      </c>
      <c r="E680" s="19">
        <f>'[2]Weekly capesize'!$J1032</f>
        <v>27.05</v>
      </c>
    </row>
    <row r="681" spans="1:5" x14ac:dyDescent="0.35">
      <c r="A681" s="24">
        <f t="shared" si="16"/>
        <v>44501</v>
      </c>
      <c r="B681" s="22">
        <v>19.95</v>
      </c>
      <c r="C681" s="2">
        <f>'[2]Weekly capesize'!$I1033</f>
        <v>12.5</v>
      </c>
      <c r="D681" s="19">
        <f>'[2]Weekly capesize'!$Z1033</f>
        <v>28.1</v>
      </c>
      <c r="E681" s="19">
        <f>'[2]Weekly capesize'!$J1033</f>
        <v>21.85</v>
      </c>
    </row>
    <row r="682" spans="1:5" x14ac:dyDescent="0.35">
      <c r="A682" s="24">
        <f t="shared" si="16"/>
        <v>44508</v>
      </c>
      <c r="B682" s="22">
        <v>17</v>
      </c>
      <c r="C682" s="2">
        <f>'[2]Weekly capesize'!$I1034</f>
        <v>10.85</v>
      </c>
      <c r="D682" s="19">
        <f>'[2]Weekly capesize'!$Z1034</f>
        <v>24.65</v>
      </c>
      <c r="E682" s="19">
        <f>'[2]Weekly capesize'!$J1034</f>
        <v>19.3</v>
      </c>
    </row>
    <row r="683" spans="1:5" x14ac:dyDescent="0.35">
      <c r="A683" s="24">
        <f t="shared" si="16"/>
        <v>44515</v>
      </c>
      <c r="B683" s="22">
        <v>16.7</v>
      </c>
      <c r="C683" s="2">
        <f>'[2]Weekly capesize'!$I1035</f>
        <v>12.95</v>
      </c>
      <c r="D683" s="19">
        <f>'[2]Weekly capesize'!$Z1035</f>
        <v>26.55</v>
      </c>
      <c r="E683" s="19">
        <f>'[2]Weekly capesize'!$J1035</f>
        <v>20.05</v>
      </c>
    </row>
    <row r="684" spans="1:5" x14ac:dyDescent="0.35">
      <c r="A684" s="24">
        <f t="shared" si="16"/>
        <v>44522</v>
      </c>
      <c r="B684" s="22">
        <v>16.399999999999999</v>
      </c>
      <c r="C684" s="2">
        <f>'[2]Weekly capesize'!$I1036</f>
        <v>12.55</v>
      </c>
      <c r="D684" s="19">
        <f>'[2]Weekly capesize'!$Z1036</f>
        <v>26.1</v>
      </c>
      <c r="E684" s="19">
        <f>'[2]Weekly capesize'!$J1036</f>
        <v>19.8</v>
      </c>
    </row>
    <row r="685" spans="1:5" x14ac:dyDescent="0.35">
      <c r="A685" s="24">
        <f t="shared" si="16"/>
        <v>44529</v>
      </c>
      <c r="B685" s="22">
        <v>16.850000000000001</v>
      </c>
      <c r="C685" s="2">
        <f>'[2]Weekly capesize'!$I1037</f>
        <v>12.15</v>
      </c>
      <c r="D685" s="19">
        <f>'[2]Weekly capesize'!$Z1037</f>
        <v>27.8</v>
      </c>
      <c r="E685" s="19">
        <f>'[2]Weekly capesize'!$J1037</f>
        <v>20.8</v>
      </c>
    </row>
    <row r="686" spans="1:5" x14ac:dyDescent="0.35">
      <c r="A686" s="24">
        <f t="shared" si="16"/>
        <v>44536</v>
      </c>
      <c r="B686" s="22">
        <v>18.350000000000001</v>
      </c>
      <c r="C686" s="2">
        <f>'[2]Weekly capesize'!$I1038</f>
        <v>13.05</v>
      </c>
      <c r="D686" s="19">
        <f>'[2]Weekly capesize'!$Z1038</f>
        <v>29.15</v>
      </c>
      <c r="E686" s="19">
        <f>'[2]Weekly capesize'!$J1038</f>
        <v>21.75</v>
      </c>
    </row>
    <row r="687" spans="1:5" x14ac:dyDescent="0.35">
      <c r="A687" s="24">
        <f t="shared" si="16"/>
        <v>44543</v>
      </c>
      <c r="B687" s="22">
        <v>16.899999999999999</v>
      </c>
      <c r="C687" s="2">
        <f>'[2]Weekly capesize'!$I1039</f>
        <v>13.75</v>
      </c>
      <c r="D687" s="19">
        <f>'[2]Weekly capesize'!$Z1039</f>
        <v>27.25</v>
      </c>
      <c r="E687" s="19">
        <f>'[2]Weekly capesize'!$J1039</f>
        <v>21.1</v>
      </c>
    </row>
    <row r="688" spans="1:5" x14ac:dyDescent="0.35">
      <c r="A688" s="24">
        <f t="shared" si="16"/>
        <v>44550</v>
      </c>
      <c r="B688" s="22">
        <v>18.399999999999999</v>
      </c>
      <c r="C688" s="2">
        <f>'[2]Weekly capesize'!$I1040</f>
        <v>9</v>
      </c>
      <c r="D688" s="19">
        <f>'[2]Weekly capesize'!$Z1040</f>
        <v>22</v>
      </c>
      <c r="E688" s="19">
        <f>'[2]Weekly capesize'!$J1040</f>
        <v>16.75</v>
      </c>
    </row>
    <row r="689" spans="1:6" x14ac:dyDescent="0.35">
      <c r="A689" s="24">
        <v>44568</v>
      </c>
      <c r="B689" s="22">
        <v>18.350000000000001</v>
      </c>
      <c r="C689" s="2">
        <f>'[2]Weekly capesize'!$I1041</f>
        <v>9.65</v>
      </c>
      <c r="D689" s="19">
        <f>'[2]Weekly capesize'!$Z1041</f>
        <v>22</v>
      </c>
      <c r="E689" s="19">
        <f>'[2]Weekly capesize'!$J1041</f>
        <v>16.45</v>
      </c>
      <c r="F689" s="24"/>
    </row>
    <row r="690" spans="1:6" x14ac:dyDescent="0.35">
      <c r="A690" s="24">
        <f>A689+10</f>
        <v>44578</v>
      </c>
      <c r="B690" s="22">
        <v>15.3</v>
      </c>
      <c r="C690" s="2">
        <f>'[2]Weekly capesize'!$I1042</f>
        <v>7</v>
      </c>
      <c r="D690" s="19">
        <f>'[2]Weekly capesize'!$Z1042</f>
        <v>19.149999999999999</v>
      </c>
      <c r="E690" s="19">
        <f>'[2]Weekly capesize'!$J1042</f>
        <v>14.25</v>
      </c>
      <c r="F690" s="24"/>
    </row>
    <row r="691" spans="1:6" x14ac:dyDescent="0.35">
      <c r="A691" s="24">
        <f t="shared" ref="A691:A696" si="17">A690+7</f>
        <v>44585</v>
      </c>
      <c r="B691" s="22">
        <v>17.3</v>
      </c>
      <c r="C691" s="2">
        <f>'[2]Weekly capesize'!$I1043</f>
        <v>6.8</v>
      </c>
      <c r="D691" s="19">
        <f>'[2]Weekly capesize'!$Z1043</f>
        <v>17.3</v>
      </c>
      <c r="E691" s="19">
        <f>'[2]Weekly capesize'!$J1043</f>
        <v>12.85</v>
      </c>
      <c r="F691" s="24"/>
    </row>
    <row r="692" spans="1:6" x14ac:dyDescent="0.35">
      <c r="A692" s="24">
        <f t="shared" si="17"/>
        <v>44592</v>
      </c>
      <c r="B692" s="22">
        <v>16.899999999999999</v>
      </c>
      <c r="C692" s="2">
        <f>'[2]Weekly capesize'!$I1044</f>
        <v>7.55</v>
      </c>
      <c r="D692" s="19">
        <f>'[2]Weekly capesize'!$Z1044</f>
        <v>19.399999999999999</v>
      </c>
      <c r="E692" s="19">
        <f>'[2]Weekly capesize'!$J1044</f>
        <v>13.65</v>
      </c>
    </row>
    <row r="693" spans="1:6" x14ac:dyDescent="0.35">
      <c r="A693" s="24">
        <f t="shared" si="17"/>
        <v>44599</v>
      </c>
      <c r="B693" s="22">
        <v>17.25</v>
      </c>
      <c r="C693" s="2">
        <f>'[2]Weekly capesize'!$I1045</f>
        <v>7.15</v>
      </c>
      <c r="D693" s="19">
        <f>'[2]Weekly capesize'!$Z1045</f>
        <v>20.25</v>
      </c>
      <c r="E693" s="19">
        <f>'[2]Weekly capesize'!$J1045</f>
        <v>14.5</v>
      </c>
    </row>
    <row r="694" spans="1:6" x14ac:dyDescent="0.35">
      <c r="A694" s="24">
        <f t="shared" si="17"/>
        <v>44606</v>
      </c>
      <c r="B694" s="22">
        <v>23</v>
      </c>
      <c r="C694" s="2">
        <f>'[2]Weekly capesize'!$I1046</f>
        <v>8.5500000000000007</v>
      </c>
      <c r="D694" s="19">
        <f>'[2]Weekly capesize'!$Z1046</f>
        <v>23.5</v>
      </c>
      <c r="E694" s="19">
        <f>'[2]Weekly capesize'!$J1046</f>
        <v>16.2</v>
      </c>
    </row>
    <row r="695" spans="1:6" x14ac:dyDescent="0.35">
      <c r="A695" s="24">
        <f t="shared" si="17"/>
        <v>44613</v>
      </c>
      <c r="B695" s="22">
        <v>20.149999999999999</v>
      </c>
      <c r="C695" s="2">
        <f>'[2]Weekly capesize'!$I1047</f>
        <v>8.15</v>
      </c>
      <c r="D695" s="19">
        <f>'[2]Weekly capesize'!$Z1047</f>
        <v>21.6</v>
      </c>
      <c r="E695" s="19">
        <f>'[2]Weekly capesize'!$J1047</f>
        <v>16.45</v>
      </c>
    </row>
    <row r="696" spans="1:6" x14ac:dyDescent="0.35">
      <c r="A696" s="24">
        <f t="shared" si="17"/>
        <v>44620</v>
      </c>
      <c r="B696" s="22">
        <v>26</v>
      </c>
      <c r="C696" s="2">
        <f>'[2]Weekly capesize'!$I1048</f>
        <v>8.8000000000000007</v>
      </c>
      <c r="D696" s="19">
        <f>'[2]Weekly capesize'!$Z1048</f>
        <v>21.7</v>
      </c>
      <c r="E696" s="19">
        <f>'[2]Weekly capesize'!$J1048</f>
        <v>16.55</v>
      </c>
    </row>
    <row r="697" spans="1:6" x14ac:dyDescent="0.35">
      <c r="A697" s="24">
        <f t="shared" ref="A697:A699" si="18">A696+7</f>
        <v>44627</v>
      </c>
      <c r="B697" s="22">
        <v>27.65</v>
      </c>
      <c r="C697" s="2">
        <f>'[2]Weekly capesize'!$I1049</f>
        <v>10.15</v>
      </c>
      <c r="D697" s="19">
        <f>'[2]Weekly capesize'!$Z1049</f>
        <v>23.65</v>
      </c>
      <c r="E697" s="19">
        <f>'[2]Weekly capesize'!$J1049</f>
        <v>17.5</v>
      </c>
    </row>
    <row r="698" spans="1:6" x14ac:dyDescent="0.35">
      <c r="A698" s="24">
        <f t="shared" si="18"/>
        <v>44634</v>
      </c>
      <c r="B698" s="22">
        <v>25.25</v>
      </c>
      <c r="C698" s="2">
        <f>'[2]Weekly capesize'!$I1050</f>
        <v>11.9</v>
      </c>
      <c r="D698" s="19">
        <f>'[2]Weekly capesize'!$Z1050</f>
        <v>30.8</v>
      </c>
      <c r="E698" s="19">
        <f>'[2]Weekly capesize'!$J1050</f>
        <v>22.85</v>
      </c>
    </row>
    <row r="699" spans="1:6" x14ac:dyDescent="0.35">
      <c r="A699" s="24">
        <f t="shared" si="18"/>
        <v>44641</v>
      </c>
      <c r="B699" s="22">
        <v>24.75</v>
      </c>
      <c r="C699" s="2">
        <f>'[2]Weekly capesize'!$I1051</f>
        <v>12.25</v>
      </c>
      <c r="D699" s="19">
        <f>'[2]Weekly capesize'!$Z1051</f>
        <v>28.15</v>
      </c>
      <c r="E699" s="19">
        <f>'[2]Weekly capesize'!$J1051</f>
        <v>20.3</v>
      </c>
    </row>
    <row r="700" spans="1:6" x14ac:dyDescent="0.35">
      <c r="A700" s="24">
        <f>A699+6</f>
        <v>44647</v>
      </c>
      <c r="B700" s="22">
        <v>25</v>
      </c>
      <c r="C700" s="2">
        <f>'[2]Weekly capesize'!$I1052</f>
        <v>11.65</v>
      </c>
      <c r="D700" s="19">
        <f>'[2]Weekly capesize'!$Z1052</f>
        <v>26.35</v>
      </c>
      <c r="E700" s="19">
        <f>'[2]Weekly capesize'!$J1052</f>
        <v>19.649999999999999</v>
      </c>
    </row>
    <row r="701" spans="1:6" x14ac:dyDescent="0.35">
      <c r="A701" s="24">
        <f>A700+5</f>
        <v>44652</v>
      </c>
      <c r="B701" s="22">
        <v>22.25</v>
      </c>
      <c r="C701" s="2">
        <f>'[2]Weekly capesize'!$I1053</f>
        <v>10.65</v>
      </c>
      <c r="D701" s="19">
        <f>'[2]Weekly capesize'!$Z1053</f>
        <v>26.2</v>
      </c>
      <c r="E701" s="19">
        <f>'[2]Weekly capesize'!$J1053</f>
        <v>19.2</v>
      </c>
    </row>
    <row r="702" spans="1:6" x14ac:dyDescent="0.35">
      <c r="A702" s="24">
        <f>A701+6</f>
        <v>44658</v>
      </c>
      <c r="B702" s="25">
        <v>20.8</v>
      </c>
      <c r="C702" s="2">
        <f>'[2]Weekly capesize'!$I1054</f>
        <v>9.25</v>
      </c>
      <c r="D702" s="19">
        <f>'[2]Weekly capesize'!$Z1054</f>
        <v>24.75</v>
      </c>
      <c r="E702" s="19">
        <f>'[2]Weekly capesize'!$J1054</f>
        <v>18.45</v>
      </c>
    </row>
    <row r="703" spans="1:6" x14ac:dyDescent="0.35">
      <c r="A703" s="24">
        <f>A702+7</f>
        <v>44665</v>
      </c>
      <c r="B703" s="22">
        <v>22.65</v>
      </c>
      <c r="C703" s="2">
        <f>'[2]Weekly capesize'!$I1055</f>
        <v>9.75</v>
      </c>
      <c r="D703" s="19">
        <f>'[2]Weekly capesize'!$Z1055</f>
        <v>24.75</v>
      </c>
      <c r="E703" s="19">
        <f>'[2]Weekly capesize'!$J1055</f>
        <v>18.149999999999999</v>
      </c>
    </row>
    <row r="704" spans="1:6" x14ac:dyDescent="0.35">
      <c r="A704" s="24">
        <f>A703+8</f>
        <v>44673</v>
      </c>
      <c r="B704" s="22">
        <v>22.75</v>
      </c>
      <c r="C704" s="2">
        <f>'[2]Weekly capesize'!$I1056</f>
        <v>10.75</v>
      </c>
      <c r="D704" s="19">
        <f>'[2]Weekly capesize'!$Z1056</f>
        <v>26.05</v>
      </c>
      <c r="E704" s="19">
        <f>'[2]Weekly capesize'!$J1056</f>
        <v>19.149999999999999</v>
      </c>
    </row>
    <row r="705" spans="1:5" x14ac:dyDescent="0.35">
      <c r="A705" s="24">
        <f t="shared" ref="A705:A706" si="19">A704+8</f>
        <v>44681</v>
      </c>
      <c r="B705" s="22">
        <v>24.6</v>
      </c>
      <c r="C705" s="2">
        <f>'[2]Weekly capesize'!$I1057</f>
        <v>11.95</v>
      </c>
      <c r="D705" s="19">
        <f>'[2]Weekly capesize'!$Z1057</f>
        <v>25.5</v>
      </c>
      <c r="E705" s="19">
        <f>'[2]Weekly capesize'!$J1057</f>
        <v>19.100000000000001</v>
      </c>
    </row>
    <row r="706" spans="1:5" x14ac:dyDescent="0.35">
      <c r="A706" s="24">
        <f t="shared" si="19"/>
        <v>44689</v>
      </c>
      <c r="B706" s="22">
        <v>23.65</v>
      </c>
      <c r="C706" s="2">
        <f>'[2]Weekly capesize'!$I1058</f>
        <v>13.2</v>
      </c>
      <c r="D706" s="19">
        <f>'[2]Weekly capesize'!$Z1058</f>
        <v>30.45</v>
      </c>
      <c r="E706" s="19">
        <f>'[2]Weekly capesize'!$J1058</f>
        <v>21.75</v>
      </c>
    </row>
    <row r="707" spans="1:5" x14ac:dyDescent="0.35">
      <c r="A707" s="24">
        <f>A706+5</f>
        <v>44694</v>
      </c>
      <c r="B707" s="22">
        <v>22.95</v>
      </c>
      <c r="C707" s="2">
        <f>'[2]Weekly capesize'!$I1059</f>
        <v>15.1</v>
      </c>
      <c r="D707" s="19">
        <f>'[2]Weekly capesize'!$Z1059</f>
        <v>34.65</v>
      </c>
      <c r="E707" s="19">
        <f>'[2]Weekly capesize'!$J1059</f>
        <v>25.75</v>
      </c>
    </row>
    <row r="708" spans="1:5" x14ac:dyDescent="0.35">
      <c r="A708" s="24">
        <f t="shared" ref="A708:A714" si="20">A707+7</f>
        <v>44701</v>
      </c>
      <c r="B708" s="22">
        <v>24.8</v>
      </c>
      <c r="C708" s="2">
        <f>'[2]Weekly capesize'!$I1060</f>
        <v>15</v>
      </c>
      <c r="D708" s="19">
        <f>'[2]Weekly capesize'!$Z1060</f>
        <v>38.200000000000003</v>
      </c>
      <c r="E708" s="19">
        <f>'[2]Weekly capesize'!$J1060</f>
        <v>29.15</v>
      </c>
    </row>
    <row r="709" spans="1:5" x14ac:dyDescent="0.35">
      <c r="A709" s="24">
        <f t="shared" si="20"/>
        <v>44708</v>
      </c>
      <c r="B709" s="22">
        <v>24</v>
      </c>
      <c r="C709" s="2">
        <f>'[2]Weekly capesize'!$I1061</f>
        <v>11.75</v>
      </c>
      <c r="D709" s="19">
        <f>'[2]Weekly capesize'!$Z1061</f>
        <v>31.65</v>
      </c>
      <c r="E709" s="19">
        <f>'[2]Weekly capesize'!$J1061</f>
        <v>25.15</v>
      </c>
    </row>
    <row r="710" spans="1:5" x14ac:dyDescent="0.35">
      <c r="A710" s="24">
        <f t="shared" si="20"/>
        <v>44715</v>
      </c>
      <c r="B710" s="22">
        <v>23.15</v>
      </c>
      <c r="C710" s="2">
        <f>'[2]Weekly capesize'!$I1062</f>
        <v>13.65</v>
      </c>
      <c r="D710" s="19">
        <f>'[2]Weekly capesize'!$Z1062</f>
        <v>32.65</v>
      </c>
      <c r="E710" s="19">
        <f>'[2]Weekly capesize'!$J1062</f>
        <v>25.5</v>
      </c>
    </row>
    <row r="711" spans="1:5" x14ac:dyDescent="0.35">
      <c r="A711" s="24">
        <f t="shared" si="20"/>
        <v>44722</v>
      </c>
      <c r="B711" s="22">
        <v>23.4</v>
      </c>
      <c r="C711" s="2">
        <f>'[2]Weekly capesize'!$I1063</f>
        <v>12.5</v>
      </c>
      <c r="D711" s="19">
        <f>'[2]Weekly capesize'!$Z1063</f>
        <v>31.4</v>
      </c>
      <c r="E711" s="19">
        <f>'[2]Weekly capesize'!$J1063</f>
        <v>23.65</v>
      </c>
    </row>
    <row r="712" spans="1:5" x14ac:dyDescent="0.35">
      <c r="A712" s="24">
        <f t="shared" si="20"/>
        <v>44729</v>
      </c>
      <c r="B712" s="22">
        <v>23.15</v>
      </c>
      <c r="C712" s="2">
        <f>'[2]Weekly capesize'!$I1064</f>
        <v>13.5</v>
      </c>
      <c r="D712" s="19">
        <f>'[2]Weekly capesize'!$Z1064</f>
        <v>33.15</v>
      </c>
      <c r="E712" s="19">
        <f>'[2]Weekly capesize'!$J1064</f>
        <v>24.45</v>
      </c>
    </row>
    <row r="713" spans="1:5" x14ac:dyDescent="0.35">
      <c r="A713" s="24">
        <f t="shared" si="20"/>
        <v>44736</v>
      </c>
      <c r="B713" s="22">
        <v>23.15</v>
      </c>
      <c r="C713" s="2">
        <f>'[2]Weekly capesize'!$I1065</f>
        <v>11.8</v>
      </c>
      <c r="D713" s="19">
        <f>'[2]Weekly capesize'!$Z1065</f>
        <v>29.9</v>
      </c>
      <c r="E713" s="19">
        <f>'[2]Weekly capesize'!$J1065</f>
        <v>21.95</v>
      </c>
    </row>
    <row r="714" spans="1:5" x14ac:dyDescent="0.35">
      <c r="A714" s="24">
        <f t="shared" si="20"/>
        <v>44743</v>
      </c>
      <c r="B714">
        <v>21.2</v>
      </c>
      <c r="C714" s="2">
        <f>'[2]Weekly capesize'!$I1066</f>
        <v>11.55</v>
      </c>
      <c r="D714" s="19">
        <f>'[2]Weekly capesize'!$Z1066</f>
        <v>30.4</v>
      </c>
      <c r="E714" s="19">
        <f>'[2]Weekly capesize'!$J1066</f>
        <v>21.7</v>
      </c>
    </row>
    <row r="715" spans="1:5" x14ac:dyDescent="0.35">
      <c r="A715" s="24">
        <f t="shared" ref="A715:A738" si="21">A714+7</f>
        <v>44750</v>
      </c>
      <c r="B715" s="22">
        <v>20.75</v>
      </c>
      <c r="C715" s="2">
        <f>'[2]Weekly capesize'!$I1067</f>
        <v>11.4</v>
      </c>
      <c r="D715" s="19">
        <f>'[2]Weekly capesize'!$Z1067</f>
        <v>30.15</v>
      </c>
      <c r="E715" s="19">
        <f>'[2]Weekly capesize'!$J1067</f>
        <v>22.1</v>
      </c>
    </row>
    <row r="716" spans="1:5" x14ac:dyDescent="0.35">
      <c r="A716" s="24">
        <f t="shared" si="21"/>
        <v>44757</v>
      </c>
      <c r="B716" s="22">
        <v>21.5</v>
      </c>
      <c r="C716" s="2">
        <f>'[2]Weekly capesize'!$I1068</f>
        <v>10.9</v>
      </c>
      <c r="D716" s="19">
        <f>'[2]Weekly capesize'!$Z1068</f>
        <v>32.1</v>
      </c>
      <c r="E716" s="19">
        <f>'[2]Weekly capesize'!$J1068</f>
        <v>22.7</v>
      </c>
    </row>
    <row r="717" spans="1:5" x14ac:dyDescent="0.35">
      <c r="A717" s="24">
        <f t="shared" si="21"/>
        <v>44764</v>
      </c>
      <c r="B717" s="22">
        <v>18.75</v>
      </c>
      <c r="C717" s="2">
        <f>'[2]Weekly capesize'!$I1069</f>
        <v>11.15</v>
      </c>
      <c r="D717" s="19">
        <f>'[2]Weekly capesize'!$Z1069</f>
        <v>30.75</v>
      </c>
      <c r="E717" s="19">
        <f>'[2]Weekly capesize'!$J1069</f>
        <v>21.25</v>
      </c>
    </row>
    <row r="718" spans="1:5" x14ac:dyDescent="0.35">
      <c r="A718" s="24">
        <f t="shared" si="21"/>
        <v>44771</v>
      </c>
      <c r="B718" s="22">
        <v>18.55</v>
      </c>
      <c r="C718" s="2">
        <f>'[2]Weekly capesize'!$I1070</f>
        <v>9.75</v>
      </c>
      <c r="D718" s="19">
        <f>'[2]Weekly capesize'!$Z1070</f>
        <v>25.95</v>
      </c>
      <c r="E718" s="19">
        <f>'[2]Weekly capesize'!$J1070</f>
        <v>17.25</v>
      </c>
    </row>
    <row r="719" spans="1:5" x14ac:dyDescent="0.35">
      <c r="A719" s="24">
        <f t="shared" si="21"/>
        <v>44778</v>
      </c>
      <c r="B719" s="22">
        <v>16.25</v>
      </c>
      <c r="C719" s="2">
        <f>'[2]Weekly capesize'!$I1071</f>
        <v>7.85</v>
      </c>
      <c r="D719" s="19">
        <f>'[2]Weekly capesize'!$Z1071</f>
        <v>22.1</v>
      </c>
      <c r="E719" s="19">
        <f>'[2]Weekly capesize'!$J1071</f>
        <v>15.25</v>
      </c>
    </row>
    <row r="720" spans="1:5" x14ac:dyDescent="0.35">
      <c r="A720" s="24">
        <f t="shared" si="21"/>
        <v>44785</v>
      </c>
      <c r="B720" s="22">
        <v>15.7</v>
      </c>
      <c r="C720" s="2">
        <f>'[2]Weekly capesize'!$I1072</f>
        <v>7.75</v>
      </c>
      <c r="D720" s="19">
        <f>'[2]Weekly capesize'!$Z1072</f>
        <v>20.75</v>
      </c>
      <c r="E720" s="19">
        <f>'[2]Weekly capesize'!$J1072</f>
        <v>14.95</v>
      </c>
    </row>
    <row r="721" spans="1:5" x14ac:dyDescent="0.35">
      <c r="A721" s="24">
        <f t="shared" si="21"/>
        <v>44792</v>
      </c>
      <c r="B721" s="22">
        <v>18.7</v>
      </c>
      <c r="C721" s="2">
        <f>'[2]Weekly capesize'!$I1073</f>
        <v>7.6</v>
      </c>
      <c r="D721" s="19">
        <f>'[2]Weekly capesize'!$Z1073</f>
        <v>18.8</v>
      </c>
      <c r="E721" s="19">
        <f>'[2]Weekly capesize'!$J1073</f>
        <v>13.5</v>
      </c>
    </row>
    <row r="722" spans="1:5" x14ac:dyDescent="0.35">
      <c r="A722" s="24">
        <f t="shared" si="21"/>
        <v>44799</v>
      </c>
      <c r="B722" s="22">
        <v>17.3</v>
      </c>
      <c r="C722" s="2">
        <f>'[2]Weekly capesize'!$I1074</f>
        <v>7.6</v>
      </c>
      <c r="D722" s="19">
        <f>'[2]Weekly capesize'!$Z1074</f>
        <v>17.850000000000001</v>
      </c>
      <c r="E722" s="19">
        <f>'[2]Weekly capesize'!$J1074</f>
        <v>13.3</v>
      </c>
    </row>
    <row r="723" spans="1:5" x14ac:dyDescent="0.35">
      <c r="A723" s="24">
        <f t="shared" si="21"/>
        <v>44806</v>
      </c>
      <c r="B723" s="22">
        <v>16.8</v>
      </c>
      <c r="C723" s="2">
        <f>'[2]Weekly capesize'!$I1075</f>
        <v>8.9</v>
      </c>
      <c r="D723" s="19">
        <f>'[2]Weekly capesize'!$Z1075</f>
        <v>19.649999999999999</v>
      </c>
      <c r="E723" s="19">
        <f>'[2]Weekly capesize'!$J1075</f>
        <v>14</v>
      </c>
    </row>
    <row r="724" spans="1:5" x14ac:dyDescent="0.35">
      <c r="A724" s="24">
        <f t="shared" si="21"/>
        <v>44813</v>
      </c>
      <c r="B724" s="22">
        <v>16.399999999999999</v>
      </c>
      <c r="C724" s="2">
        <f>'[2]Weekly capesize'!$I1076</f>
        <v>7.75</v>
      </c>
      <c r="D724" s="19">
        <f>'[2]Weekly capesize'!$Z1076</f>
        <v>18.8</v>
      </c>
      <c r="E724" s="19">
        <f>'[2]Weekly capesize'!$J1076</f>
        <v>13.95</v>
      </c>
    </row>
    <row r="725" spans="1:5" x14ac:dyDescent="0.35">
      <c r="A725" s="24">
        <f t="shared" si="21"/>
        <v>44820</v>
      </c>
      <c r="B725" s="22">
        <v>16.100000000000001</v>
      </c>
      <c r="C725" s="2">
        <f>'[2]Weekly capesize'!$I1077</f>
        <v>8.85</v>
      </c>
      <c r="D725" s="19">
        <f>'[2]Weekly capesize'!$Z1077</f>
        <v>21.9</v>
      </c>
      <c r="E725" s="19">
        <f>'[2]Weekly capesize'!$J1077</f>
        <v>16.5</v>
      </c>
    </row>
    <row r="726" spans="1:5" x14ac:dyDescent="0.35">
      <c r="A726" s="24">
        <f t="shared" si="21"/>
        <v>44827</v>
      </c>
      <c r="B726" s="22">
        <v>15.8</v>
      </c>
      <c r="C726" s="2">
        <f>'[2]Weekly capesize'!$I1078</f>
        <v>10.25</v>
      </c>
      <c r="D726" s="19">
        <f>'[2]Weekly capesize'!$Z1078</f>
        <v>23.75</v>
      </c>
      <c r="E726" s="19">
        <f>'[2]Weekly capesize'!$J1078</f>
        <v>17.600000000000001</v>
      </c>
    </row>
    <row r="727" spans="1:5" x14ac:dyDescent="0.35">
      <c r="A727" s="24">
        <f t="shared" si="21"/>
        <v>44834</v>
      </c>
      <c r="B727" s="22">
        <v>15.4</v>
      </c>
      <c r="C727" s="2">
        <f>'[2]Weekly capesize'!$I1079</f>
        <v>8.0500000000000007</v>
      </c>
      <c r="D727" s="19">
        <f>'[2]Weekly capesize'!$Z1079</f>
        <v>22.8</v>
      </c>
      <c r="E727" s="19">
        <f>'[2]Weekly capesize'!$J1079</f>
        <v>17.05</v>
      </c>
    </row>
    <row r="728" spans="1:5" x14ac:dyDescent="0.35">
      <c r="A728" s="24">
        <f t="shared" si="21"/>
        <v>44841</v>
      </c>
      <c r="B728" s="22">
        <v>16</v>
      </c>
      <c r="C728" s="2">
        <f>'[2]Weekly capesize'!$I1080</f>
        <v>9.0500000000000007</v>
      </c>
      <c r="D728" s="19">
        <f>'[2]Weekly capesize'!$Z1080</f>
        <v>24.65</v>
      </c>
      <c r="E728" s="19">
        <f>'[2]Weekly capesize'!$J1080</f>
        <v>17.75</v>
      </c>
    </row>
    <row r="729" spans="1:5" x14ac:dyDescent="0.35">
      <c r="A729" s="24">
        <f t="shared" si="21"/>
        <v>44848</v>
      </c>
      <c r="B729" s="22">
        <v>15.8</v>
      </c>
      <c r="C729" s="2">
        <f>'[2]Weekly capesize'!$I1081</f>
        <v>9.25</v>
      </c>
      <c r="D729" s="19">
        <f>'[2]Weekly capesize'!$Z1081</f>
        <v>23.25</v>
      </c>
      <c r="E729" s="19">
        <f>'[2]Weekly capesize'!$J1081</f>
        <v>16.7</v>
      </c>
    </row>
    <row r="730" spans="1:5" x14ac:dyDescent="0.35">
      <c r="A730" s="24">
        <f t="shared" si="21"/>
        <v>44855</v>
      </c>
      <c r="B730" s="22">
        <v>15.85</v>
      </c>
      <c r="C730" s="2">
        <f>'[2]Weekly capesize'!$I1082</f>
        <v>9.4499999999999993</v>
      </c>
      <c r="D730" s="19">
        <f>'[2]Weekly capesize'!$Z1082</f>
        <v>21.15</v>
      </c>
      <c r="E730" s="19">
        <f>'[2]Weekly capesize'!$J1082</f>
        <v>16.25</v>
      </c>
    </row>
    <row r="731" spans="1:5" x14ac:dyDescent="0.35">
      <c r="A731" s="24">
        <f t="shared" si="21"/>
        <v>44862</v>
      </c>
      <c r="B731" s="22">
        <v>14.2</v>
      </c>
      <c r="C731" s="2">
        <f>'[2]Weekly capesize'!$I1083</f>
        <v>8.5</v>
      </c>
      <c r="D731" s="19">
        <f>'[2]Weekly capesize'!$Z1083</f>
        <v>19.899999999999999</v>
      </c>
      <c r="E731" s="19">
        <f>'[2]Weekly capesize'!$J1083</f>
        <v>14.7</v>
      </c>
    </row>
    <row r="732" spans="1:5" x14ac:dyDescent="0.35">
      <c r="A732" s="24">
        <f t="shared" si="21"/>
        <v>44869</v>
      </c>
      <c r="B732">
        <v>12.35</v>
      </c>
      <c r="C732" s="2">
        <f>'[2]Weekly capesize'!$I1084</f>
        <v>8.0500000000000007</v>
      </c>
      <c r="D732" s="19">
        <f>'[2]Weekly capesize'!$Z1084</f>
        <v>19.600000000000001</v>
      </c>
      <c r="E732" s="19">
        <f>'[2]Weekly capesize'!$J1084</f>
        <v>14.3</v>
      </c>
    </row>
    <row r="733" spans="1:5" x14ac:dyDescent="0.35">
      <c r="A733" s="24">
        <f t="shared" si="21"/>
        <v>44876</v>
      </c>
      <c r="B733">
        <v>12.4</v>
      </c>
      <c r="C733" s="2">
        <f>'[2]Weekly capesize'!$I1085</f>
        <v>8.85</v>
      </c>
      <c r="D733" s="19">
        <f>'[2]Weekly capesize'!$Z1085</f>
        <v>19.75</v>
      </c>
      <c r="E733" s="19">
        <f>'[2]Weekly capesize'!$J1085</f>
        <v>14.55</v>
      </c>
    </row>
    <row r="734" spans="1:5" x14ac:dyDescent="0.35">
      <c r="A734" s="24">
        <f t="shared" si="21"/>
        <v>44883</v>
      </c>
      <c r="B734">
        <v>11.85</v>
      </c>
      <c r="C734" s="2">
        <f>'[2]Weekly capesize'!$I1086</f>
        <v>7.85</v>
      </c>
      <c r="D734" s="19">
        <f>'[2]Weekly capesize'!$Z1086</f>
        <v>17.8</v>
      </c>
      <c r="E734" s="19">
        <f>'[2]Weekly capesize'!$J1086</f>
        <v>13.6</v>
      </c>
    </row>
    <row r="735" spans="1:5" x14ac:dyDescent="0.35">
      <c r="A735" s="24">
        <f t="shared" si="21"/>
        <v>44890</v>
      </c>
      <c r="B735">
        <v>12.1</v>
      </c>
      <c r="C735" s="2">
        <f>'[2]Weekly capesize'!$I1087</f>
        <v>9</v>
      </c>
      <c r="D735" s="19">
        <f>'[2]Weekly capesize'!$Z1087</f>
        <v>19</v>
      </c>
      <c r="E735" s="19">
        <f>'[2]Weekly capesize'!$J1087</f>
        <v>14.1</v>
      </c>
    </row>
    <row r="736" spans="1:5" x14ac:dyDescent="0.35">
      <c r="A736" s="24">
        <f t="shared" si="21"/>
        <v>44897</v>
      </c>
      <c r="B736">
        <v>12.65</v>
      </c>
      <c r="C736" s="2">
        <f>'[2]Weekly capesize'!$I1088</f>
        <v>8.15</v>
      </c>
      <c r="D736" s="19">
        <f>'[2]Weekly capesize'!$Z1088</f>
        <v>19.55</v>
      </c>
      <c r="E736" s="19">
        <f>'[2]Weekly capesize'!$J1088</f>
        <v>14.35</v>
      </c>
    </row>
    <row r="737" spans="1:5" x14ac:dyDescent="0.35">
      <c r="A737" s="24">
        <f t="shared" si="21"/>
        <v>44904</v>
      </c>
      <c r="B737">
        <v>11.9</v>
      </c>
      <c r="C737" s="2">
        <f>'[2]Weekly capesize'!$I1089</f>
        <v>8.85</v>
      </c>
      <c r="D737" s="19">
        <f>'[2]Weekly capesize'!$Z1089</f>
        <v>19.100000000000001</v>
      </c>
      <c r="E737" s="19">
        <f>'[2]Weekly capesize'!$J1089</f>
        <v>14.55</v>
      </c>
    </row>
    <row r="738" spans="1:5" x14ac:dyDescent="0.35">
      <c r="A738" s="24">
        <f t="shared" si="21"/>
        <v>44911</v>
      </c>
      <c r="B738">
        <v>11.65</v>
      </c>
      <c r="C738" s="2">
        <f>'[2]Weekly capesize'!$I1090</f>
        <v>8.4</v>
      </c>
      <c r="D738" s="19">
        <f>'[2]Weekly capesize'!$Z1090</f>
        <v>22</v>
      </c>
      <c r="E738" s="19">
        <f>'[2]Weekly capesize'!$J1090</f>
        <v>15.25</v>
      </c>
    </row>
    <row r="739" spans="1:5" x14ac:dyDescent="0.35">
      <c r="A739" s="24">
        <f>A738+21</f>
        <v>44932</v>
      </c>
      <c r="B739">
        <v>10.65</v>
      </c>
      <c r="C739" s="2">
        <f>'[2]Weekly capesize'!$I1091</f>
        <v>7.15</v>
      </c>
      <c r="D739" s="19">
        <f>'[2]Weekly capesize'!$Z1091</f>
        <v>18.350000000000001</v>
      </c>
      <c r="E739" s="19">
        <f>'[2]Weekly capesize'!$J1091</f>
        <v>13.8</v>
      </c>
    </row>
    <row r="740" spans="1:5" x14ac:dyDescent="0.35">
      <c r="A740" s="24">
        <f t="shared" ref="A740:A753" si="22">A739+7</f>
        <v>44939</v>
      </c>
      <c r="B740">
        <v>11.05</v>
      </c>
      <c r="C740" s="2">
        <f>'[2]Weekly capesize'!$I1092</f>
        <v>7.95</v>
      </c>
      <c r="D740" s="19">
        <f>'[2]Weekly capesize'!$Z1092</f>
        <v>17.7</v>
      </c>
      <c r="E740" s="19">
        <f>'[2]Weekly capesize'!$J1092</f>
        <v>12.65</v>
      </c>
    </row>
    <row r="741" spans="1:5" x14ac:dyDescent="0.35">
      <c r="A741" s="24">
        <f t="shared" si="22"/>
        <v>44946</v>
      </c>
      <c r="B741">
        <v>13.2</v>
      </c>
      <c r="C741" s="2">
        <f>'[2]Weekly capesize'!$I1093</f>
        <v>6.65</v>
      </c>
      <c r="D741" s="19">
        <f>'[2]Weekly capesize'!$Z1093</f>
        <v>17</v>
      </c>
      <c r="E741" s="19">
        <f>'[2]Weekly capesize'!$J1093</f>
        <v>12.25</v>
      </c>
    </row>
    <row r="742" spans="1:5" x14ac:dyDescent="0.35">
      <c r="A742" s="24">
        <f t="shared" si="22"/>
        <v>44953</v>
      </c>
      <c r="B742">
        <v>11.9</v>
      </c>
      <c r="C742" s="2">
        <f>'[2]Weekly capesize'!$I1094</f>
        <v>6.3</v>
      </c>
      <c r="D742" s="19">
        <f>'[2]Weekly capesize'!$Z1094</f>
        <v>16.899999999999999</v>
      </c>
      <c r="E742" s="19">
        <f>'[2]Weekly capesize'!$J1094</f>
        <v>11.95</v>
      </c>
    </row>
    <row r="743" spans="1:5" x14ac:dyDescent="0.35">
      <c r="A743" s="24">
        <f t="shared" si="22"/>
        <v>44960</v>
      </c>
      <c r="B743">
        <v>11.3</v>
      </c>
      <c r="C743" s="2">
        <f>'[2]Weekly capesize'!$I1095</f>
        <v>6.4</v>
      </c>
      <c r="D743" s="19">
        <f>'[2]Weekly capesize'!$Z1095</f>
        <v>16.05</v>
      </c>
      <c r="E743" s="19">
        <f>'[2]Weekly capesize'!$J1095</f>
        <v>11.6</v>
      </c>
    </row>
    <row r="744" spans="1:5" x14ac:dyDescent="0.35">
      <c r="A744" s="24">
        <f t="shared" si="22"/>
        <v>44967</v>
      </c>
      <c r="B744">
        <v>11.7</v>
      </c>
      <c r="C744" s="2">
        <f>'[2]Weekly capesize'!$I1096</f>
        <v>6.2</v>
      </c>
      <c r="D744" s="19">
        <f>'[2]Weekly capesize'!$Z1096</f>
        <v>16.7</v>
      </c>
      <c r="E744" s="19">
        <f>'[2]Weekly capesize'!$J1096</f>
        <v>11.9</v>
      </c>
    </row>
    <row r="745" spans="1:5" x14ac:dyDescent="0.35">
      <c r="A745" s="24">
        <f t="shared" si="22"/>
        <v>44974</v>
      </c>
      <c r="B745">
        <v>12.2</v>
      </c>
      <c r="C745" s="2">
        <f>'[2]Weekly capesize'!$I1097</f>
        <v>6.05</v>
      </c>
      <c r="D745" s="19">
        <f>'[2]Weekly capesize'!$Z1097</f>
        <v>16.100000000000001</v>
      </c>
      <c r="E745" s="19">
        <f>'[2]Weekly capesize'!$J1097</f>
        <v>11.65</v>
      </c>
    </row>
    <row r="746" spans="1:5" x14ac:dyDescent="0.35">
      <c r="A746" s="24">
        <f t="shared" si="22"/>
        <v>44981</v>
      </c>
      <c r="B746">
        <v>13.75</v>
      </c>
      <c r="C746" s="2">
        <f>'[2]Weekly capesize'!$I1098</f>
        <v>6.85</v>
      </c>
      <c r="D746" s="19">
        <f>'[2]Weekly capesize'!$Z1098</f>
        <v>17.05</v>
      </c>
      <c r="E746" s="19">
        <f>'[2]Weekly capesize'!$J1098</f>
        <v>12.05</v>
      </c>
    </row>
    <row r="747" spans="1:5" x14ac:dyDescent="0.35">
      <c r="A747" s="24">
        <f t="shared" si="22"/>
        <v>44988</v>
      </c>
      <c r="B747">
        <v>14.75</v>
      </c>
      <c r="C747" s="2">
        <f>'[2]Weekly capesize'!$I1099</f>
        <v>7.75</v>
      </c>
      <c r="D747" s="19">
        <f>'[2]Weekly capesize'!$Z1099</f>
        <v>18.75</v>
      </c>
      <c r="E747" s="19">
        <f>'[2]Weekly capesize'!$J1099</f>
        <v>13.15</v>
      </c>
    </row>
    <row r="748" spans="1:5" x14ac:dyDescent="0.35">
      <c r="A748" s="24">
        <f t="shared" si="22"/>
        <v>44995</v>
      </c>
      <c r="B748">
        <v>14.65</v>
      </c>
      <c r="C748" s="2">
        <f>'[2]Weekly capesize'!$I1100</f>
        <v>8.4</v>
      </c>
      <c r="D748" s="19">
        <f>'[2]Weekly capesize'!$Z1100</f>
        <v>19.899999999999999</v>
      </c>
      <c r="E748" s="19">
        <f>'[2]Weekly capesize'!$J1100</f>
        <v>14.65</v>
      </c>
    </row>
    <row r="749" spans="1:5" x14ac:dyDescent="0.35">
      <c r="A749" s="24">
        <f t="shared" si="22"/>
        <v>45002</v>
      </c>
      <c r="B749">
        <v>15.25</v>
      </c>
      <c r="C749" s="2">
        <f>'[2]Weekly capesize'!$I1101</f>
        <v>8.75</v>
      </c>
      <c r="D749" s="19">
        <f>'[2]Weekly capesize'!$Z1101</f>
        <v>20.6</v>
      </c>
      <c r="E749" s="19">
        <f>'[2]Weekly capesize'!$J1101</f>
        <v>15.95</v>
      </c>
    </row>
    <row r="750" spans="1:5" x14ac:dyDescent="0.35">
      <c r="A750" s="24">
        <f t="shared" si="22"/>
        <v>45009</v>
      </c>
      <c r="B750">
        <v>14.3</v>
      </c>
      <c r="C750" s="2">
        <f>'[2]Weekly capesize'!$I1102</f>
        <v>8.85</v>
      </c>
      <c r="D750" s="19">
        <f>'[2]Weekly capesize'!$Z1102</f>
        <v>20.45</v>
      </c>
      <c r="E750" s="19">
        <f>'[2]Weekly capesize'!$J1102</f>
        <v>15.35</v>
      </c>
    </row>
    <row r="751" spans="1:5" x14ac:dyDescent="0.35">
      <c r="A751" s="24">
        <f t="shared" si="22"/>
        <v>45016</v>
      </c>
      <c r="B751">
        <v>13.6</v>
      </c>
      <c r="C751" s="2">
        <f>'[2]Weekly capesize'!$I1103</f>
        <v>7.9</v>
      </c>
      <c r="D751" s="19">
        <f>'[2]Weekly capesize'!$Z1103</f>
        <v>21</v>
      </c>
      <c r="E751" s="19">
        <f>'[2]Weekly capesize'!$J1103</f>
        <v>15.45</v>
      </c>
    </row>
    <row r="752" spans="1:5" x14ac:dyDescent="0.35">
      <c r="A752" s="24">
        <f t="shared" si="22"/>
        <v>45023</v>
      </c>
      <c r="B752">
        <v>12.2</v>
      </c>
      <c r="C752" s="2">
        <f>'[2]Weekly capesize'!$I1104</f>
        <v>8.5500000000000007</v>
      </c>
      <c r="D752" s="19">
        <f>'[2]Weekly capesize'!$Z1104</f>
        <v>22.85</v>
      </c>
      <c r="E752" s="19">
        <f>'[2]Weekly capesize'!$J1104</f>
        <v>16.350000000000001</v>
      </c>
    </row>
    <row r="753" spans="1:5" x14ac:dyDescent="0.35">
      <c r="A753" s="24">
        <f t="shared" si="22"/>
        <v>45030</v>
      </c>
      <c r="B753">
        <v>12.35</v>
      </c>
      <c r="C753" s="2">
        <f>'[2]Weekly capesize'!$I1105</f>
        <v>8.25</v>
      </c>
      <c r="D753" s="19">
        <f>'[2]Weekly capesize'!$Z1105</f>
        <v>22.25</v>
      </c>
      <c r="E753" s="19">
        <f>'[2]Weekly capesize'!$J1105</f>
        <v>16</v>
      </c>
    </row>
  </sheetData>
  <conditionalFormatting sqref="B10:B472 B474:B476 B479:B500 B503:B516 B583:B638 B640:B713 B715:B724 B727">
    <cfRule type="cellIs" dxfId="16" priority="31" operator="greaterThan">
      <formula>11.4</formula>
    </cfRule>
  </conditionalFormatting>
  <conditionalFormatting sqref="C10:C500">
    <cfRule type="cellIs" dxfId="15" priority="30" operator="greaterThan">
      <formula>8.25</formula>
    </cfRule>
  </conditionalFormatting>
  <conditionalFormatting sqref="D10:D500">
    <cfRule type="cellIs" dxfId="14" priority="29" operator="greaterThan">
      <formula>19.35</formula>
    </cfRule>
  </conditionalFormatting>
  <conditionalFormatting sqref="E225:E500">
    <cfRule type="cellIs" dxfId="13" priority="28" operator="greaterThan">
      <formula>14.45</formula>
    </cfRule>
  </conditionalFormatting>
  <conditionalFormatting sqref="B473">
    <cfRule type="cellIs" dxfId="12" priority="27" operator="greaterThan">
      <formula>11.4</formula>
    </cfRule>
  </conditionalFormatting>
  <conditionalFormatting sqref="B477:B478">
    <cfRule type="cellIs" dxfId="11" priority="23" operator="greaterThan">
      <formula>11.4</formula>
    </cfRule>
  </conditionalFormatting>
  <conditionalFormatting sqref="B501:B502">
    <cfRule type="cellIs" dxfId="10" priority="13" operator="greaterThan">
      <formula>11.4</formula>
    </cfRule>
  </conditionalFormatting>
  <conditionalFormatting sqref="C501:C510">
    <cfRule type="cellIs" dxfId="9" priority="12" operator="greaterThan">
      <formula>8.25</formula>
    </cfRule>
  </conditionalFormatting>
  <conditionalFormatting sqref="D501:D506 D510">
    <cfRule type="cellIs" dxfId="8" priority="11" operator="greaterThan">
      <formula>19.35</formula>
    </cfRule>
  </conditionalFormatting>
  <conditionalFormatting sqref="E501:E506 E512:E753">
    <cfRule type="cellIs" dxfId="7" priority="10" operator="greaterThan">
      <formula>14.45</formula>
    </cfRule>
  </conditionalFormatting>
  <conditionalFormatting sqref="B517:B534 B536:B581">
    <cfRule type="cellIs" dxfId="6" priority="9" operator="greaterThan">
      <formula>11.4</formula>
    </cfRule>
  </conditionalFormatting>
  <conditionalFormatting sqref="B582">
    <cfRule type="cellIs" dxfId="5" priority="8" operator="greaterThan">
      <formula>11.4</formula>
    </cfRule>
  </conditionalFormatting>
  <conditionalFormatting sqref="B725">
    <cfRule type="cellIs" dxfId="4" priority="5" operator="greaterThan">
      <formula>11.4</formula>
    </cfRule>
  </conditionalFormatting>
  <conditionalFormatting sqref="B726">
    <cfRule type="cellIs" dxfId="3" priority="4" operator="greaterThan">
      <formula>11.4</formula>
    </cfRule>
  </conditionalFormatting>
  <conditionalFormatting sqref="B728">
    <cfRule type="cellIs" dxfId="2" priority="3" operator="greaterThan">
      <formula>11.4</formula>
    </cfRule>
  </conditionalFormatting>
  <conditionalFormatting sqref="B729:B730">
    <cfRule type="cellIs" dxfId="1" priority="2" operator="greaterThan">
      <formula>11.4</formula>
    </cfRule>
  </conditionalFormatting>
  <conditionalFormatting sqref="B731">
    <cfRule type="cellIs" dxfId="0" priority="1" operator="greaterThan">
      <formula>11.4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5:D82"/>
  <sheetViews>
    <sheetView workbookViewId="0">
      <pane xSplit="1" ySplit="9" topLeftCell="B77" activePane="bottomRight" state="frozen"/>
      <selection pane="topRight" activeCell="B1" sqref="B1"/>
      <selection pane="bottomLeft" activeCell="A10" sqref="A10"/>
      <selection pane="bottomRight" activeCell="C92" sqref="C92"/>
    </sheetView>
  </sheetViews>
  <sheetFormatPr defaultRowHeight="14.5" x14ac:dyDescent="0.35"/>
  <sheetData>
    <row r="5" spans="1:4" x14ac:dyDescent="0.35">
      <c r="A5" t="s">
        <v>7</v>
      </c>
      <c r="B5" t="s">
        <v>8</v>
      </c>
      <c r="C5" t="s">
        <v>8</v>
      </c>
      <c r="D5" t="s">
        <v>8</v>
      </c>
    </row>
    <row r="6" spans="1:4" x14ac:dyDescent="0.35">
      <c r="A6" t="s">
        <v>9</v>
      </c>
      <c r="B6" t="s">
        <v>10</v>
      </c>
      <c r="C6" t="s">
        <v>11</v>
      </c>
      <c r="D6" t="s">
        <v>12</v>
      </c>
    </row>
    <row r="7" spans="1:4" x14ac:dyDescent="0.35">
      <c r="A7" t="s">
        <v>13</v>
      </c>
      <c r="B7" t="s">
        <v>14</v>
      </c>
      <c r="C7" t="s">
        <v>15</v>
      </c>
      <c r="D7" t="s">
        <v>15</v>
      </c>
    </row>
    <row r="9" spans="1:4" x14ac:dyDescent="0.35">
      <c r="A9" s="6"/>
      <c r="B9" t="s">
        <v>4</v>
      </c>
      <c r="C9" t="s">
        <v>5</v>
      </c>
      <c r="D9" t="s">
        <v>6</v>
      </c>
    </row>
    <row r="10" spans="1:4" x14ac:dyDescent="0.35">
      <c r="A10" s="4">
        <v>39722</v>
      </c>
      <c r="B10" s="5">
        <f ca="1">AVERAGE(INDIRECT(ADDRESS(MATCH($A10-1,input!$A:$A,1)+1,2,,,"input")):INDIRECT(ADDRESS(MATCH($A11-1,input!$A:$A,1),2,,,"input")))</f>
        <v>9.14</v>
      </c>
      <c r="C10" s="5">
        <f ca="1">AVERAGE(INDIRECT(ADDRESS(MATCH($A10-1,input!$A:$A,1)+1,3,,,"input")):INDIRECT(ADDRESS(MATCH($A11-1,input!$A:$A,1),3,,,"input")))</f>
        <v>8.2399999999999984</v>
      </c>
      <c r="D10" s="5">
        <f ca="1">AVERAGE(INDIRECT(ADDRESS(MATCH($A10-1,input!$A:$A,1)+1,4,,,"input")):INDIRECT(ADDRESS(MATCH($A11-1,input!$A:$A,1),4,,,"input")))</f>
        <v>19.419999999999998</v>
      </c>
    </row>
    <row r="11" spans="1:4" x14ac:dyDescent="0.35">
      <c r="A11" s="4">
        <v>39753</v>
      </c>
      <c r="B11" s="5">
        <f ca="1">AVERAGE(INDIRECT(ADDRESS(MATCH($A11-1,input!$A:$A,1)+1,2,,,"input")):INDIRECT(ADDRESS(MATCH($A12-1,input!$A:$A,1),2,,,"input")))</f>
        <v>6.7249999999999996</v>
      </c>
      <c r="C11" s="5">
        <f ca="1">AVERAGE(INDIRECT(ADDRESS(MATCH($A11-1,input!$A:$A,1)+1,3,,,"input")):INDIRECT(ADDRESS(MATCH($A12-1,input!$A:$A,1),3,,,"input")))</f>
        <v>4.2699999999999996</v>
      </c>
      <c r="D11" s="5">
        <f ca="1">AVERAGE(INDIRECT(ADDRESS(MATCH($A11-1,input!$A:$A,1)+1,4,,,"input")):INDIRECT(ADDRESS(MATCH($A12-1,input!$A:$A,1),4,,,"input")))</f>
        <v>8.8224999999999998</v>
      </c>
    </row>
    <row r="12" spans="1:4" x14ac:dyDescent="0.35">
      <c r="A12" s="4">
        <v>39783</v>
      </c>
      <c r="B12" s="5">
        <f ca="1">AVERAGE(INDIRECT(ADDRESS(MATCH($A12-1,input!$A:$A,1)+1,2,,,"input")):INDIRECT(ADDRESS(MATCH($A13-1,input!$A:$A,1),2,,,"input")))</f>
        <v>8.875</v>
      </c>
      <c r="C12" s="5">
        <f ca="1">AVERAGE(INDIRECT(ADDRESS(MATCH($A12-1,input!$A:$A,1)+1,3,,,"input")):INDIRECT(ADDRESS(MATCH($A13-1,input!$A:$A,1),3,,,"input")))</f>
        <v>4.5250000000000004</v>
      </c>
      <c r="D12" s="5">
        <f ca="1">AVERAGE(INDIRECT(ADDRESS(MATCH($A12-1,input!$A:$A,1)+1,4,,,"input")):INDIRECT(ADDRESS(MATCH($A13-1,input!$A:$A,1),4,,,"input")))</f>
        <v>8.1374999999999993</v>
      </c>
    </row>
    <row r="13" spans="1:4" x14ac:dyDescent="0.35">
      <c r="A13" s="4">
        <v>39814</v>
      </c>
      <c r="B13" s="5">
        <f ca="1">AVERAGE(INDIRECT(ADDRESS(MATCH($A13-1,input!$A:$A,1)+1,2,,,"input")):INDIRECT(ADDRESS(MATCH($A14-1,input!$A:$A,1),2,,,"input")))</f>
        <v>8.2600000000000016</v>
      </c>
      <c r="C13" s="5">
        <f ca="1">AVERAGE(INDIRECT(ADDRESS(MATCH($A13-1,input!$A:$A,1)+1,3,,,"input")):INDIRECT(ADDRESS(MATCH($A14-1,input!$A:$A,1),3,,,"input")))</f>
        <v>5.7099999999999991</v>
      </c>
      <c r="D13" s="5">
        <f ca="1">AVERAGE(INDIRECT(ADDRESS(MATCH($A13-1,input!$A:$A,1)+1,4,,,"input")):INDIRECT(ADDRESS(MATCH($A14-1,input!$A:$A,1),4,,,"input")))</f>
        <v>12.38</v>
      </c>
    </row>
    <row r="14" spans="1:4" x14ac:dyDescent="0.35">
      <c r="A14" s="4">
        <v>39845</v>
      </c>
      <c r="B14" s="5">
        <f ca="1">AVERAGE(INDIRECT(ADDRESS(MATCH($A14-1,input!$A:$A,1)+1,2,,,"input")):INDIRECT(ADDRESS(MATCH($A15-1,input!$A:$A,1),2,,,"input")))</f>
        <v>9.9250000000000007</v>
      </c>
      <c r="C14" s="5">
        <f ca="1">AVERAGE(INDIRECT(ADDRESS(MATCH($A14-1,input!$A:$A,1)+1,3,,,"input")):INDIRECT(ADDRESS(MATCH($A15-1,input!$A:$A,1),3,,,"input")))</f>
        <v>8.8375000000000004</v>
      </c>
      <c r="D14" s="5">
        <f ca="1">AVERAGE(INDIRECT(ADDRESS(MATCH($A14-1,input!$A:$A,1)+1,4,,,"input")):INDIRECT(ADDRESS(MATCH($A15-1,input!$A:$A,1),4,,,"input")))</f>
        <v>21.8</v>
      </c>
    </row>
    <row r="15" spans="1:4" x14ac:dyDescent="0.35">
      <c r="A15" s="4">
        <v>39873</v>
      </c>
      <c r="B15" s="5">
        <f ca="1">AVERAGE(INDIRECT(ADDRESS(MATCH($A15-1,input!$A:$A,1)+1,2,,,"input")):INDIRECT(ADDRESS(MATCH($A16-1,input!$A:$A,1),2,,,"input")))</f>
        <v>9</v>
      </c>
      <c r="C15" s="5">
        <f ca="1">AVERAGE(INDIRECT(ADDRESS(MATCH($A15-1,input!$A:$A,1)+1,3,,,"input")):INDIRECT(ADDRESS(MATCH($A16-1,input!$A:$A,1),3,,,"input")))</f>
        <v>7.4874999999999998</v>
      </c>
      <c r="D15" s="5">
        <f ca="1">AVERAGE(INDIRECT(ADDRESS(MATCH($A15-1,input!$A:$A,1)+1,4,,,"input")):INDIRECT(ADDRESS(MATCH($A16-1,input!$A:$A,1),4,,,"input")))</f>
        <v>19.725000000000001</v>
      </c>
    </row>
    <row r="16" spans="1:4" x14ac:dyDescent="0.35">
      <c r="A16" s="4">
        <v>39904</v>
      </c>
      <c r="B16" s="5">
        <f ca="1">AVERAGE(INDIRECT(ADDRESS(MATCH($A16-1,input!$A:$A,1)+1,2,,,"input")):INDIRECT(ADDRESS(MATCH($A17-1,input!$A:$A,1),2,,,"input")))</f>
        <v>9.7249999999999996</v>
      </c>
      <c r="C16" s="5">
        <f ca="1">AVERAGE(INDIRECT(ADDRESS(MATCH($A16-1,input!$A:$A,1)+1,3,,,"input")):INDIRECT(ADDRESS(MATCH($A17-1,input!$A:$A,1),3,,,"input")))</f>
        <v>6.5125000000000002</v>
      </c>
      <c r="D16" s="5">
        <f ca="1">AVERAGE(INDIRECT(ADDRESS(MATCH($A16-1,input!$A:$A,1)+1,4,,,"input")):INDIRECT(ADDRESS(MATCH($A17-1,input!$A:$A,1),4,,,"input")))</f>
        <v>16.55</v>
      </c>
    </row>
    <row r="17" spans="1:4" x14ac:dyDescent="0.35">
      <c r="A17" s="4">
        <v>39934</v>
      </c>
      <c r="B17" s="5">
        <f ca="1">AVERAGE(INDIRECT(ADDRESS(MATCH($A17-1,input!$A:$A,1)+1,2,,,"input")):INDIRECT(ADDRESS(MATCH($A18-1,input!$A:$A,1),2,,,"input")))</f>
        <v>11.34</v>
      </c>
      <c r="C17" s="5">
        <f ca="1">AVERAGE(INDIRECT(ADDRESS(MATCH($A17-1,input!$A:$A,1)+1,3,,,"input")):INDIRECT(ADDRESS(MATCH($A18-1,input!$A:$A,1),3,,,"input")))</f>
        <v>9.48</v>
      </c>
      <c r="D17" s="5">
        <f ca="1">AVERAGE(INDIRECT(ADDRESS(MATCH($A17-1,input!$A:$A,1)+1,4,,,"input")):INDIRECT(ADDRESS(MATCH($A18-1,input!$A:$A,1),4,,,"input")))</f>
        <v>22.82</v>
      </c>
    </row>
    <row r="18" spans="1:4" x14ac:dyDescent="0.35">
      <c r="A18" s="4">
        <v>39965</v>
      </c>
      <c r="B18" s="5">
        <f ca="1">AVERAGE(INDIRECT(ADDRESS(MATCH($A18-1,input!$A:$A,1)+1,2,,,"input")):INDIRECT(ADDRESS(MATCH($A19-1,input!$A:$A,1),2,,,"input")))</f>
        <v>13.45</v>
      </c>
      <c r="C18" s="5">
        <f ca="1">AVERAGE(INDIRECT(ADDRESS(MATCH($A18-1,input!$A:$A,1)+1,3,,,"input")):INDIRECT(ADDRESS(MATCH($A19-1,input!$A:$A,1),3,,,"input")))</f>
        <v>16.45</v>
      </c>
      <c r="D18" s="5">
        <f ca="1">AVERAGE(INDIRECT(ADDRESS(MATCH($A18-1,input!$A:$A,1)+1,4,,,"input")):INDIRECT(ADDRESS(MATCH($A19-1,input!$A:$A,1),4,,,"input")))</f>
        <v>41.912500000000001</v>
      </c>
    </row>
    <row r="19" spans="1:4" x14ac:dyDescent="0.35">
      <c r="A19" s="4">
        <v>39995</v>
      </c>
      <c r="B19" s="5">
        <f ca="1">AVERAGE(INDIRECT(ADDRESS(MATCH($A19-1,input!$A:$A,1)+1,2,,,"input")):INDIRECT(ADDRESS(MATCH($A20-1,input!$A:$A,1),2,,,"input")))</f>
        <v>17.419999999999998</v>
      </c>
      <c r="C19" s="5">
        <f ca="1">AVERAGE(INDIRECT(ADDRESS(MATCH($A19-1,input!$A:$A,1)+1,3,,,"input")):INDIRECT(ADDRESS(MATCH($A20-1,input!$A:$A,1),3,,,"input")))</f>
        <v>15.36</v>
      </c>
      <c r="D19" s="5">
        <f ca="1">AVERAGE(INDIRECT(ADDRESS(MATCH($A19-1,input!$A:$A,1)+1,4,,,"input")):INDIRECT(ADDRESS(MATCH($A20-1,input!$A:$A,1),4,,,"input")))</f>
        <v>39.130000000000003</v>
      </c>
    </row>
    <row r="20" spans="1:4" x14ac:dyDescent="0.35">
      <c r="A20" s="4">
        <v>40026</v>
      </c>
      <c r="B20" s="5">
        <f ca="1">AVERAGE(INDIRECT(ADDRESS(MATCH($A20-1,input!$A:$A,1)+1,2,,,"input")):INDIRECT(ADDRESS(MATCH($A21-1,input!$A:$A,1),2,,,"input")))</f>
        <v>15.45</v>
      </c>
      <c r="C20" s="5">
        <f ca="1">AVERAGE(INDIRECT(ADDRESS(MATCH($A20-1,input!$A:$A,1)+1,3,,,"input")):INDIRECT(ADDRESS(MATCH($A21-1,input!$A:$A,1),3,,,"input")))</f>
        <v>12.9</v>
      </c>
      <c r="D20" s="5">
        <f ca="1">AVERAGE(INDIRECT(ADDRESS(MATCH($A20-1,input!$A:$A,1)+1,4,,,"input")):INDIRECT(ADDRESS(MATCH($A21-1,input!$A:$A,1),4,,,"input")))</f>
        <v>32.6875</v>
      </c>
    </row>
    <row r="21" spans="1:4" x14ac:dyDescent="0.35">
      <c r="A21" s="4">
        <v>40057</v>
      </c>
      <c r="B21" s="5">
        <f ca="1">AVERAGE(INDIRECT(ADDRESS(MATCH($A21-1,input!$A:$A,1)+1,2,,,"input")):INDIRECT(ADDRESS(MATCH($A22-1,input!$A:$A,1),2,,,"input")))</f>
        <v>13.762499999999999</v>
      </c>
      <c r="C21" s="5">
        <f ca="1">AVERAGE(INDIRECT(ADDRESS(MATCH($A21-1,input!$A:$A,1)+1,3,,,"input")):INDIRECT(ADDRESS(MATCH($A22-1,input!$A:$A,1),3,,,"input")))</f>
        <v>10.025</v>
      </c>
      <c r="D21" s="5">
        <f ca="1">AVERAGE(INDIRECT(ADDRESS(MATCH($A21-1,input!$A:$A,1)+1,4,,,"input")):INDIRECT(ADDRESS(MATCH($A22-1,input!$A:$A,1),4,,,"input")))</f>
        <v>27.75</v>
      </c>
    </row>
    <row r="22" spans="1:4" x14ac:dyDescent="0.35">
      <c r="A22" s="4">
        <v>40087</v>
      </c>
      <c r="B22" s="5">
        <f ca="1">AVERAGE(INDIRECT(ADDRESS(MATCH($A22-1,input!$A:$A,1)+1,2,,,"input")):INDIRECT(ADDRESS(MATCH($A23-1,input!$A:$A,1),2,,,"input")))</f>
        <v>14.5</v>
      </c>
      <c r="C22" s="5">
        <f ca="1">AVERAGE(INDIRECT(ADDRESS(MATCH($A22-1,input!$A:$A,1)+1,3,,,"input")):INDIRECT(ADDRESS(MATCH($A23-1,input!$A:$A,1),3,,,"input")))</f>
        <v>11.05</v>
      </c>
      <c r="D22" s="5">
        <f ca="1">AVERAGE(INDIRECT(ADDRESS(MATCH($A22-1,input!$A:$A,1)+1,4,,,"input")):INDIRECT(ADDRESS(MATCH($A23-1,input!$A:$A,1),4,,,"input")))</f>
        <v>28.169999999999998</v>
      </c>
    </row>
    <row r="23" spans="1:4" x14ac:dyDescent="0.35">
      <c r="A23" s="4">
        <v>40118</v>
      </c>
      <c r="B23" s="5">
        <f ca="1">AVERAGE(INDIRECT(ADDRESS(MATCH($A23-1,input!$A:$A,1)+1,2,,,"input")):INDIRECT(ADDRESS(MATCH($A24-1,input!$A:$A,1),2,,,"input")))</f>
        <v>16.919999999999998</v>
      </c>
      <c r="C23" s="5">
        <f ca="1">AVERAGE(INDIRECT(ADDRESS(MATCH($A23-1,input!$A:$A,1)+1,3,,,"input")):INDIRECT(ADDRESS(MATCH($A24-1,input!$A:$A,1),3,,,"input")))</f>
        <v>17.309999999999999</v>
      </c>
      <c r="D23" s="5">
        <f ca="1">AVERAGE(INDIRECT(ADDRESS(MATCH($A23-1,input!$A:$A,1)+1,4,,,"input")):INDIRECT(ADDRESS(MATCH($A24-1,input!$A:$A,1),4,,,"input")))</f>
        <v>41.8</v>
      </c>
    </row>
    <row r="24" spans="1:4" x14ac:dyDescent="0.35">
      <c r="A24" s="4">
        <v>40148</v>
      </c>
      <c r="B24" s="5">
        <f ca="1">AVERAGE(INDIRECT(ADDRESS(MATCH($A24-1,input!$A:$A,1)+1,2,,,"input")):INDIRECT(ADDRESS(MATCH($A25-1,input!$A:$A,1),2,,,"input")))</f>
        <v>18</v>
      </c>
      <c r="C24" s="5">
        <f ca="1">AVERAGE(INDIRECT(ADDRESS(MATCH($A24-1,input!$A:$A,1)+1,3,,,"input")):INDIRECT(ADDRESS(MATCH($A25-1,input!$A:$A,1),3,,,"input")))</f>
        <v>13.9375</v>
      </c>
      <c r="D24" s="5">
        <f ca="1">AVERAGE(INDIRECT(ADDRESS(MATCH($A24-1,input!$A:$A,1)+1,4,,,"input")):INDIRECT(ADDRESS(MATCH($A25-1,input!$A:$A,1),4,,,"input")))</f>
        <v>35.587499999999999</v>
      </c>
    </row>
    <row r="25" spans="1:4" x14ac:dyDescent="0.35">
      <c r="A25" s="4">
        <v>40179</v>
      </c>
      <c r="B25" s="5">
        <f ca="1">AVERAGE(INDIRECT(ADDRESS(MATCH($A25-1,input!$A:$A,1)+1,2,,,"input")):INDIRECT(ADDRESS(MATCH($A26-1,input!$A:$A,1),2,,,"input")))</f>
        <v>20.725000000000001</v>
      </c>
      <c r="C25" s="5">
        <f ca="1">AVERAGE(INDIRECT(ADDRESS(MATCH($A25-1,input!$A:$A,1)+1,3,,,"input")):INDIRECT(ADDRESS(MATCH($A26-1,input!$A:$A,1),3,,,"input")))</f>
        <v>11.95</v>
      </c>
      <c r="D25" s="5">
        <f ca="1">AVERAGE(INDIRECT(ADDRESS(MATCH($A25-1,input!$A:$A,1)+1,4,,,"input")):INDIRECT(ADDRESS(MATCH($A26-1,input!$A:$A,1),4,,,"input")))</f>
        <v>29.5625</v>
      </c>
    </row>
    <row r="26" spans="1:4" x14ac:dyDescent="0.35">
      <c r="A26" s="4">
        <v>40210</v>
      </c>
      <c r="B26" s="5">
        <f ca="1">AVERAGE(INDIRECT(ADDRESS(MATCH($A26-1,input!$A:$A,1)+1,2,,,"input")):INDIRECT(ADDRESS(MATCH($A27-1,input!$A:$A,1),2,,,"input")))</f>
        <v>18.350000000000001</v>
      </c>
      <c r="C26" s="5">
        <f ca="1">AVERAGE(INDIRECT(ADDRESS(MATCH($A26-1,input!$A:$A,1)+1,3,,,"input")):INDIRECT(ADDRESS(MATCH($A27-1,input!$A:$A,1),3,,,"input")))</f>
        <v>9.8374999999999986</v>
      </c>
      <c r="D26" s="5">
        <f ca="1">AVERAGE(INDIRECT(ADDRESS(MATCH($A26-1,input!$A:$A,1)+1,4,,,"input")):INDIRECT(ADDRESS(MATCH($A27-1,input!$A:$A,1),4,,,"input")))</f>
        <v>26.774999999999999</v>
      </c>
    </row>
    <row r="27" spans="1:4" x14ac:dyDescent="0.35">
      <c r="A27" s="4">
        <v>40238</v>
      </c>
      <c r="B27" s="5">
        <f ca="1">AVERAGE(INDIRECT(ADDRESS(MATCH($A27-1,input!$A:$A,1)+1,2,,,"input")):INDIRECT(ADDRESS(MATCH($A28-1,input!$A:$A,1),2,,,"input")))</f>
        <v>23.959999999999997</v>
      </c>
      <c r="C27" s="5">
        <f ca="1">AVERAGE(INDIRECT(ADDRESS(MATCH($A27-1,input!$A:$A,1)+1,3,,,"input")):INDIRECT(ADDRESS(MATCH($A28-1,input!$A:$A,1),3,,,"input")))</f>
        <v>10.79</v>
      </c>
      <c r="D27" s="5">
        <f ca="1">AVERAGE(INDIRECT(ADDRESS(MATCH($A27-1,input!$A:$A,1)+1,4,,,"input")):INDIRECT(ADDRESS(MATCH($A28-1,input!$A:$A,1),4,,,"input")))</f>
        <v>27.1</v>
      </c>
    </row>
    <row r="28" spans="1:4" x14ac:dyDescent="0.35">
      <c r="A28" s="4">
        <v>40269</v>
      </c>
      <c r="B28" s="5">
        <f ca="1">AVERAGE(INDIRECT(ADDRESS(MATCH($A28-1,input!$A:$A,1)+1,2,,,"input")):INDIRECT(ADDRESS(MATCH($A29-1,input!$A:$A,1),2,,,"input")))</f>
        <v>21.0625</v>
      </c>
      <c r="C28" s="5">
        <f ca="1">AVERAGE(INDIRECT(ADDRESS(MATCH($A28-1,input!$A:$A,1)+1,3,,,"input")):INDIRECT(ADDRESS(MATCH($A29-1,input!$A:$A,1),3,,,"input")))</f>
        <v>10.125</v>
      </c>
      <c r="D28" s="5">
        <f ca="1">AVERAGE(INDIRECT(ADDRESS(MATCH($A28-1,input!$A:$A,1)+1,4,,,"input")):INDIRECT(ADDRESS(MATCH($A29-1,input!$A:$A,1),4,,,"input")))</f>
        <v>25.362499999999997</v>
      </c>
    </row>
    <row r="29" spans="1:4" x14ac:dyDescent="0.35">
      <c r="A29" s="4">
        <v>40299</v>
      </c>
      <c r="B29" s="5">
        <f ca="1">AVERAGE(INDIRECT(ADDRESS(MATCH($A29-1,input!$A:$A,1)+1,2,,,"input")):INDIRECT(ADDRESS(MATCH($A30-1,input!$A:$A,1),2,,,"input")))</f>
        <v>20.89</v>
      </c>
      <c r="C29" s="5">
        <f ca="1">AVERAGE(INDIRECT(ADDRESS(MATCH($A29-1,input!$A:$A,1)+1,3,,,"input")):INDIRECT(ADDRESS(MATCH($A30-1,input!$A:$A,1),3,,,"input")))</f>
        <v>12.6</v>
      </c>
      <c r="D29" s="5">
        <f ca="1">AVERAGE(INDIRECT(ADDRESS(MATCH($A29-1,input!$A:$A,1)+1,4,,,"input")):INDIRECT(ADDRESS(MATCH($A30-1,input!$A:$A,1),4,,,"input")))</f>
        <v>31.8</v>
      </c>
    </row>
    <row r="30" spans="1:4" x14ac:dyDescent="0.35">
      <c r="A30" s="4">
        <v>40330</v>
      </c>
      <c r="B30" s="5">
        <f ca="1">AVERAGE(INDIRECT(ADDRESS(MATCH($A30-1,input!$A:$A,1)+1,2,,,"input")):INDIRECT(ADDRESS(MATCH($A31-1,input!$A:$A,1),2,,,"input")))</f>
        <v>15.962499999999999</v>
      </c>
      <c r="C30" s="5">
        <f ca="1">AVERAGE(INDIRECT(ADDRESS(MATCH($A30-1,input!$A:$A,1)+1,3,,,"input")):INDIRECT(ADDRESS(MATCH($A31-1,input!$A:$A,1),3,,,"input")))</f>
        <v>10.987500000000001</v>
      </c>
      <c r="D30" s="5">
        <f ca="1">AVERAGE(INDIRECT(ADDRESS(MATCH($A30-1,input!$A:$A,1)+1,4,,,"input")):INDIRECT(ADDRESS(MATCH($A31-1,input!$A:$A,1),4,,,"input")))</f>
        <v>26.625</v>
      </c>
    </row>
    <row r="31" spans="1:4" x14ac:dyDescent="0.35">
      <c r="A31" s="4">
        <v>40360</v>
      </c>
      <c r="B31" s="5">
        <f ca="1">AVERAGE(INDIRECT(ADDRESS(MATCH($A31-1,input!$A:$A,1)+1,2,,,"input")):INDIRECT(ADDRESS(MATCH($A32-1,input!$A:$A,1),2,,,"input")))</f>
        <v>14.3125</v>
      </c>
      <c r="C31" s="5">
        <f ca="1">AVERAGE(INDIRECT(ADDRESS(MATCH($A31-1,input!$A:$A,1)+1,3,,,"input")):INDIRECT(ADDRESS(MATCH($A32-1,input!$A:$A,1),3,,,"input")))</f>
        <v>6.9249999999999998</v>
      </c>
      <c r="D31" s="5">
        <f ca="1">AVERAGE(INDIRECT(ADDRESS(MATCH($A31-1,input!$A:$A,1)+1,4,,,"input")):INDIRECT(ADDRESS(MATCH($A32-1,input!$A:$A,1),4,,,"input")))</f>
        <v>17.95</v>
      </c>
    </row>
    <row r="32" spans="1:4" x14ac:dyDescent="0.35">
      <c r="A32" s="4">
        <v>40391</v>
      </c>
      <c r="B32" s="5">
        <f ca="1">AVERAGE(INDIRECT(ADDRESS(MATCH($A32-1,input!$A:$A,1)+1,2,,,"input")):INDIRECT(ADDRESS(MATCH($A33-1,input!$A:$A,1),2,,,"input")))</f>
        <v>15.719999999999999</v>
      </c>
      <c r="C32" s="5">
        <f ca="1">AVERAGE(INDIRECT(ADDRESS(MATCH($A32-1,input!$A:$A,1)+1,3,,,"input")):INDIRECT(ADDRESS(MATCH($A33-1,input!$A:$A,1),3,,,"input")))</f>
        <v>9.4599999999999991</v>
      </c>
      <c r="D32" s="5">
        <f ca="1">AVERAGE(INDIRECT(ADDRESS(MATCH($A32-1,input!$A:$A,1)+1,4,,,"input")):INDIRECT(ADDRESS(MATCH($A33-1,input!$A:$A,1),4,,,"input")))</f>
        <v>24.46</v>
      </c>
    </row>
    <row r="33" spans="1:4" x14ac:dyDescent="0.35">
      <c r="A33" s="4">
        <v>40422</v>
      </c>
      <c r="B33" s="5">
        <f ca="1">AVERAGE(INDIRECT(ADDRESS(MATCH($A33-1,input!$A:$A,1)+1,2,,,"input")):INDIRECT(ADDRESS(MATCH($A34-1,input!$A:$A,1),2,,,"input")))</f>
        <v>14.766666666666666</v>
      </c>
      <c r="C33" s="5">
        <f ca="1">AVERAGE(INDIRECT(ADDRESS(MATCH($A33-1,input!$A:$A,1)+1,3,,,"input")):INDIRECT(ADDRESS(MATCH($A34-1,input!$A:$A,1),3,,,"input")))</f>
        <v>11.449999999999998</v>
      </c>
      <c r="D33" s="5">
        <f ca="1">AVERAGE(INDIRECT(ADDRESS(MATCH($A33-1,input!$A:$A,1)+1,4,,,"input")):INDIRECT(ADDRESS(MATCH($A34-1,input!$A:$A,1),4,,,"input")))</f>
        <v>28.45</v>
      </c>
    </row>
    <row r="34" spans="1:4" x14ac:dyDescent="0.35">
      <c r="A34" s="4">
        <v>40452</v>
      </c>
      <c r="B34" s="5">
        <f ca="1">AVERAGE(INDIRECT(ADDRESS(MATCH($A34-1,input!$A:$A,1)+1,2,,,"input")):INDIRECT(ADDRESS(MATCH($A35-1,input!$A:$A,1),2,,,"input")))</f>
        <v>13.874999999999998</v>
      </c>
      <c r="C34" s="5">
        <f ca="1">AVERAGE(INDIRECT(ADDRESS(MATCH($A34-1,input!$A:$A,1)+1,3,,,"input")):INDIRECT(ADDRESS(MATCH($A35-1,input!$A:$A,1),3,,,"input")))</f>
        <v>11.8125</v>
      </c>
      <c r="D34" s="5">
        <f ca="1">AVERAGE(INDIRECT(ADDRESS(MATCH($A34-1,input!$A:$A,1)+1,4,,,"input")):INDIRECT(ADDRESS(MATCH($A35-1,input!$A:$A,1),4,,,"input")))</f>
        <v>30.162500000000001</v>
      </c>
    </row>
    <row r="35" spans="1:4" x14ac:dyDescent="0.35">
      <c r="A35" s="4">
        <v>40483</v>
      </c>
      <c r="B35" s="5">
        <f ca="1">AVERAGE(INDIRECT(ADDRESS(MATCH($A35-1,input!$A:$A,1)+1,2,,,"input")):INDIRECT(ADDRESS(MATCH($A36-1,input!$A:$A,1),2,,,"input")))</f>
        <v>12.919999999999998</v>
      </c>
      <c r="C35" s="5">
        <f ca="1">AVERAGE(INDIRECT(ADDRESS(MATCH($A35-1,input!$A:$A,1)+1,3,,,"input")):INDIRECT(ADDRESS(MATCH($A36-1,input!$A:$A,1),3,,,"input")))</f>
        <v>11.05</v>
      </c>
      <c r="D35" s="5">
        <f ca="1">AVERAGE(INDIRECT(ADDRESS(MATCH($A35-1,input!$A:$A,1)+1,4,,,"input")):INDIRECT(ADDRESS(MATCH($A36-1,input!$A:$A,1),4,,,"input")))</f>
        <v>27.520000000000003</v>
      </c>
    </row>
    <row r="36" spans="1:4" x14ac:dyDescent="0.35">
      <c r="A36" s="4">
        <v>40513</v>
      </c>
      <c r="B36" s="5">
        <f ca="1">AVERAGE(INDIRECT(ADDRESS(MATCH($A36-1,input!$A:$A,1)+1,2,,,"input")):INDIRECT(ADDRESS(MATCH($A37-1,input!$A:$A,1),2,,,"input")))</f>
        <v>13.799999999999999</v>
      </c>
      <c r="C36" s="5">
        <f ca="1">AVERAGE(INDIRECT(ADDRESS(MATCH($A36-1,input!$A:$A,1)+1,3,,,"input")):INDIRECT(ADDRESS(MATCH($A37-1,input!$A:$A,1),3,,,"input")))</f>
        <v>8.65</v>
      </c>
      <c r="D36" s="5">
        <f ca="1">AVERAGE(INDIRECT(ADDRESS(MATCH($A36-1,input!$A:$A,1)+1,4,,,"input")):INDIRECT(ADDRESS(MATCH($A37-1,input!$A:$A,1),4,,,"input")))</f>
        <v>21.849999999999998</v>
      </c>
    </row>
    <row r="37" spans="1:4" x14ac:dyDescent="0.35">
      <c r="A37" s="4">
        <v>40544</v>
      </c>
      <c r="B37" s="5">
        <v>12.6</v>
      </c>
      <c r="C37" s="5">
        <f ca="1">AVERAGE(INDIRECT(ADDRESS(MATCH($A37-1,input!$A:$A,1)+1,3,,,"input")):INDIRECT(ADDRESS(MATCH($A38-1,input!$A:$A,1),3,,,"input")))</f>
        <v>8.75</v>
      </c>
      <c r="D37" s="5">
        <f ca="1">AVERAGE(INDIRECT(ADDRESS(MATCH($A37-1,input!$A:$A,1)+1,4,,,"input")):INDIRECT(ADDRESS(MATCH($A38-1,input!$A:$A,1),4,,,"input")))</f>
        <v>21.9</v>
      </c>
    </row>
    <row r="38" spans="1:4" x14ac:dyDescent="0.35">
      <c r="A38" s="4">
        <v>40575</v>
      </c>
      <c r="B38" s="5">
        <f ca="1">AVERAGE(INDIRECT(ADDRESS(MATCH($A38-1,input!$A:$A,1)+1,2,,,"input")):INDIRECT(ADDRESS(MATCH($A39-1,input!$A:$A,1),2,,,"input")))</f>
        <v>16.3</v>
      </c>
      <c r="C38" s="5">
        <f ca="1">AVERAGE(INDIRECT(ADDRESS(MATCH($A38-1,input!$A:$A,1)+1,3,,,"input")):INDIRECT(ADDRESS(MATCH($A39-1,input!$A:$A,1),3,,,"input")))</f>
        <v>6.5</v>
      </c>
      <c r="D38" s="5">
        <f ca="1">AVERAGE(INDIRECT(ADDRESS(MATCH($A38-1,input!$A:$A,1)+1,4,,,"input")):INDIRECT(ADDRESS(MATCH($A39-1,input!$A:$A,1),4,,,"input")))</f>
        <v>17.850000000000001</v>
      </c>
    </row>
    <row r="39" spans="1:4" x14ac:dyDescent="0.35">
      <c r="A39" s="4">
        <v>40603</v>
      </c>
      <c r="B39" s="5">
        <f ca="1">AVERAGE(INDIRECT(ADDRESS(MATCH($A39-1,input!$A:$A,1)+1,2,,,"input")):INDIRECT(ADDRESS(MATCH($A40-1,input!$A:$A,1),2,,,"input")))</f>
        <v>15.525</v>
      </c>
      <c r="C39" s="5">
        <f ca="1">AVERAGE(INDIRECT(ADDRESS(MATCH($A39-1,input!$A:$A,1)+1,3,,,"input")):INDIRECT(ADDRESS(MATCH($A40-1,input!$A:$A,1),3,,,"input")))</f>
        <v>7.5250000000000004</v>
      </c>
      <c r="D39" s="5">
        <f ca="1">AVERAGE(INDIRECT(ADDRESS(MATCH($A39-1,input!$A:$A,1)+1,4,,,"input")):INDIRECT(ADDRESS(MATCH($A40-1,input!$A:$A,1),4,,,"input")))</f>
        <v>19.649999999999999</v>
      </c>
    </row>
    <row r="40" spans="1:4" x14ac:dyDescent="0.35">
      <c r="A40" s="4">
        <v>40634</v>
      </c>
      <c r="B40" s="5">
        <f ca="1">AVERAGE(INDIRECT(ADDRESS(MATCH($A40-1,input!$A:$A,1)+1,2,,,"input")):INDIRECT(ADDRESS(MATCH($A41-1,input!$A:$A,1),2,,,"input")))</f>
        <v>14.824999999999999</v>
      </c>
      <c r="C40" s="5">
        <f ca="1">AVERAGE(INDIRECT(ADDRESS(MATCH($A40-1,input!$A:$A,1)+1,3,,,"input")):INDIRECT(ADDRESS(MATCH($A41-1,input!$A:$A,1),3,,,"input")))</f>
        <v>7.6624999999999996</v>
      </c>
      <c r="D40" s="5">
        <f ca="1">AVERAGE(INDIRECT(ADDRESS(MATCH($A40-1,input!$A:$A,1)+1,4,,,"input")):INDIRECT(ADDRESS(MATCH($A41-1,input!$A:$A,1),4,,,"input")))</f>
        <v>19.149999999999999</v>
      </c>
    </row>
    <row r="41" spans="1:4" x14ac:dyDescent="0.35">
      <c r="A41" s="4">
        <v>40664</v>
      </c>
      <c r="B41" s="5">
        <f ca="1">AVERAGE(INDIRECT(ADDRESS(MATCH($A41-1,input!$A:$A,1)+1,2,,,"input")):INDIRECT(ADDRESS(MATCH($A42-1,input!$A:$A,1),2,,,"input")))</f>
        <v>13.95</v>
      </c>
      <c r="C41" s="5">
        <f ca="1">AVERAGE(INDIRECT(ADDRESS(MATCH($A41-1,input!$A:$A,1)+1,3,,,"input")):INDIRECT(ADDRESS(MATCH($A42-1,input!$A:$A,1),3,,,"input")))</f>
        <v>7.5299999999999994</v>
      </c>
      <c r="D41" s="5">
        <f ca="1">AVERAGE(INDIRECT(ADDRESS(MATCH($A41-1,input!$A:$A,1)+1,4,,,"input")):INDIRECT(ADDRESS(MATCH($A42-1,input!$A:$A,1),4,,,"input")))</f>
        <v>19.25</v>
      </c>
    </row>
    <row r="42" spans="1:4" x14ac:dyDescent="0.35">
      <c r="A42" s="4">
        <v>40695</v>
      </c>
      <c r="B42" s="5">
        <f ca="1">AVERAGE(INDIRECT(ADDRESS(MATCH($A42-1,input!$A:$A,1)+1,2,,,"input")):INDIRECT(ADDRESS(MATCH($A43-1,input!$A:$A,1),2,,,"input")))</f>
        <v>12.962499999999999</v>
      </c>
      <c r="C42" s="5">
        <f ca="1">AVERAGE(INDIRECT(ADDRESS(MATCH($A42-1,input!$A:$A,1)+1,3,,,"input")):INDIRECT(ADDRESS(MATCH($A43-1,input!$A:$A,1),3,,,"input")))</f>
        <v>7.7249999999999996</v>
      </c>
      <c r="D42" s="5">
        <f ca="1">AVERAGE(INDIRECT(ADDRESS(MATCH($A42-1,input!$A:$A,1)+1,4,,,"input")):INDIRECT(ADDRESS(MATCH($A43-1,input!$A:$A,1),4,,,"input")))</f>
        <v>20.1875</v>
      </c>
    </row>
    <row r="43" spans="1:4" x14ac:dyDescent="0.35">
      <c r="A43" s="4">
        <v>40725</v>
      </c>
      <c r="B43" s="5">
        <f ca="1">AVERAGE(INDIRECT(ADDRESS(MATCH($A43-1,input!$A:$A,1)+1,2,,,"input")):INDIRECT(ADDRESS(MATCH($A44-1,input!$A:$A,1),2,,,"input")))</f>
        <v>12.124999999999998</v>
      </c>
      <c r="C43" s="5">
        <f ca="1">AVERAGE(INDIRECT(ADDRESS(MATCH($A43-1,input!$A:$A,1)+1,3,,,"input")):INDIRECT(ADDRESS(MATCH($A44-1,input!$A:$A,1),3,,,"input")))</f>
        <v>8.1</v>
      </c>
      <c r="D43" s="5">
        <f ca="1">AVERAGE(INDIRECT(ADDRESS(MATCH($A43-1,input!$A:$A,1)+1,4,,,"input")):INDIRECT(ADDRESS(MATCH($A44-1,input!$A:$A,1),4,,,"input")))</f>
        <v>20.237499999999997</v>
      </c>
    </row>
    <row r="44" spans="1:4" x14ac:dyDescent="0.35">
      <c r="A44" s="4">
        <v>40756</v>
      </c>
      <c r="B44" s="5">
        <f ca="1">AVERAGE(INDIRECT(ADDRESS(MATCH($A44-1,input!$A:$A,1)+1,2,,,"input")):INDIRECT(ADDRESS(MATCH($A45-1,input!$A:$A,1),2,,,"input")))</f>
        <v>12.419999999999998</v>
      </c>
      <c r="C44" s="5">
        <f ca="1">AVERAGE(INDIRECT(ADDRESS(MATCH($A44-1,input!$A:$A,1)+1,3,,,"input")):INDIRECT(ADDRESS(MATCH($A45-1,input!$A:$A,1),3,,,"input")))</f>
        <v>8.0400000000000009</v>
      </c>
      <c r="D44" s="5">
        <f ca="1">AVERAGE(INDIRECT(ADDRESS(MATCH($A44-1,input!$A:$A,1)+1,4,,,"input")):INDIRECT(ADDRESS(MATCH($A45-1,input!$A:$A,1),4,,,"input")))</f>
        <v>19.63</v>
      </c>
    </row>
    <row r="45" spans="1:4" x14ac:dyDescent="0.35">
      <c r="A45" s="4">
        <v>40787</v>
      </c>
      <c r="B45" s="5">
        <f ca="1">AVERAGE(INDIRECT(ADDRESS(MATCH($A45-1,input!$A:$A,1)+1,2,,,"input")):INDIRECT(ADDRESS(MATCH($A46-1,input!$A:$A,1),2,,,"input")))</f>
        <v>12.55</v>
      </c>
      <c r="C45" s="5">
        <f ca="1">AVERAGE(INDIRECT(ADDRESS(MATCH($A45-1,input!$A:$A,1)+1,3,,,"input")):INDIRECT(ADDRESS(MATCH($A46-1,input!$A:$A,1),3,,,"input")))</f>
        <v>8.1</v>
      </c>
      <c r="D45" s="5">
        <f ca="1">AVERAGE(INDIRECT(ADDRESS(MATCH($A45-1,input!$A:$A,1)+1,4,,,"input")):INDIRECT(ADDRESS(MATCH($A46-1,input!$A:$A,1),4,,,"input")))</f>
        <v>19.8</v>
      </c>
    </row>
    <row r="46" spans="1:4" x14ac:dyDescent="0.35">
      <c r="A46" s="4">
        <v>40817</v>
      </c>
      <c r="B46" s="5">
        <f ca="1">AVERAGE(INDIRECT(ADDRESS(MATCH($A46-1,input!$A:$A,1)+1,2,,,"input")):INDIRECT(ADDRESS(MATCH($A47-1,input!$A:$A,1),2,,,"input")))</f>
        <v>12.55</v>
      </c>
      <c r="C46" s="5">
        <f ca="1">AVERAGE(INDIRECT(ADDRESS(MATCH($A46-1,input!$A:$A,1)+1,3,,,"input")):INDIRECT(ADDRESS(MATCH($A47-1,input!$A:$A,1),3,,,"input")))</f>
        <v>8.1</v>
      </c>
      <c r="D46" s="5">
        <f ca="1">AVERAGE(INDIRECT(ADDRESS(MATCH($A46-1,input!$A:$A,1)+1,4,,,"input")):INDIRECT(ADDRESS(MATCH($A47-1,input!$A:$A,1),4,,,"input")))</f>
        <v>19.8</v>
      </c>
    </row>
    <row r="47" spans="1:4" x14ac:dyDescent="0.35">
      <c r="A47" s="4">
        <v>40848</v>
      </c>
      <c r="B47" s="5">
        <f ca="1">AVERAGE(INDIRECT(ADDRESS(MATCH($A47-1,input!$A:$A,1)+1,2,,,"input")):INDIRECT(ADDRESS(MATCH($A48-1,input!$A:$A,1),2,,,"input")))</f>
        <v>12.475</v>
      </c>
      <c r="C47" s="5">
        <f ca="1">AVERAGE(INDIRECT(ADDRESS(MATCH($A47-1,input!$A:$A,1)+1,3,,,"input")):INDIRECT(ADDRESS(MATCH($A48-1,input!$A:$A,1),3,,,"input")))</f>
        <v>10.675000000000001</v>
      </c>
      <c r="D47" s="5">
        <f ca="1">AVERAGE(INDIRECT(ADDRESS(MATCH($A47-1,input!$A:$A,1)+1,4,,,"input")):INDIRECT(ADDRESS(MATCH($A48-1,input!$A:$A,1),4,,,"input")))</f>
        <v>25.625</v>
      </c>
    </row>
    <row r="48" spans="1:4" x14ac:dyDescent="0.35">
      <c r="A48" s="4">
        <v>40878</v>
      </c>
      <c r="B48" s="5">
        <f ca="1">AVERAGE(INDIRECT(ADDRESS(MATCH($A48-1,input!$A:$A,1)+1,2,,,"input")):INDIRECT(ADDRESS(MATCH($A49-1,input!$A:$A,1),2,,,"input")))</f>
        <v>11.137499999999999</v>
      </c>
      <c r="C48" s="5">
        <f ca="1">AVERAGE(INDIRECT(ADDRESS(MATCH($A48-1,input!$A:$A,1)+1,3,,,"input")):INDIRECT(ADDRESS(MATCH($A49-1,input!$A:$A,1),3,,,"input")))</f>
        <v>12.9</v>
      </c>
      <c r="D48" s="5">
        <f ca="1">AVERAGE(INDIRECT(ADDRESS(MATCH($A48-1,input!$A:$A,1)+1,4,,,"input")):INDIRECT(ADDRESS(MATCH($A49-1,input!$A:$A,1),4,,,"input")))</f>
        <v>29.75</v>
      </c>
    </row>
    <row r="49" spans="1:4" x14ac:dyDescent="0.35">
      <c r="A49" s="4">
        <v>40909</v>
      </c>
      <c r="B49" s="5">
        <f ca="1">AVERAGE(INDIRECT(ADDRESS(MATCH($A49-1,input!$A:$A,1)+1,2,,,"input")):INDIRECT(ADDRESS(MATCH($A50-1,input!$A:$A,1),2,,,"input")))</f>
        <v>10.748000000000001</v>
      </c>
      <c r="C49" s="5">
        <f ca="1">AVERAGE(INDIRECT(ADDRESS(MATCH($A49-1,input!$A:$A,1)+1,3,,,"input")):INDIRECT(ADDRESS(MATCH($A50-1,input!$A:$A,1),3,,,"input")))</f>
        <v>8.76</v>
      </c>
      <c r="D49" s="5">
        <f ca="1">AVERAGE(INDIRECT(ADDRESS(MATCH($A49-1,input!$A:$A,1)+1,4,,,"input")):INDIRECT(ADDRESS(MATCH($A50-1,input!$A:$A,1),4,,,"input")))</f>
        <v>22.35</v>
      </c>
    </row>
    <row r="50" spans="1:4" x14ac:dyDescent="0.35">
      <c r="A50" s="4">
        <v>40940</v>
      </c>
      <c r="B50" s="5">
        <f ca="1">AVERAGE(INDIRECT(ADDRESS(MATCH($A50-1,input!$A:$A,1)+1,2,,,"input")):INDIRECT(ADDRESS(MATCH($A51-1,input!$A:$A,1),2,,,"input")))</f>
        <v>10.5375</v>
      </c>
      <c r="C50" s="5">
        <f ca="1">AVERAGE(INDIRECT(ADDRESS(MATCH($A50-1,input!$A:$A,1)+1,3,,,"input")):INDIRECT(ADDRESS(MATCH($A51-1,input!$A:$A,1),3,,,"input")))</f>
        <v>7.6125000000000007</v>
      </c>
      <c r="D50" s="5">
        <f ca="1">AVERAGE(INDIRECT(ADDRESS(MATCH($A50-1,input!$A:$A,1)+1,4,,,"input")):INDIRECT(ADDRESS(MATCH($A51-1,input!$A:$A,1),4,,,"input")))</f>
        <v>19.625</v>
      </c>
    </row>
    <row r="51" spans="1:4" x14ac:dyDescent="0.35">
      <c r="A51" s="4">
        <v>40969</v>
      </c>
      <c r="B51" s="5">
        <f ca="1">AVERAGE(INDIRECT(ADDRESS(MATCH($A51-1,input!$A:$A,1)+1,2,,,"input")):INDIRECT(ADDRESS(MATCH($A52-1,input!$A:$A,1),2,,,"input")))</f>
        <v>11.9725</v>
      </c>
      <c r="C51" s="5">
        <f ca="1">AVERAGE(INDIRECT(ADDRESS(MATCH($A51-1,input!$A:$A,1)+1,3,,,"input")):INDIRECT(ADDRESS(MATCH($A52-1,input!$A:$A,1),3,,,"input")))</f>
        <v>7.75</v>
      </c>
      <c r="D51" s="5">
        <f ca="1">AVERAGE(INDIRECT(ADDRESS(MATCH($A51-1,input!$A:$A,1)+1,4,,,"input")):INDIRECT(ADDRESS(MATCH($A52-1,input!$A:$A,1),4,,,"input")))</f>
        <v>20.100000000000001</v>
      </c>
    </row>
    <row r="52" spans="1:4" x14ac:dyDescent="0.35">
      <c r="A52" s="4">
        <v>41000</v>
      </c>
      <c r="B52" s="5">
        <f ca="1">AVERAGE(INDIRECT(ADDRESS(MATCH($A52-1,input!$A:$A,1)+1,2,,,"input")):INDIRECT(ADDRESS(MATCH($A53-1,input!$A:$A,1),2,,,"input")))</f>
        <v>12.226980000000001</v>
      </c>
      <c r="C52" s="5">
        <f ca="1">AVERAGE(INDIRECT(ADDRESS(MATCH($A52-1,input!$A:$A,1)+1,3,,,"input")):INDIRECT(ADDRESS(MATCH($A53-1,input!$A:$A,1),3,,,"input")))</f>
        <v>7.8375000000000004</v>
      </c>
      <c r="D52" s="5">
        <f ca="1">AVERAGE(INDIRECT(ADDRESS(MATCH($A52-1,input!$A:$A,1)+1,4,,,"input")):INDIRECT(ADDRESS(MATCH($A53-1,input!$A:$A,1),4,,,"input")))</f>
        <v>20.85</v>
      </c>
    </row>
    <row r="53" spans="1:4" x14ac:dyDescent="0.35">
      <c r="A53" s="4">
        <v>41030</v>
      </c>
      <c r="B53" s="5">
        <f ca="1">AVERAGE(INDIRECT(ADDRESS(MATCH($A53-1,input!$A:$A,1)+1,2,,,"input")):INDIRECT(ADDRESS(MATCH($A54-1,input!$A:$A,1),2,,,"input")))</f>
        <v>11.35</v>
      </c>
      <c r="C53" s="5">
        <f ca="1">AVERAGE(INDIRECT(ADDRESS(MATCH($A53-1,input!$A:$A,1)+1,3,,,"input")):INDIRECT(ADDRESS(MATCH($A54-1,input!$A:$A,1),3,,,"input")))</f>
        <v>7.62</v>
      </c>
      <c r="D53" s="5">
        <f ca="1">AVERAGE(INDIRECT(ADDRESS(MATCH($A53-1,input!$A:$A,1)+1,4,,,"input")):INDIRECT(ADDRESS(MATCH($A54-1,input!$A:$A,1),4,,,"input")))</f>
        <v>20.350000000000001</v>
      </c>
    </row>
    <row r="54" spans="1:4" x14ac:dyDescent="0.35">
      <c r="A54" s="4">
        <v>41061</v>
      </c>
      <c r="B54" s="5">
        <f ca="1">AVERAGE(INDIRECT(ADDRESS(MATCH($A54-1,input!$A:$A,1)+1,2,,,"input")):INDIRECT(ADDRESS(MATCH($A55-1,input!$A:$A,1),2,,,"input")))</f>
        <v>10.375</v>
      </c>
      <c r="C54" s="5">
        <f ca="1">AVERAGE(INDIRECT(ADDRESS(MATCH($A54-1,input!$A:$A,1)+1,3,,,"input")):INDIRECT(ADDRESS(MATCH($A55-1,input!$A:$A,1),3,,,"input")))</f>
        <v>6.8374999999999995</v>
      </c>
      <c r="D54" s="5">
        <f ca="1">AVERAGE(INDIRECT(ADDRESS(MATCH($A54-1,input!$A:$A,1)+1,4,,,"input")):INDIRECT(ADDRESS(MATCH($A55-1,input!$A:$A,1),4,,,"input")))</f>
        <v>17.600000000000001</v>
      </c>
    </row>
    <row r="55" spans="1:4" x14ac:dyDescent="0.35">
      <c r="A55" s="4">
        <v>41091</v>
      </c>
      <c r="B55" s="5">
        <f ca="1">AVERAGE(INDIRECT(ADDRESS(MATCH($A55-1,input!$A:$A,1)+1,2,,,"input")):INDIRECT(ADDRESS(MATCH($A56-1,input!$A:$A,1),2,,,"input")))</f>
        <v>10.27</v>
      </c>
      <c r="C55" s="5">
        <f ca="1">AVERAGE(INDIRECT(ADDRESS(MATCH($A55-1,input!$A:$A,1)+1,3,,,"input")):INDIRECT(ADDRESS(MATCH($A56-1,input!$A:$A,1),3,,,"input")))</f>
        <v>7.0400000000000009</v>
      </c>
      <c r="D55" s="5">
        <f ca="1">AVERAGE(INDIRECT(ADDRESS(MATCH($A55-1,input!$A:$A,1)+1,4,,,"input")):INDIRECT(ADDRESS(MATCH($A56-1,input!$A:$A,1),4,,,"input")))</f>
        <v>17.909999999999997</v>
      </c>
    </row>
    <row r="56" spans="1:4" x14ac:dyDescent="0.35">
      <c r="A56" s="4">
        <v>41122</v>
      </c>
      <c r="B56" s="5">
        <f ca="1">AVERAGE(INDIRECT(ADDRESS(MATCH($A56-1,input!$A:$A,1)+1,2,,,"input")):INDIRECT(ADDRESS(MATCH($A57-1,input!$A:$A,1),2,,,"input")))</f>
        <v>9.0250000000000004</v>
      </c>
      <c r="C56" s="5">
        <f ca="1">AVERAGE(INDIRECT(ADDRESS(MATCH($A56-1,input!$A:$A,1)+1,3,,,"input")):INDIRECT(ADDRESS(MATCH($A57-1,input!$A:$A,1),3,,,"input")))</f>
        <v>6.7124999999999995</v>
      </c>
      <c r="D56" s="5">
        <f ca="1">AVERAGE(INDIRECT(ADDRESS(MATCH($A56-1,input!$A:$A,1)+1,4,,,"input")):INDIRECT(ADDRESS(MATCH($A57-1,input!$A:$A,1),4,,,"input")))</f>
        <v>17.512499999999999</v>
      </c>
    </row>
    <row r="57" spans="1:4" x14ac:dyDescent="0.35">
      <c r="A57" s="4">
        <v>41153</v>
      </c>
      <c r="B57" s="5">
        <f ca="1">AVERAGE(INDIRECT(ADDRESS(MATCH($A57-1,input!$A:$A,1)+1,2,,,"input")):INDIRECT(ADDRESS(MATCH($A58-1,input!$A:$A,1),2,,,"input")))</f>
        <v>9.5250000000000004</v>
      </c>
      <c r="C57" s="5">
        <f ca="1">AVERAGE(INDIRECT(ADDRESS(MATCH($A57-1,input!$A:$A,1)+1,3,,,"input")):INDIRECT(ADDRESS(MATCH($A58-1,input!$A:$A,1),3,,,"input")))</f>
        <v>7.3375000000000004</v>
      </c>
      <c r="D57" s="5">
        <f ca="1">AVERAGE(INDIRECT(ADDRESS(MATCH($A57-1,input!$A:$A,1)+1,4,,,"input")):INDIRECT(ADDRESS(MATCH($A58-1,input!$A:$A,1),4,,,"input")))</f>
        <v>18.675000000000001</v>
      </c>
    </row>
    <row r="58" spans="1:4" x14ac:dyDescent="0.35">
      <c r="A58" s="4">
        <v>41183</v>
      </c>
      <c r="B58" s="5">
        <f ca="1">AVERAGE(INDIRECT(ADDRESS(MATCH($A58-1,input!$A:$A,1)+1,2,,,"input")):INDIRECT(ADDRESS(MATCH($A59-1,input!$A:$A,1),2,,,"input")))</f>
        <v>9.73</v>
      </c>
      <c r="C58" s="5">
        <f ca="1">AVERAGE(INDIRECT(ADDRESS(MATCH($A58-1,input!$A:$A,1)+1,3,,,"input")):INDIRECT(ADDRESS(MATCH($A59-1,input!$A:$A,1),3,,,"input")))</f>
        <v>9.01</v>
      </c>
      <c r="D58" s="5">
        <f ca="1">AVERAGE(INDIRECT(ADDRESS(MATCH($A58-1,input!$A:$A,1)+1,4,,,"input")):INDIRECT(ADDRESS(MATCH($A59-1,input!$A:$A,1),4,,,"input")))</f>
        <v>22.45</v>
      </c>
    </row>
    <row r="59" spans="1:4" x14ac:dyDescent="0.35">
      <c r="A59" s="4">
        <v>41214</v>
      </c>
      <c r="B59" s="5">
        <f ca="1">AVERAGE(INDIRECT(ADDRESS(MATCH($A59-1,input!$A:$A,1)+1,2,,,"input")):INDIRECT(ADDRESS(MATCH($A60-1,input!$A:$A,1),2,,,"input")))</f>
        <v>8.5875000000000004</v>
      </c>
      <c r="C59" s="5">
        <f ca="1">AVERAGE(INDIRECT(ADDRESS(MATCH($A59-1,input!$A:$A,1)+1,3,,,"input")):INDIRECT(ADDRESS(MATCH($A60-1,input!$A:$A,1),3,,,"input")))</f>
        <v>9.3375000000000004</v>
      </c>
      <c r="D59" s="5">
        <f ca="1">AVERAGE(INDIRECT(ADDRESS(MATCH($A59-1,input!$A:$A,1)+1,4,,,"input")):INDIRECT(ADDRESS(MATCH($A60-1,input!$A:$A,1),4,,,"input")))</f>
        <v>21.9</v>
      </c>
    </row>
    <row r="60" spans="1:4" x14ac:dyDescent="0.35">
      <c r="A60" s="4">
        <v>41244</v>
      </c>
      <c r="B60" s="5">
        <f ca="1">AVERAGE(INDIRECT(ADDRESS(MATCH($A60-1,input!$A:$A,1)+1,2,,,"input")):INDIRECT(ADDRESS(MATCH($A61-1,input!$A:$A,1),2,,,"input")))</f>
        <v>9.4278158999999988</v>
      </c>
      <c r="C60" s="5">
        <f ca="1">AVERAGE(INDIRECT(ADDRESS(MATCH($A60-1,input!$A:$A,1)+1,3,,,"input")):INDIRECT(ADDRESS(MATCH($A61-1,input!$A:$A,1),3,,,"input")))</f>
        <v>7.95</v>
      </c>
      <c r="D60" s="5">
        <f ca="1">AVERAGE(INDIRECT(ADDRESS(MATCH($A60-1,input!$A:$A,1)+1,4,,,"input")):INDIRECT(ADDRESS(MATCH($A61-1,input!$A:$A,1),4,,,"input")))</f>
        <v>18.225000000000001</v>
      </c>
    </row>
    <row r="61" spans="1:4" x14ac:dyDescent="0.35">
      <c r="A61" s="4">
        <v>41275</v>
      </c>
      <c r="B61" s="5">
        <f ca="1">AVERAGE(INDIRECT(ADDRESS(MATCH($A61-1,input!$A:$A,1)+1,2,,,"input")):INDIRECT(ADDRESS(MATCH($A62-1,input!$A:$A,1),2,,,"input")))</f>
        <v>9.6125000000000007</v>
      </c>
      <c r="C61" s="5">
        <f ca="1">AVERAGE(INDIRECT(ADDRESS(MATCH($A61-1,input!$A:$A,1)+1,3,,,"input")):INDIRECT(ADDRESS(MATCH($A62-1,input!$A:$A,1),3,,,"input")))</f>
        <v>7.2125000000000004</v>
      </c>
      <c r="D61" s="5">
        <f ca="1">AVERAGE(INDIRECT(ADDRESS(MATCH($A61-1,input!$A:$A,1)+1,4,,,"input")):INDIRECT(ADDRESS(MATCH($A62-1,input!$A:$A,1),4,,,"input")))</f>
        <v>18.024999999999999</v>
      </c>
    </row>
    <row r="62" spans="1:4" x14ac:dyDescent="0.35">
      <c r="A62" s="4">
        <v>41306</v>
      </c>
      <c r="B62" s="5">
        <f ca="1">AVERAGE(INDIRECT(ADDRESS(MATCH($A62-1,input!$A:$A,1)+1,2,,,"input")):INDIRECT(ADDRESS(MATCH($A63-1,input!$A:$A,1),2,,,"input")))</f>
        <v>9.5374999999999996</v>
      </c>
      <c r="C62" s="5">
        <f ca="1">AVERAGE(INDIRECT(ADDRESS(MATCH($A62-1,input!$A:$A,1)+1,3,,,"input")):INDIRECT(ADDRESS(MATCH($A63-1,input!$A:$A,1),3,,,"input")))</f>
        <v>7.35</v>
      </c>
      <c r="D62" s="5">
        <f ca="1">AVERAGE(INDIRECT(ADDRESS(MATCH($A62-1,input!$A:$A,1)+1,4,,,"input")):INDIRECT(ADDRESS(MATCH($A63-1,input!$A:$A,1),4,,,"input")))</f>
        <v>18.087499999999999</v>
      </c>
    </row>
    <row r="63" spans="1:4" x14ac:dyDescent="0.35">
      <c r="A63" s="4">
        <v>41334</v>
      </c>
      <c r="B63" s="5">
        <f ca="1">AVERAGE(INDIRECT(ADDRESS(MATCH($A63-1,input!$A:$A,1)+1,2,,,"input")):INDIRECT(ADDRESS(MATCH($A64-1,input!$A:$A,1),2,,,"input")))</f>
        <v>10.762499999999999</v>
      </c>
      <c r="C63" s="5">
        <f ca="1">AVERAGE(INDIRECT(ADDRESS(MATCH($A63-1,input!$A:$A,1)+1,3,,,"input")):INDIRECT(ADDRESS(MATCH($A64-1,input!$A:$A,1),3,,,"input")))</f>
        <v>7.2625000000000002</v>
      </c>
      <c r="D63" s="5">
        <f ca="1">AVERAGE(INDIRECT(ADDRESS(MATCH($A63-1,input!$A:$A,1)+1,4,,,"input")):INDIRECT(ADDRESS(MATCH($A64-1,input!$A:$A,1),4,,,"input")))</f>
        <v>17.575000000000003</v>
      </c>
    </row>
    <row r="64" spans="1:4" x14ac:dyDescent="0.35">
      <c r="A64" s="4">
        <v>41365</v>
      </c>
      <c r="B64" s="5">
        <f ca="1">AVERAGE(INDIRECT(ADDRESS(MATCH($A64-1,input!$A:$A,1)+1,2,,,"input")):INDIRECT(ADDRESS(MATCH($A65-1,input!$A:$A,1),2,,,"input")))</f>
        <v>11.870000000000001</v>
      </c>
      <c r="C64" s="5">
        <f ca="1">AVERAGE(INDIRECT(ADDRESS(MATCH($A64-1,input!$A:$A,1)+1,3,,,"input")):INDIRECT(ADDRESS(MATCH($A65-1,input!$A:$A,1),3,,,"input")))</f>
        <v>7.1</v>
      </c>
      <c r="D64" s="5">
        <f ca="1">AVERAGE(INDIRECT(ADDRESS(MATCH($A64-1,input!$A:$A,1)+1,4,,,"input")):INDIRECT(ADDRESS(MATCH($A65-1,input!$A:$A,1),4,,,"input")))</f>
        <v>17.419999999999998</v>
      </c>
    </row>
    <row r="65" spans="1:4" x14ac:dyDescent="0.35">
      <c r="A65" s="4">
        <v>41395</v>
      </c>
      <c r="B65" s="5">
        <f ca="1">AVERAGE(INDIRECT(ADDRESS(MATCH($A65-1,input!$A:$A,1)+1,2,,,"input")):INDIRECT(ADDRESS(MATCH($A66-1,input!$A:$A,1),2,,,"input")))</f>
        <v>11.5375</v>
      </c>
      <c r="C65" s="5">
        <f ca="1">AVERAGE(INDIRECT(ADDRESS(MATCH($A65-1,input!$A:$A,1)+1,3,,,"input")):INDIRECT(ADDRESS(MATCH($A66-1,input!$A:$A,1),3,,,"input")))</f>
        <v>7.2750000000000004</v>
      </c>
      <c r="D65" s="5">
        <f ca="1">AVERAGE(INDIRECT(ADDRESS(MATCH($A65-1,input!$A:$A,1)+1,4,,,"input")):INDIRECT(ADDRESS(MATCH($A66-1,input!$A:$A,1),4,,,"input")))</f>
        <v>17.675000000000001</v>
      </c>
    </row>
    <row r="66" spans="1:4" x14ac:dyDescent="0.35">
      <c r="A66" s="4">
        <v>41426</v>
      </c>
      <c r="B66" s="5">
        <f ca="1">AVERAGE(INDIRECT(ADDRESS(MATCH($A66-1,input!$A:$A,1)+1,2,,,"input")):INDIRECT(ADDRESS(MATCH($A67-1,input!$A:$A,1),2,,,"input")))</f>
        <v>10.787499999999998</v>
      </c>
      <c r="C66" s="5">
        <f ca="1">AVERAGE(INDIRECT(ADDRESS(MATCH($A66-1,input!$A:$A,1)+1,3,,,"input")):INDIRECT(ADDRESS(MATCH($A67-1,input!$A:$A,1),3,,,"input")))</f>
        <v>7.5500000000000007</v>
      </c>
      <c r="D66" s="5">
        <f ca="1">AVERAGE(INDIRECT(ADDRESS(MATCH($A66-1,input!$A:$A,1)+1,4,,,"input")):INDIRECT(ADDRESS(MATCH($A67-1,input!$A:$A,1),4,,,"input")))</f>
        <v>17.462500000000002</v>
      </c>
    </row>
    <row r="67" spans="1:4" x14ac:dyDescent="0.35">
      <c r="A67" s="4">
        <v>41456</v>
      </c>
      <c r="B67" s="5">
        <f ca="1">AVERAGE(INDIRECT(ADDRESS(MATCH($A67-1,input!$A:$A,1)+1,2,,,"input")):INDIRECT(ADDRESS(MATCH($A68-1,input!$A:$A,1),2,,,"input")))</f>
        <v>10.83</v>
      </c>
      <c r="C67" s="5">
        <f ca="1">AVERAGE(INDIRECT(ADDRESS(MATCH($A67-1,input!$A:$A,1)+1,3,,,"input")):INDIRECT(ADDRESS(MATCH($A68-1,input!$A:$A,1),3,,,"input")))</f>
        <v>7.7800000000000011</v>
      </c>
      <c r="D67" s="5">
        <f ca="1">AVERAGE(INDIRECT(ADDRESS(MATCH($A67-1,input!$A:$A,1)+1,4,,,"input")):INDIRECT(ADDRESS(MATCH($A68-1,input!$A:$A,1),4,,,"input")))</f>
        <v>20.660000000000004</v>
      </c>
    </row>
    <row r="68" spans="1:4" x14ac:dyDescent="0.35">
      <c r="A68" s="4">
        <v>41487</v>
      </c>
      <c r="B68" s="5">
        <f ca="1">AVERAGE(INDIRECT(ADDRESS(MATCH($A68-1,input!$A:$A,1)+1,2,,,"input")):INDIRECT(ADDRESS(MATCH($A69-1,input!$A:$A,1),2,,,"input")))</f>
        <v>10.574999999999999</v>
      </c>
      <c r="C68" s="5">
        <f ca="1">AVERAGE(INDIRECT(ADDRESS(MATCH($A68-1,input!$A:$A,1)+1,3,,,"input")):INDIRECT(ADDRESS(MATCH($A69-1,input!$A:$A,1),3,,,"input")))</f>
        <v>8.8000000000000007</v>
      </c>
      <c r="D68" s="5">
        <f ca="1">AVERAGE(INDIRECT(ADDRESS(MATCH($A68-1,input!$A:$A,1)+1,4,,,"input")):INDIRECT(ADDRESS(MATCH($A69-1,input!$A:$A,1),4,,,"input")))</f>
        <v>20.625</v>
      </c>
    </row>
    <row r="69" spans="1:4" x14ac:dyDescent="0.35">
      <c r="A69" s="4">
        <v>41518</v>
      </c>
      <c r="B69" s="5">
        <f ca="1">AVERAGE(INDIRECT(ADDRESS(MATCH($A69-1,input!$A:$A,1)+1,2,,,"input")):INDIRECT(ADDRESS(MATCH($A70-1,input!$A:$A,1),2,,,"input")))</f>
        <v>10.824999999999999</v>
      </c>
      <c r="C69" s="5">
        <f ca="1">AVERAGE(INDIRECT(ADDRESS(MATCH($A69-1,input!$A:$A,1)+1,3,,,"input")):INDIRECT(ADDRESS(MATCH($A70-1,input!$A:$A,1),3,,,"input")))</f>
        <v>11.287500000000001</v>
      </c>
      <c r="D69" s="5">
        <f ca="1">AVERAGE(INDIRECT(ADDRESS(MATCH($A69-1,input!$A:$A,1)+1,4,,,"input")):INDIRECT(ADDRESS(MATCH($A70-1,input!$A:$A,1),4,,,"input")))</f>
        <v>25.737500000000001</v>
      </c>
    </row>
    <row r="70" spans="1:4" x14ac:dyDescent="0.35">
      <c r="A70" s="4">
        <v>41548</v>
      </c>
      <c r="B70" s="5">
        <f ca="1">AVERAGE(INDIRECT(ADDRESS(MATCH($A70-1,input!$A:$A,1)+1,2,,,"input")):INDIRECT(ADDRESS(MATCH($A71-1,input!$A:$A,1),2,,,"input")))</f>
        <v>11.540000000000001</v>
      </c>
      <c r="C70" s="5">
        <f ca="1">AVERAGE(INDIRECT(ADDRESS(MATCH($A70-1,input!$A:$A,1)+1,3,,,"input")):INDIRECT(ADDRESS(MATCH($A71-1,input!$A:$A,1),3,,,"input")))</f>
        <v>11.17</v>
      </c>
      <c r="D70" s="5">
        <f ca="1">AVERAGE(INDIRECT(ADDRESS(MATCH($A70-1,input!$A:$A,1)+1,4,,,"input")):INDIRECT(ADDRESS(MATCH($A71-1,input!$A:$A,1),4,,,"input")))</f>
        <v>26.579999999999995</v>
      </c>
    </row>
    <row r="71" spans="1:4" x14ac:dyDescent="0.35">
      <c r="A71" s="4">
        <v>41579</v>
      </c>
      <c r="B71" s="5">
        <f ca="1">AVERAGE(INDIRECT(ADDRESS(MATCH($A71-1,input!$A:$A,1)+1,2,,,"input")):INDIRECT(ADDRESS(MATCH($A72-1,input!$A:$A,1),2,,,"input")))</f>
        <v>13.362499999999999</v>
      </c>
      <c r="C71" s="5">
        <f ca="1">AVERAGE(INDIRECT(ADDRESS(MATCH($A71-1,input!$A:$A,1)+1,3,,,"input")):INDIRECT(ADDRESS(MATCH($A72-1,input!$A:$A,1),3,,,"input")))</f>
        <v>8.9499999999999993</v>
      </c>
      <c r="D71" s="5">
        <f ca="1">AVERAGE(INDIRECT(ADDRESS(MATCH($A71-1,input!$A:$A,1)+1,4,,,"input")):INDIRECT(ADDRESS(MATCH($A72-1,input!$A:$A,1),4,,,"input")))</f>
        <v>20.837499999999999</v>
      </c>
    </row>
    <row r="72" spans="1:4" x14ac:dyDescent="0.35">
      <c r="A72" s="4">
        <v>41609</v>
      </c>
      <c r="B72" s="5">
        <f ca="1">AVERAGE(INDIRECT(ADDRESS(MATCH($A72-1,input!$A:$A,1)+1,2,,,"input")):INDIRECT(ADDRESS(MATCH($A73-1,input!$A:$A,1),2,,,"input")))</f>
        <v>13.325999999999999</v>
      </c>
      <c r="C72" s="5">
        <f ca="1">AVERAGE(INDIRECT(ADDRESS(MATCH($A72-1,input!$A:$A,1)+1,3,,,"input")):INDIRECT(ADDRESS(MATCH($A73-1,input!$A:$A,1),3,,,"input")))</f>
        <v>13.059999999999999</v>
      </c>
      <c r="D72" s="5">
        <f ca="1">AVERAGE(INDIRECT(ADDRESS(MATCH($A72-1,input!$A:$A,1)+1,4,,,"input")):INDIRECT(ADDRESS(MATCH($A73-1,input!$A:$A,1),4,,,"input")))</f>
        <v>27.71</v>
      </c>
    </row>
    <row r="73" spans="1:4" x14ac:dyDescent="0.35">
      <c r="A73" s="4">
        <v>41640</v>
      </c>
      <c r="B73" s="5">
        <f ca="1">AVERAGE(INDIRECT(ADDRESS(MATCH($A73-1,input!$A:$A,1)+1,2,,,"input")):INDIRECT(ADDRESS(MATCH($A74-1,input!$A:$A,1),2,,,"input")))</f>
        <v>10.875000000000002</v>
      </c>
      <c r="C73" s="5">
        <f ca="1">AVERAGE(INDIRECT(ADDRESS(MATCH($A73-1,input!$A:$A,1)+1,3,,,"input")):INDIRECT(ADDRESS(MATCH($A74-1,input!$A:$A,1),3,,,"input")))</f>
        <v>8.3250000000000011</v>
      </c>
      <c r="D73" s="5">
        <f ca="1">AVERAGE(INDIRECT(ADDRESS(MATCH($A73-1,input!$A:$A,1)+1,4,,,"input")):INDIRECT(ADDRESS(MATCH($A74-1,input!$A:$A,1),4,,,"input")))</f>
        <v>22.225000000000001</v>
      </c>
    </row>
    <row r="74" spans="1:4" x14ac:dyDescent="0.35">
      <c r="A74" s="4">
        <v>41671</v>
      </c>
      <c r="B74" s="5">
        <f ca="1">AVERAGE(INDIRECT(ADDRESS(MATCH($A74-1,input!$A:$A,1)+1,2,,,"input")):INDIRECT(ADDRESS(MATCH($A75-1,input!$A:$A,1),2,,,"input")))</f>
        <v>11.1625</v>
      </c>
      <c r="C74" s="5">
        <f ca="1">AVERAGE(INDIRECT(ADDRESS(MATCH($A74-1,input!$A:$A,1)+1,3,,,"input")):INDIRECT(ADDRESS(MATCH($A75-1,input!$A:$A,1),3,,,"input")))</f>
        <v>7.6750000000000007</v>
      </c>
      <c r="D74" s="5">
        <f ca="1">AVERAGE(INDIRECT(ADDRESS(MATCH($A74-1,input!$A:$A,1)+1,4,,,"input")):INDIRECT(ADDRESS(MATCH($A75-1,input!$A:$A,1),4,,,"input")))</f>
        <v>19.362499999999997</v>
      </c>
    </row>
    <row r="75" spans="1:4" x14ac:dyDescent="0.35">
      <c r="A75" s="4">
        <v>41699</v>
      </c>
      <c r="B75" s="5">
        <f ca="1">AVERAGE(INDIRECT(ADDRESS(MATCH($A75-1,input!$A:$A,1)+1,2,,,"input")):INDIRECT(ADDRESS(MATCH($A76-1,input!$A:$A,1),2,,,"input")))</f>
        <v>12.5375</v>
      </c>
      <c r="C75" s="5">
        <f ca="1">AVERAGE(INDIRECT(ADDRESS(MATCH($A75-1,input!$A:$A,1)+1,3,,,"input")):INDIRECT(ADDRESS(MATCH($A76-1,input!$A:$A,1),3,,,"input")))</f>
        <v>10.262499999999999</v>
      </c>
      <c r="D75" s="5">
        <f ca="1">AVERAGE(INDIRECT(ADDRESS(MATCH($A75-1,input!$A:$A,1)+1,4,,,"input")):INDIRECT(ADDRESS(MATCH($A76-1,input!$A:$A,1),4,,,"input")))</f>
        <v>25.412500000000001</v>
      </c>
    </row>
    <row r="76" spans="1:4" x14ac:dyDescent="0.35">
      <c r="A76" s="4">
        <v>41730</v>
      </c>
      <c r="B76" s="5">
        <f ca="1">AVERAGE(INDIRECT(ADDRESS(MATCH($A76-1,input!$A:$A,1)+1,2,,,"input")):INDIRECT(ADDRESS(MATCH($A77-1,input!$A:$A,1),2,,,"input")))</f>
        <v>11.441999999999998</v>
      </c>
      <c r="C76" s="5">
        <f ca="1">AVERAGE(INDIRECT(ADDRESS(MATCH($A76-1,input!$A:$A,1)+1,3,,,"input")):INDIRECT(ADDRESS(MATCH($A77-1,input!$A:$A,1),3,,,"input")))</f>
        <v>8.5400000000000009</v>
      </c>
      <c r="D76" s="5">
        <f ca="1">AVERAGE(INDIRECT(ADDRESS(MATCH($A76-1,input!$A:$A,1)+1,4,,,"input")):INDIRECT(ADDRESS(MATCH($A77-1,input!$A:$A,1),4,,,"input")))</f>
        <v>20.3</v>
      </c>
    </row>
    <row r="77" spans="1:4" x14ac:dyDescent="0.35">
      <c r="A77" s="4">
        <v>41760</v>
      </c>
      <c r="B77" s="5">
        <f ca="1">AVERAGE(INDIRECT(ADDRESS(MATCH($A77-1,input!$A:$A,1)+1,2,,,"input")):INDIRECT(ADDRESS(MATCH($A78-1,input!$A:$A,1),2,,,"input")))</f>
        <v>10.849999999999998</v>
      </c>
      <c r="C77" s="5">
        <f ca="1">AVERAGE(INDIRECT(ADDRESS(MATCH($A77-1,input!$A:$A,1)+1,3,,,"input")):INDIRECT(ADDRESS(MATCH($A78-1,input!$A:$A,1),3,,,"input")))</f>
        <v>7.6875</v>
      </c>
      <c r="D77" s="5">
        <f ca="1">AVERAGE(INDIRECT(ADDRESS(MATCH($A77-1,input!$A:$A,1)+1,4,,,"input")):INDIRECT(ADDRESS(MATCH($A78-1,input!$A:$A,1),4,,,"input")))</f>
        <v>19.4375</v>
      </c>
    </row>
    <row r="78" spans="1:4" x14ac:dyDescent="0.35">
      <c r="A78" s="4">
        <v>41791</v>
      </c>
      <c r="B78" s="5">
        <f ca="1">AVERAGE(INDIRECT(ADDRESS(MATCH($A78-1,input!$A:$A,1)+1,2,,,"input")):INDIRECT(ADDRESS(MATCH($A79-1,input!$A:$A,1),2,,,"input")))</f>
        <v>10.452500000000001</v>
      </c>
      <c r="C78" s="5">
        <f ca="1">AVERAGE(INDIRECT(ADDRESS(MATCH($A78-1,input!$A:$A,1)+1,3,,,"input")):INDIRECT(ADDRESS(MATCH($A79-1,input!$A:$A,1),3,,,"input")))</f>
        <v>7.9124999999999996</v>
      </c>
      <c r="D78" s="5">
        <f ca="1">AVERAGE(INDIRECT(ADDRESS(MATCH($A78-1,input!$A:$A,1)+1,4,,,"input")):INDIRECT(ADDRESS(MATCH($A79-1,input!$A:$A,1),4,,,"input")))</f>
        <v>20.9375</v>
      </c>
    </row>
    <row r="79" spans="1:4" x14ac:dyDescent="0.35">
      <c r="A79" s="4">
        <v>41821</v>
      </c>
      <c r="B79" s="5">
        <f ca="1">AVERAGE(INDIRECT(ADDRESS(MATCH($A79-1,input!$A:$A,1)+1,2,,,"input")):INDIRECT(ADDRESS(MATCH($A80-1,input!$A:$A,1),2,,,"input")))</f>
        <v>9.9499999999999993</v>
      </c>
      <c r="C79" s="5">
        <f ca="1">AVERAGE(INDIRECT(ADDRESS(MATCH($A79-1,input!$A:$A,1)+1,3,,,"input")):INDIRECT(ADDRESS(MATCH($A80-1,input!$A:$A,1),3,,,"input")))</f>
        <v>7.7099999999999991</v>
      </c>
      <c r="D79" s="5">
        <f ca="1">AVERAGE(INDIRECT(ADDRESS(MATCH($A79-1,input!$A:$A,1)+1,4,,,"input")):INDIRECT(ADDRESS(MATCH($A80-1,input!$A:$A,1),4,,,"input")))</f>
        <v>20.2</v>
      </c>
    </row>
    <row r="80" spans="1:4" x14ac:dyDescent="0.35">
      <c r="A80" s="4">
        <v>41852</v>
      </c>
      <c r="B80" s="5">
        <f ca="1">AVERAGE(INDIRECT(ADDRESS(MATCH($A80-1,input!$A:$A,1)+1,2,,,"input")):INDIRECT(ADDRESS(MATCH($A81-1,input!$A:$A,1),2,,,"input")))</f>
        <v>9.4749999999999996</v>
      </c>
      <c r="C80" s="5">
        <f ca="1">AVERAGE(INDIRECT(ADDRESS(MATCH($A80-1,input!$A:$A,1)+1,3,,,"input")):INDIRECT(ADDRESS(MATCH($A81-1,input!$A:$A,1),3,,,"input")))</f>
        <v>7.75</v>
      </c>
      <c r="D80" s="5">
        <f ca="1">AVERAGE(INDIRECT(ADDRESS(MATCH($A80-1,input!$A:$A,1)+1,4,,,"input")):INDIRECT(ADDRESS(MATCH($A81-1,input!$A:$A,1),4,,,"input")))</f>
        <v>18.600000000000001</v>
      </c>
    </row>
    <row r="81" spans="1:4" x14ac:dyDescent="0.35">
      <c r="A81" s="4">
        <v>41853</v>
      </c>
      <c r="B81" s="5" t="e">
        <f ca="1">AVERAGE(INDIRECT(ADDRESS(MATCH($A81-1,input!$A:$A,1)+1,2,,,"input")):INDIRECT(ADDRESS(MATCH($A82-1,input!$A:$A,1),2,,,"input")))</f>
        <v>#N/A</v>
      </c>
      <c r="C81" s="5" t="e">
        <f ca="1">AVERAGE(INDIRECT(ADDRESS(MATCH($A81-1,input!$A:$A,1)+1,3,,,"input")):INDIRECT(ADDRESS(MATCH($A82-1,input!$A:$A,1),3,,,"input")))</f>
        <v>#N/A</v>
      </c>
      <c r="D81" s="5" t="e">
        <f ca="1">AVERAGE(INDIRECT(ADDRESS(MATCH($A81-1,input!$A:$A,1)+1,4,,,"input")):INDIRECT(ADDRESS(MATCH($A82-1,input!$A:$A,1),4,,,"input")))</f>
        <v>#N/A</v>
      </c>
    </row>
    <row r="82" spans="1:4" x14ac:dyDescent="0.35">
      <c r="A8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5:D30"/>
  <sheetViews>
    <sheetView workbookViewId="0">
      <pane xSplit="1" ySplit="9" topLeftCell="B30" activePane="bottomRight" state="frozen"/>
      <selection pane="topRight" activeCell="C1" sqref="C1"/>
      <selection pane="bottomLeft" activeCell="A10" sqref="A10"/>
      <selection pane="bottomRight" activeCell="C34" sqref="C34"/>
    </sheetView>
  </sheetViews>
  <sheetFormatPr defaultRowHeight="14.5" x14ac:dyDescent="0.35"/>
  <cols>
    <col min="2" max="2" width="9.54296875" bestFit="1" customWidth="1"/>
  </cols>
  <sheetData>
    <row r="5" spans="1:4" x14ac:dyDescent="0.35">
      <c r="A5" t="s">
        <v>7</v>
      </c>
      <c r="B5" t="s">
        <v>8</v>
      </c>
      <c r="C5" t="s">
        <v>8</v>
      </c>
      <c r="D5" t="s">
        <v>8</v>
      </c>
    </row>
    <row r="6" spans="1:4" x14ac:dyDescent="0.35">
      <c r="A6" t="s">
        <v>9</v>
      </c>
      <c r="B6" t="s">
        <v>10</v>
      </c>
      <c r="C6" t="s">
        <v>11</v>
      </c>
      <c r="D6" t="s">
        <v>12</v>
      </c>
    </row>
    <row r="7" spans="1:4" x14ac:dyDescent="0.35">
      <c r="A7" t="s">
        <v>13</v>
      </c>
      <c r="B7" t="s">
        <v>14</v>
      </c>
      <c r="C7" t="s">
        <v>15</v>
      </c>
      <c r="D7" t="s">
        <v>15</v>
      </c>
    </row>
    <row r="9" spans="1:4" x14ac:dyDescent="0.35">
      <c r="A9" s="6"/>
      <c r="B9" t="s">
        <v>4</v>
      </c>
      <c r="C9" t="s">
        <v>5</v>
      </c>
      <c r="D9" t="s">
        <v>6</v>
      </c>
    </row>
    <row r="10" spans="1:4" x14ac:dyDescent="0.35">
      <c r="A10" t="s">
        <v>16</v>
      </c>
      <c r="B10" s="5">
        <f ca="1">AVERAGE(OFFSET(monthly!B$10,(ROW()-ROW($B$10))*3,,3,1))</f>
        <v>8.2466666666666679</v>
      </c>
      <c r="C10" s="5">
        <f ca="1">AVERAGE(OFFSET(monthly!C$10,(ROW()-ROW($B$10))*3,,3,1))</f>
        <v>5.6783333333333319</v>
      </c>
      <c r="D10" s="5">
        <f ca="1">AVERAGE(OFFSET(monthly!D$10,(ROW()-ROW($B$10))*3,,3,1))</f>
        <v>12.126666666666665</v>
      </c>
    </row>
    <row r="11" spans="1:4" x14ac:dyDescent="0.35">
      <c r="A11" t="s">
        <v>17</v>
      </c>
      <c r="B11" s="5">
        <f ca="1">AVERAGE(OFFSET(monthly!B$10,(ROW()-ROW($B$10))*3,,3,1))</f>
        <v>9.0616666666666674</v>
      </c>
      <c r="C11" s="5">
        <f ca="1">AVERAGE(OFFSET(monthly!C$10,(ROW()-ROW($B$10))*3,,3,1))</f>
        <v>7.3449999999999998</v>
      </c>
      <c r="D11" s="5">
        <f ca="1">AVERAGE(OFFSET(monthly!D$10,(ROW()-ROW($B$10))*3,,3,1))</f>
        <v>17.968333333333334</v>
      </c>
    </row>
    <row r="12" spans="1:4" x14ac:dyDescent="0.35">
      <c r="A12" t="s">
        <v>18</v>
      </c>
      <c r="B12" s="5">
        <f ca="1">AVERAGE(OFFSET(monthly!B$10,(ROW()-ROW($B$10))*3,,3,1))</f>
        <v>11.505000000000001</v>
      </c>
      <c r="C12" s="5">
        <f ca="1">AVERAGE(OFFSET(monthly!C$10,(ROW()-ROW($B$10))*3,,3,1))</f>
        <v>10.814166666666665</v>
      </c>
      <c r="D12" s="5">
        <f ca="1">AVERAGE(OFFSET(monthly!D$10,(ROW()-ROW($B$10))*3,,3,1))</f>
        <v>27.094166666666666</v>
      </c>
    </row>
    <row r="13" spans="1:4" x14ac:dyDescent="0.35">
      <c r="A13" t="s">
        <v>19</v>
      </c>
      <c r="B13" s="5">
        <f ca="1">AVERAGE(OFFSET(monthly!B$10,(ROW()-ROW($B$10))*3,,3,1))</f>
        <v>15.544166666666664</v>
      </c>
      <c r="C13" s="5">
        <f ca="1">AVERAGE(OFFSET(monthly!C$10,(ROW()-ROW($B$10))*3,,3,1))</f>
        <v>12.761666666666665</v>
      </c>
      <c r="D13" s="5">
        <f ca="1">AVERAGE(OFFSET(monthly!D$10,(ROW()-ROW($B$10))*3,,3,1))</f>
        <v>33.189166666666665</v>
      </c>
    </row>
    <row r="14" spans="1:4" x14ac:dyDescent="0.35">
      <c r="A14" t="s">
        <v>20</v>
      </c>
      <c r="B14" s="5">
        <f ca="1">AVERAGE(OFFSET(monthly!B$10,(ROW()-ROW($B$10))*3,,3,1))</f>
        <v>16.473333333333333</v>
      </c>
      <c r="C14" s="5">
        <f ca="1">AVERAGE(OFFSET(monthly!C$10,(ROW()-ROW($B$10))*3,,3,1))</f>
        <v>14.099166666666667</v>
      </c>
      <c r="D14" s="5">
        <f ca="1">AVERAGE(OFFSET(monthly!D$10,(ROW()-ROW($B$10))*3,,3,1))</f>
        <v>35.185833333333335</v>
      </c>
    </row>
    <row r="15" spans="1:4" x14ac:dyDescent="0.35">
      <c r="A15" t="s">
        <v>21</v>
      </c>
      <c r="B15" s="5">
        <f ca="1">AVERAGE(OFFSET(monthly!B$10,(ROW()-ROW($B$10))*3,,3,1))</f>
        <v>21.011666666666667</v>
      </c>
      <c r="C15" s="5">
        <f ca="1">AVERAGE(OFFSET(monthly!C$10,(ROW()-ROW($B$10))*3,,3,1))</f>
        <v>10.859166666666667</v>
      </c>
      <c r="D15" s="5">
        <f ca="1">AVERAGE(OFFSET(monthly!D$10,(ROW()-ROW($B$10))*3,,3,1))</f>
        <v>27.8125</v>
      </c>
    </row>
    <row r="16" spans="1:4" x14ac:dyDescent="0.35">
      <c r="A16" t="s">
        <v>22</v>
      </c>
      <c r="B16" s="5">
        <f ca="1">AVERAGE(OFFSET(monthly!B$10,(ROW()-ROW($B$10))*3,,3,1))</f>
        <v>19.305</v>
      </c>
      <c r="C16" s="5">
        <f ca="1">AVERAGE(OFFSET(monthly!C$10,(ROW()-ROW($B$10))*3,,3,1))</f>
        <v>11.237500000000002</v>
      </c>
      <c r="D16" s="5">
        <f ca="1">AVERAGE(OFFSET(monthly!D$10,(ROW()-ROW($B$10))*3,,3,1))</f>
        <v>27.929166666666664</v>
      </c>
    </row>
    <row r="17" spans="1:4" x14ac:dyDescent="0.35">
      <c r="A17" t="s">
        <v>23</v>
      </c>
      <c r="B17" s="5">
        <f ca="1">AVERAGE(OFFSET(monthly!B$10,(ROW()-ROW($B$10))*3,,3,1))</f>
        <v>14.933055555555555</v>
      </c>
      <c r="C17" s="5">
        <f ca="1">AVERAGE(OFFSET(monthly!C$10,(ROW()-ROW($B$10))*3,,3,1))</f>
        <v>9.2783333333333307</v>
      </c>
      <c r="D17" s="5">
        <f ca="1">AVERAGE(OFFSET(monthly!D$10,(ROW()-ROW($B$10))*3,,3,1))</f>
        <v>23.62</v>
      </c>
    </row>
    <row r="18" spans="1:4" x14ac:dyDescent="0.35">
      <c r="A18" t="s">
        <v>24</v>
      </c>
      <c r="B18" s="5">
        <f ca="1">AVERAGE(OFFSET(monthly!B$10,(ROW()-ROW($B$10))*3,,3,1))</f>
        <v>13.531666666666665</v>
      </c>
      <c r="C18" s="5">
        <f ca="1">AVERAGE(OFFSET(monthly!C$10,(ROW()-ROW($B$10))*3,,3,1))</f>
        <v>10.504166666666668</v>
      </c>
      <c r="D18" s="5">
        <f ca="1">AVERAGE(OFFSET(monthly!D$10,(ROW()-ROW($B$10))*3,,3,1))</f>
        <v>26.510833333333334</v>
      </c>
    </row>
    <row r="19" spans="1:4" x14ac:dyDescent="0.35">
      <c r="A19" t="s">
        <v>25</v>
      </c>
      <c r="B19" s="5">
        <f ca="1">AVERAGE(OFFSET(monthly!B$10,(ROW()-ROW($B$10))*3,,3,1))</f>
        <v>14.808333333333332</v>
      </c>
      <c r="C19" s="5">
        <f ca="1">AVERAGE(OFFSET(monthly!C$10,(ROW()-ROW($B$10))*3,,3,1))</f>
        <v>7.5916666666666659</v>
      </c>
      <c r="D19" s="5">
        <f ca="1">AVERAGE(OFFSET(monthly!D$10,(ROW()-ROW($B$10))*3,,3,1))</f>
        <v>19.8</v>
      </c>
    </row>
    <row r="20" spans="1:4" x14ac:dyDescent="0.35">
      <c r="A20" t="s">
        <v>26</v>
      </c>
      <c r="B20" s="5">
        <f ca="1">AVERAGE(OFFSET(monthly!B$10,(ROW()-ROW($B$10))*3,,3,1))</f>
        <v>13.9125</v>
      </c>
      <c r="C20" s="5">
        <f ca="1">AVERAGE(OFFSET(monthly!C$10,(ROW()-ROW($B$10))*3,,3,1))</f>
        <v>7.6391666666666653</v>
      </c>
      <c r="D20" s="5">
        <f ca="1">AVERAGE(OFFSET(monthly!D$10,(ROW()-ROW($B$10))*3,,3,1))</f>
        <v>19.529166666666665</v>
      </c>
    </row>
    <row r="21" spans="1:4" x14ac:dyDescent="0.35">
      <c r="A21" t="s">
        <v>27</v>
      </c>
      <c r="B21" s="5">
        <f ca="1">AVERAGE(OFFSET(monthly!B$10,(ROW()-ROW($B$10))*3,,3,1))</f>
        <v>12.365</v>
      </c>
      <c r="C21" s="5">
        <f ca="1">AVERAGE(OFFSET(monthly!C$10,(ROW()-ROW($B$10))*3,,3,1))</f>
        <v>8.08</v>
      </c>
      <c r="D21" s="5">
        <f ca="1">AVERAGE(OFFSET(monthly!D$10,(ROW()-ROW($B$10))*3,,3,1))</f>
        <v>19.889166666666664</v>
      </c>
    </row>
    <row r="22" spans="1:4" x14ac:dyDescent="0.35">
      <c r="A22" t="s">
        <v>28</v>
      </c>
      <c r="B22" s="5">
        <f ca="1">AVERAGE(OFFSET(monthly!B$10,(ROW()-ROW($B$10))*3,,3,1))</f>
        <v>12.054166666666665</v>
      </c>
      <c r="C22" s="5">
        <f ca="1">AVERAGE(OFFSET(monthly!C$10,(ROW()-ROW($B$10))*3,,3,1))</f>
        <v>10.558333333333332</v>
      </c>
      <c r="D22" s="5">
        <f ca="1">AVERAGE(OFFSET(monthly!D$10,(ROW()-ROW($B$10))*3,,3,1))</f>
        <v>25.058333333333334</v>
      </c>
    </row>
    <row r="23" spans="1:4" x14ac:dyDescent="0.35">
      <c r="A23" t="s">
        <v>37</v>
      </c>
      <c r="B23" s="5">
        <f ca="1">AVERAGE(OFFSET(monthly!B$10,(ROW()-ROW($B$10))*3,,3,1))</f>
        <v>11.085999999999999</v>
      </c>
      <c r="C23" s="5">
        <f ca="1">AVERAGE(OFFSET(monthly!C$10,(ROW()-ROW($B$10))*3,,3,1))</f>
        <v>8.0408333333333335</v>
      </c>
      <c r="D23" s="5">
        <f ca="1">AVERAGE(OFFSET(monthly!D$10,(ROW()-ROW($B$10))*3,,3,1))</f>
        <v>20.691666666666666</v>
      </c>
    </row>
    <row r="24" spans="1:4" x14ac:dyDescent="0.35">
      <c r="A24" t="s">
        <v>39</v>
      </c>
      <c r="B24" s="5">
        <f ca="1">AVERAGE(OFFSET(monthly!B$10,(ROW()-ROW($B$10))*3,,3,1))</f>
        <v>11.317326666666666</v>
      </c>
      <c r="C24" s="5">
        <f ca="1">AVERAGE(OFFSET(monthly!C$10,(ROW()-ROW($B$10))*3,,3,1))</f>
        <v>7.4316666666666658</v>
      </c>
      <c r="D24" s="5">
        <f ca="1">AVERAGE(OFFSET(monthly!D$10,(ROW()-ROW($B$10))*3,,3,1))</f>
        <v>19.600000000000001</v>
      </c>
    </row>
    <row r="25" spans="1:4" x14ac:dyDescent="0.35">
      <c r="A25" t="s">
        <v>41</v>
      </c>
      <c r="B25" s="5">
        <f ca="1">AVERAGE(OFFSET(monthly!B$10,(ROW()-ROW($B$10))*3,,3,1))</f>
        <v>9.6066666666666674</v>
      </c>
      <c r="C25" s="5">
        <f ca="1">AVERAGE(OFFSET(monthly!C$10,(ROW()-ROW($B$10))*3,,3,1))</f>
        <v>7.0300000000000011</v>
      </c>
      <c r="D25" s="5">
        <f ca="1">AVERAGE(OFFSET(monthly!D$10,(ROW()-ROW($B$10))*3,,3,1))</f>
        <v>18.032499999999999</v>
      </c>
    </row>
    <row r="26" spans="1:4" x14ac:dyDescent="0.35">
      <c r="A26" t="s">
        <v>42</v>
      </c>
      <c r="B26" s="5">
        <f ca="1">AVERAGE(OFFSET(monthly!B$10,(ROW()-ROW($B$10))*3,,3,1))</f>
        <v>9.2484386333333344</v>
      </c>
      <c r="C26" s="5">
        <f ca="1">AVERAGE(OFFSET(monthly!C$10,(ROW()-ROW($B$10))*3,,3,1))</f>
        <v>8.7658333333333331</v>
      </c>
      <c r="D26" s="5">
        <f ca="1">AVERAGE(OFFSET(monthly!D$10,(ROW()-ROW($B$10))*3,,3,1))</f>
        <v>20.858333333333331</v>
      </c>
    </row>
    <row r="27" spans="1:4" x14ac:dyDescent="0.35">
      <c r="A27" t="s">
        <v>46</v>
      </c>
      <c r="B27" s="5">
        <f ca="1">AVERAGE(OFFSET(monthly!B$10,(ROW()-ROW($B$10))*3,,3,1))</f>
        <v>9.9708333333333332</v>
      </c>
      <c r="C27" s="5">
        <f ca="1">AVERAGE(OFFSET(monthly!C$10,(ROW()-ROW($B$10))*3,,3,1))</f>
        <v>7.2749999999999995</v>
      </c>
      <c r="D27" s="5">
        <f ca="1">AVERAGE(OFFSET(monthly!D$10,(ROW()-ROW($B$10))*3,,3,1))</f>
        <v>17.895833333333332</v>
      </c>
    </row>
    <row r="28" spans="1:4" x14ac:dyDescent="0.35">
      <c r="A28" t="s">
        <v>47</v>
      </c>
      <c r="B28" s="5">
        <f ca="1">AVERAGE(OFFSET(monthly!B$10,(ROW()-ROW($B$10))*3,,3,1))</f>
        <v>11.398333333333332</v>
      </c>
      <c r="C28" s="5">
        <f ca="1">AVERAGE(OFFSET(monthly!C$10,(ROW()-ROW($B$10))*3,,3,1))</f>
        <v>7.3083333333333336</v>
      </c>
      <c r="D28" s="5">
        <f ca="1">AVERAGE(OFFSET(monthly!D$10,(ROW()-ROW($B$10))*3,,3,1))</f>
        <v>17.519166666666667</v>
      </c>
    </row>
    <row r="29" spans="1:4" x14ac:dyDescent="0.35">
      <c r="A29" t="s">
        <v>48</v>
      </c>
      <c r="B29" s="5">
        <f ca="1">AVERAGE(OFFSET(monthly!B$10,(ROW()-ROW($B$10))*3,,3,1))</f>
        <v>10.743333333333334</v>
      </c>
      <c r="C29" s="5">
        <f ca="1">AVERAGE(OFFSET(monthly!C$10,(ROW()-ROW($B$10))*3,,3,1))</f>
        <v>9.2891666666666683</v>
      </c>
      <c r="D29" s="5">
        <f ca="1">AVERAGE(OFFSET(monthly!D$10,(ROW()-ROW($B$10))*3,,3,1))</f>
        <v>22.340833333333336</v>
      </c>
    </row>
    <row r="30" spans="1:4" x14ac:dyDescent="0.35">
      <c r="A30" t="s">
        <v>49</v>
      </c>
      <c r="B30" s="5">
        <f ca="1">AVERAGE(OFFSET(monthly!B$10,(ROW()-ROW($B$10))*3,,3,1))</f>
        <v>12.742833333333332</v>
      </c>
      <c r="C30" s="5">
        <f ca="1">AVERAGE(OFFSET(monthly!C$10,(ROW()-ROW($B$10))*3,,3,1))</f>
        <v>11.059999999999997</v>
      </c>
      <c r="D30" s="5">
        <f ca="1">AVERAGE(OFFSET(monthly!D$10,(ROW()-ROW($B$10))*3,,3,1))</f>
        <v>25.0425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5:D15"/>
  <sheetViews>
    <sheetView workbookViewId="0">
      <pane xSplit="1" ySplit="9" topLeftCell="B13" activePane="bottomRight" state="frozen"/>
      <selection pane="topRight" activeCell="B1" sqref="B1"/>
      <selection pane="bottomLeft" activeCell="A10" sqref="A10"/>
      <selection pane="bottomRight" activeCell="F43" sqref="F43"/>
    </sheetView>
  </sheetViews>
  <sheetFormatPr defaultRowHeight="14.5" x14ac:dyDescent="0.35"/>
  <sheetData>
    <row r="5" spans="1:4" x14ac:dyDescent="0.35">
      <c r="A5" t="s">
        <v>7</v>
      </c>
      <c r="B5" t="s">
        <v>8</v>
      </c>
      <c r="C5" t="s">
        <v>8</v>
      </c>
      <c r="D5" t="s">
        <v>8</v>
      </c>
    </row>
    <row r="6" spans="1:4" x14ac:dyDescent="0.35">
      <c r="A6" t="s">
        <v>9</v>
      </c>
      <c r="B6" t="s">
        <v>10</v>
      </c>
      <c r="C6" t="s">
        <v>11</v>
      </c>
      <c r="D6" t="s">
        <v>12</v>
      </c>
    </row>
    <row r="7" spans="1:4" x14ac:dyDescent="0.35">
      <c r="A7" t="s">
        <v>13</v>
      </c>
      <c r="B7" t="s">
        <v>14</v>
      </c>
      <c r="C7" t="s">
        <v>15</v>
      </c>
      <c r="D7" t="s">
        <v>15</v>
      </c>
    </row>
    <row r="9" spans="1:4" x14ac:dyDescent="0.35">
      <c r="A9" s="6"/>
      <c r="B9" t="s">
        <v>4</v>
      </c>
      <c r="C9" t="s">
        <v>5</v>
      </c>
      <c r="D9" t="s">
        <v>6</v>
      </c>
    </row>
    <row r="10" spans="1:4" x14ac:dyDescent="0.35">
      <c r="A10">
        <v>2008</v>
      </c>
      <c r="B10" s="5">
        <f ca="1">AVERAGE(monthly!B10:B12)</f>
        <v>8.2466666666666679</v>
      </c>
      <c r="C10" s="5">
        <f ca="1">AVERAGE(monthly!C10:C12)</f>
        <v>5.6783333333333319</v>
      </c>
      <c r="D10" s="5">
        <f ca="1">AVERAGE(monthly!D10:D12)</f>
        <v>12.126666666666665</v>
      </c>
    </row>
    <row r="11" spans="1:4" x14ac:dyDescent="0.35">
      <c r="A11">
        <v>2009</v>
      </c>
      <c r="B11" s="5">
        <f ca="1">AVERAGE(OFFSET(monthly!B$13,(ROW()-ROW(annual!$A$11))*12,,12,1))</f>
        <v>13.146041666666667</v>
      </c>
      <c r="C11" s="5">
        <f ca="1">AVERAGE(OFFSET(monthly!C$13,(ROW()-ROW(annual!$A$11))*12,,12,1))</f>
        <v>11.255000000000001</v>
      </c>
      <c r="D11" s="5">
        <f ca="1">AVERAGE(OFFSET(monthly!D$13,(ROW()-ROW(annual!$A$11))*12,,12,1))</f>
        <v>28.359375</v>
      </c>
    </row>
    <row r="12" spans="1:4" x14ac:dyDescent="0.35">
      <c r="A12">
        <v>2010</v>
      </c>
      <c r="B12" s="5">
        <f ca="1">AVERAGE(OFFSET(monthly!B$13,(ROW()-ROW(annual!$A$11))*12,,12,1))</f>
        <v>17.195347222222221</v>
      </c>
      <c r="C12" s="5">
        <f ca="1">AVERAGE(OFFSET(monthly!C$13,(ROW()-ROW(annual!$A$11))*12,,12,1))</f>
        <v>10.469791666666667</v>
      </c>
      <c r="D12" s="5">
        <f ca="1">AVERAGE(OFFSET(monthly!D$13,(ROW()-ROW(annual!$A$11))*12,,12,1))</f>
        <v>26.468125000000001</v>
      </c>
    </row>
    <row r="13" spans="1:4" x14ac:dyDescent="0.35">
      <c r="A13">
        <v>2011</v>
      </c>
      <c r="B13" s="5">
        <f ca="1">AVERAGE(OFFSET(monthly!B$13,(ROW()-ROW(annual!$A$11))*12,,12,1))</f>
        <v>13.284999999999998</v>
      </c>
      <c r="C13" s="5">
        <f ca="1">AVERAGE(OFFSET(monthly!C$13,(ROW()-ROW(annual!$A$11))*12,,12,1))</f>
        <v>8.4672916666666662</v>
      </c>
      <c r="D13" s="5">
        <f ca="1">AVERAGE(OFFSET(monthly!D$13,(ROW()-ROW(annual!$A$11))*12,,12,1))</f>
        <v>21.069166666666668</v>
      </c>
    </row>
    <row r="14" spans="1:4" x14ac:dyDescent="0.35">
      <c r="A14">
        <v>2012</v>
      </c>
      <c r="B14" s="5">
        <f ca="1">AVERAGE(OFFSET(monthly!B$13,(ROW()-ROW(annual!$A$11))*12,,12,1))</f>
        <v>10.314607991666668</v>
      </c>
      <c r="C14" s="5">
        <f ca="1">AVERAGE(OFFSET(monthly!C$13,(ROW()-ROW(annual!$A$11))*12,,12,1))</f>
        <v>7.8170833333333336</v>
      </c>
      <c r="D14" s="5">
        <f ca="1">AVERAGE(OFFSET(monthly!D$13,(ROW()-ROW(annual!$A$11))*12,,12,1))</f>
        <v>19.795624999999998</v>
      </c>
    </row>
    <row r="15" spans="1:4" x14ac:dyDescent="0.35">
      <c r="A15">
        <v>2013</v>
      </c>
      <c r="B15" s="5">
        <f ca="1">AVERAGE(OFFSET(monthly!B$13,(ROW()-ROW(annual!$A$11))*12,,12,1))</f>
        <v>11.213833333333334</v>
      </c>
      <c r="C15" s="5">
        <f ca="1">AVERAGE(OFFSET(monthly!C$13,(ROW()-ROW(annual!$A$11))*12,,12,1))</f>
        <v>8.7331250000000011</v>
      </c>
      <c r="D15" s="5">
        <f ca="1">AVERAGE(OFFSET(monthly!D$13,(ROW()-ROW(annual!$A$11))*12,,12,1))</f>
        <v>20.699583333333333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91"/>
  <sheetViews>
    <sheetView workbookViewId="0">
      <selection activeCell="G39" sqref="G39"/>
    </sheetView>
  </sheetViews>
  <sheetFormatPr defaultRowHeight="14.5" x14ac:dyDescent="0.35"/>
  <sheetData>
    <row r="1" spans="2:11" x14ac:dyDescent="0.35">
      <c r="K1" t="s">
        <v>29</v>
      </c>
    </row>
    <row r="2" spans="2:11" x14ac:dyDescent="0.35">
      <c r="K2" t="s">
        <v>30</v>
      </c>
    </row>
    <row r="3" spans="2:11" x14ac:dyDescent="0.35">
      <c r="B3" t="s">
        <v>33</v>
      </c>
      <c r="K3" t="s">
        <v>31</v>
      </c>
    </row>
    <row r="17" spans="2:2" x14ac:dyDescent="0.35">
      <c r="B17" t="s">
        <v>36</v>
      </c>
    </row>
    <row r="23" spans="2:2" x14ac:dyDescent="0.35">
      <c r="B23" t="s">
        <v>32</v>
      </c>
    </row>
    <row r="38" spans="2:2" x14ac:dyDescent="0.35">
      <c r="B38" t="s">
        <v>36</v>
      </c>
    </row>
    <row r="44" spans="2:2" x14ac:dyDescent="0.35">
      <c r="B44" t="s">
        <v>34</v>
      </c>
    </row>
    <row r="66" spans="2:2" x14ac:dyDescent="0.35">
      <c r="B66" t="s">
        <v>36</v>
      </c>
    </row>
    <row r="70" spans="2:2" x14ac:dyDescent="0.35">
      <c r="B70" t="s">
        <v>35</v>
      </c>
    </row>
    <row r="91" spans="2:2" x14ac:dyDescent="0.35">
      <c r="B91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41"/>
  <sheetViews>
    <sheetView workbookViewId="0"/>
  </sheetViews>
  <sheetFormatPr defaultRowHeight="14.5" x14ac:dyDescent="0.35"/>
  <sheetData>
    <row r="41" spans="2:2" x14ac:dyDescent="0.35">
      <c r="B41" s="17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monthly</vt:lpstr>
      <vt:lpstr>quarterly</vt:lpstr>
      <vt:lpstr>annual</vt:lpstr>
      <vt:lpstr>charts</vt:lpstr>
      <vt:lpstr>Sheet1</vt:lpstr>
    </vt:vector>
  </TitlesOfParts>
  <Company>EMII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VBurrai</dc:creator>
  <cp:lastModifiedBy>Kershaw, Alexander (UK)</cp:lastModifiedBy>
  <dcterms:created xsi:type="dcterms:W3CDTF">2011-03-04T12:03:37Z</dcterms:created>
  <dcterms:modified xsi:type="dcterms:W3CDTF">2023-04-20T15:31:10Z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alona.yunda@fastmarkets.com</vt:lpwstr>
  </property>
  <property fmtid="{D5CDD505-2E9C-101B-9397-08002B2CF9AE}" pid="3" name="CDMCEIC_ownerFullName">
    <vt:lpwstr>Alona Yunda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