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700"/>
  </bookViews>
  <sheets>
    <sheet name="Cronograma" sheetId="1" r:id="rId1"/>
    <sheet name="©" sheetId="2" state="hidden" r:id="rId2"/>
  </sheets>
  <definedNames>
    <definedName name="helpRow">Cronograma!#REF!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E11" i="1" l="1"/>
  <c r="E12" i="1"/>
  <c r="G15" i="1" l="1"/>
  <c r="E10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10" i="1"/>
  <c r="A3" i="2"/>
  <c r="D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I8" i="1"/>
  <c r="J8" i="1" l="1"/>
  <c r="K8" i="1" s="1"/>
  <c r="L8" i="1" s="1"/>
  <c r="M8" i="1" s="1"/>
  <c r="N8" i="1" s="1"/>
  <c r="O8" i="1" s="1"/>
  <c r="P8" i="1" s="1"/>
  <c r="P9" i="1" s="1"/>
  <c r="I9" i="1"/>
  <c r="A20" i="1"/>
  <c r="Q8" i="1"/>
  <c r="R8" i="1" s="1"/>
  <c r="S8" i="1" s="1"/>
  <c r="T8" i="1" s="1"/>
  <c r="U8" i="1" s="1"/>
  <c r="V8" i="1" s="1"/>
  <c r="W8" i="1" s="1"/>
  <c r="A21" i="1" l="1"/>
  <c r="A22" i="1" s="1"/>
  <c r="A23" i="1" s="1"/>
  <c r="A24" i="1" s="1"/>
  <c r="X8" i="1"/>
  <c r="Y8" i="1" s="1"/>
  <c r="Z8" i="1" s="1"/>
  <c r="AA8" i="1" s="1"/>
  <c r="AB8" i="1" s="1"/>
  <c r="AC8" i="1" s="1"/>
  <c r="AD8" i="1" s="1"/>
  <c r="W9" i="1"/>
  <c r="A25" i="1" l="1"/>
  <c r="A26" i="1" s="1"/>
  <c r="A27" i="1" s="1"/>
  <c r="A28" i="1" s="1"/>
  <c r="A29" i="1" s="1"/>
  <c r="A30" i="1" s="1"/>
  <c r="A31" i="1" s="1"/>
  <c r="A32" i="1" s="1"/>
  <c r="AD9" i="1"/>
  <c r="AE8" i="1"/>
  <c r="AF8" i="1" s="1"/>
  <c r="AG8" i="1" s="1"/>
  <c r="AH8" i="1" s="1"/>
  <c r="AI8" i="1" s="1"/>
  <c r="AJ8" i="1" s="1"/>
  <c r="AK8" i="1" s="1"/>
  <c r="AK9" i="1" l="1"/>
  <c r="AL8" i="1"/>
  <c r="AM8" i="1" s="1"/>
  <c r="AN8" i="1" s="1"/>
  <c r="AO8" i="1" s="1"/>
  <c r="AP8" i="1" s="1"/>
  <c r="AQ8" i="1" s="1"/>
  <c r="AR8" i="1" s="1"/>
  <c r="AR9" i="1" l="1"/>
  <c r="AS8" i="1"/>
  <c r="AT8" i="1" s="1"/>
  <c r="AU8" i="1" s="1"/>
  <c r="AV8" i="1" s="1"/>
  <c r="AW8" i="1" s="1"/>
  <c r="AX8" i="1" s="1"/>
  <c r="AY8" i="1" s="1"/>
  <c r="AY9" i="1" l="1"/>
  <c r="AZ8" i="1"/>
  <c r="BA8" i="1" s="1"/>
  <c r="BB8" i="1" s="1"/>
  <c r="BC8" i="1" s="1"/>
  <c r="BD8" i="1" s="1"/>
  <c r="BE8" i="1" s="1"/>
  <c r="BF8" i="1" s="1"/>
  <c r="BG8" i="1" l="1"/>
  <c r="BH8" i="1" s="1"/>
  <c r="BI8" i="1" s="1"/>
  <c r="BJ8" i="1" s="1"/>
  <c r="BK8" i="1" s="1"/>
  <c r="BL8" i="1" s="1"/>
  <c r="BM8" i="1" s="1"/>
  <c r="BF9" i="1"/>
  <c r="BN8" i="1" l="1"/>
  <c r="BO8" i="1" s="1"/>
  <c r="BP8" i="1" s="1"/>
  <c r="BQ8" i="1" s="1"/>
  <c r="BR8" i="1" s="1"/>
  <c r="BS8" i="1" s="1"/>
  <c r="BT8" i="1" s="1"/>
  <c r="BM9" i="1"/>
  <c r="BT9" i="1" l="1"/>
  <c r="BU8" i="1"/>
  <c r="BV8" i="1" s="1"/>
  <c r="BW8" i="1" s="1"/>
  <c r="BX8" i="1" s="1"/>
  <c r="BY8" i="1" s="1"/>
  <c r="BZ8" i="1" s="1"/>
  <c r="CA8" i="1" s="1"/>
  <c r="CB8" i="1" l="1"/>
  <c r="CC8" i="1" s="1"/>
  <c r="CD8" i="1" s="1"/>
  <c r="CE8" i="1" s="1"/>
  <c r="CF8" i="1" s="1"/>
  <c r="CG8" i="1" s="1"/>
  <c r="CH8" i="1" s="1"/>
  <c r="CA9" i="1"/>
  <c r="CH9" i="1" l="1"/>
  <c r="CI8" i="1"/>
  <c r="CJ8" i="1" s="1"/>
  <c r="CK8" i="1" s="1"/>
  <c r="CL8" i="1" s="1"/>
  <c r="CM8" i="1" s="1"/>
  <c r="CN8" i="1" s="1"/>
  <c r="CO8" i="1" s="1"/>
  <c r="CP8" i="1" l="1"/>
  <c r="CQ8" i="1" s="1"/>
  <c r="CR8" i="1" s="1"/>
  <c r="CS8" i="1" s="1"/>
  <c r="CT8" i="1" s="1"/>
  <c r="CU8" i="1" s="1"/>
  <c r="CV8" i="1" s="1"/>
  <c r="CO9" i="1"/>
  <c r="CV9" i="1" l="1"/>
  <c r="CW8" i="1"/>
  <c r="CX8" i="1" s="1"/>
  <c r="CY8" i="1" s="1"/>
  <c r="CZ8" i="1" s="1"/>
  <c r="DA8" i="1" s="1"/>
  <c r="DB8" i="1" s="1"/>
  <c r="DC8" i="1" s="1"/>
  <c r="DD8" i="1" l="1"/>
  <c r="DE8" i="1" s="1"/>
  <c r="DF8" i="1" s="1"/>
  <c r="DG8" i="1" s="1"/>
  <c r="DH8" i="1" s="1"/>
  <c r="DI8" i="1" s="1"/>
  <c r="DJ8" i="1" s="1"/>
  <c r="DC9" i="1"/>
  <c r="DK8" i="1" l="1"/>
  <c r="DL8" i="1" s="1"/>
  <c r="DM8" i="1" s="1"/>
  <c r="DN8" i="1" s="1"/>
  <c r="DO8" i="1" s="1"/>
  <c r="DP8" i="1" s="1"/>
  <c r="DQ8" i="1" s="1"/>
  <c r="DJ9" i="1"/>
  <c r="DR8" i="1" l="1"/>
  <c r="DS8" i="1" s="1"/>
  <c r="DT8" i="1" s="1"/>
  <c r="DU8" i="1" s="1"/>
  <c r="DV8" i="1" s="1"/>
  <c r="DW8" i="1" s="1"/>
</calcChain>
</file>

<file path=xl/sharedStrings.xml><?xml version="1.0" encoding="utf-8"?>
<sst xmlns="http://schemas.openxmlformats.org/spreadsheetml/2006/main" count="61" uniqueCount="53">
  <si>
    <t>Jefe de Proyecto:</t>
  </si>
  <si>
    <t>[42]</t>
  </si>
  <si>
    <t>Inicio</t>
  </si>
  <si>
    <t>Fin</t>
  </si>
  <si>
    <t>Duración (Días)</t>
  </si>
  <si>
    <t>[Nombre]</t>
  </si>
  <si>
    <t>Análisis de Negocio</t>
  </si>
  <si>
    <t>Análisis de Requerimientos</t>
  </si>
  <si>
    <t>Análisis y Diseño</t>
  </si>
  <si>
    <t>Implementación</t>
  </si>
  <si>
    <t>Pruebas</t>
  </si>
  <si>
    <t>Arquitectura</t>
  </si>
  <si>
    <t>Definir estilo arquitectonico</t>
  </si>
  <si>
    <t>Elaborar documento de arquitectura</t>
  </si>
  <si>
    <t>Despliegue</t>
  </si>
  <si>
    <t>Elaborar documento de despliegue</t>
  </si>
  <si>
    <t>Presentación del sistema</t>
  </si>
  <si>
    <t>Gantt Chart Template</t>
  </si>
  <si>
    <t>© 2008-2009 Vertex42 LLC</t>
  </si>
  <si>
    <t>Elaborar cronograma</t>
  </si>
  <si>
    <t>Redactar documento de negocio BPMN</t>
  </si>
  <si>
    <t>Redactar documento de requerimientos</t>
  </si>
  <si>
    <t>Elaborar documento de análisis</t>
  </si>
  <si>
    <t>Especificar CU1</t>
  </si>
  <si>
    <t>Especificar CU2</t>
  </si>
  <si>
    <t>Elaborar documento de diseño</t>
  </si>
  <si>
    <t>Implementar CU1</t>
  </si>
  <si>
    <t>Implementar CU2</t>
  </si>
  <si>
    <t>Elaborar casos de prueba por CU</t>
  </si>
  <si>
    <t>Fecha de Inicio:</t>
  </si>
  <si>
    <t>EDT</t>
  </si>
  <si>
    <t>Actividades</t>
  </si>
  <si>
    <t>Responsable</t>
  </si>
  <si>
    <t xml:space="preserve"> </t>
  </si>
  <si>
    <t>Estado</t>
  </si>
  <si>
    <t>Gestión de Proyecto</t>
  </si>
  <si>
    <t>Cronograma del Proyecto</t>
  </si>
  <si>
    <t>Project Charter</t>
  </si>
  <si>
    <t>Vega Guerrero Jenny</t>
  </si>
  <si>
    <t>Visor de Memoria RAM</t>
  </si>
  <si>
    <t>AT</t>
  </si>
  <si>
    <t>JP</t>
  </si>
  <si>
    <t>Integrantes:</t>
  </si>
  <si>
    <t>GD</t>
  </si>
  <si>
    <t>Germán De la Cruz</t>
  </si>
  <si>
    <t>JR</t>
  </si>
  <si>
    <t>Jose Rojas</t>
  </si>
  <si>
    <t>Alberto Tataje</t>
  </si>
  <si>
    <t>JV</t>
  </si>
  <si>
    <t>Jenny Vega</t>
  </si>
  <si>
    <t>Jhosselin Palacios</t>
  </si>
  <si>
    <t>GD, JP, JR, AT, JV</t>
  </si>
  <si>
    <t>Grupo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</si>
</sst>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 - &quot;mmm&quot; - &quot;yy"/>
    <numFmt numFmtId="165" formatCode="dd/mm/yy;@"/>
  </numFmts>
  <fonts count="22" x14ac:knownFonts="1">
    <font>
      <sz val="10"/>
      <color rgb="FF000000"/>
      <name val="Arial"/>
      <family val="2"/>
      <charset val="1"/>
    </font>
    <font>
      <b/>
      <sz val="18"/>
      <color rgb="FF003366"/>
      <name val="Trebuchet MS"/>
      <family val="2"/>
      <charset val="1"/>
    </font>
    <font>
      <b/>
      <sz val="14"/>
      <color rgb="FF800000"/>
      <name val="Trebuchet MS"/>
      <family val="2"/>
      <charset val="1"/>
    </font>
    <font>
      <sz val="8"/>
      <color rgb="FF800000"/>
      <name val="Trebuchet MS"/>
      <family val="2"/>
      <charset val="1"/>
    </font>
    <font>
      <sz val="7"/>
      <name val="Arial"/>
      <family val="2"/>
      <charset val="1"/>
    </font>
    <font>
      <sz val="8"/>
      <color rgb="FFC0C0C0"/>
      <name val="Arial"/>
      <family val="2"/>
      <charset val="1"/>
    </font>
    <font>
      <sz val="10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6"/>
      <color rgb="FFFFFFFF"/>
      <name val="Arial"/>
      <family val="2"/>
      <charset val="1"/>
    </font>
    <font>
      <i/>
      <sz val="8"/>
      <name val="Arial"/>
      <family val="2"/>
      <charset val="1"/>
    </font>
    <font>
      <i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 Narrow"/>
      <family val="2"/>
      <charset val="1"/>
    </font>
    <font>
      <sz val="10"/>
      <name val="Arial Narrow"/>
      <family val="2"/>
      <charset val="1"/>
    </font>
    <font>
      <sz val="8"/>
      <color rgb="FF999999"/>
      <name val="Arial"/>
      <family val="2"/>
      <charset val="1"/>
    </font>
    <font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8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FFFFFF"/>
        <bgColor rgb="FFEAEAEA"/>
      </patternFill>
    </fill>
    <fill>
      <patternFill patternType="solid">
        <fgColor rgb="FFEAEAEA"/>
        <bgColor rgb="FFEAD1DC"/>
      </patternFill>
    </fill>
    <fill>
      <patternFill patternType="solid">
        <fgColor rgb="FFEAD1DC"/>
        <bgColor rgb="FFEAEAEA"/>
      </patternFill>
    </fill>
    <fill>
      <patternFill patternType="solid">
        <fgColor rgb="FFB2B2B2"/>
        <bgColor rgb="FFC0C0C0"/>
      </patternFill>
    </fill>
    <fill>
      <patternFill patternType="solid">
        <fgColor theme="9" tint="0.79998168889431442"/>
        <bgColor rgb="FF999999"/>
      </patternFill>
    </fill>
    <fill>
      <patternFill patternType="solid">
        <fgColor theme="9" tint="0.79998168889431442"/>
        <bgColor rgb="FFEAD1D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rgb="FF993366"/>
      </patternFill>
    </fill>
    <fill>
      <patternFill patternType="solid">
        <fgColor theme="8" tint="0.39997558519241921"/>
        <bgColor rgb="FFEAEAEA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5" fillId="3" borderId="0" xfId="0" applyFont="1" applyFill="1" applyBorder="1" applyAlignment="1">
      <alignment horizontal="right"/>
    </xf>
    <xf numFmtId="0" fontId="6" fillId="0" borderId="0" xfId="0" applyFont="1"/>
    <xf numFmtId="0" fontId="6" fillId="3" borderId="0" xfId="0" applyFont="1" applyFill="1" applyBorder="1"/>
    <xf numFmtId="0" fontId="7" fillId="3" borderId="0" xfId="0" applyFont="1" applyFill="1" applyBorder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14" fontId="6" fillId="0" borderId="0" xfId="0" applyNumberFormat="1" applyFont="1" applyAlignment="1">
      <alignment horizontal="left"/>
    </xf>
    <xf numFmtId="0" fontId="11" fillId="3" borderId="0" xfId="0" applyFont="1" applyFill="1" applyBorder="1" applyAlignment="1">
      <alignment horizontal="right"/>
    </xf>
    <xf numFmtId="14" fontId="12" fillId="0" borderId="0" xfId="0" applyNumberFormat="1" applyFont="1"/>
    <xf numFmtId="14" fontId="13" fillId="0" borderId="0" xfId="0" applyNumberFormat="1" applyFont="1"/>
    <xf numFmtId="0" fontId="6" fillId="0" borderId="1" xfId="0" applyFont="1" applyBorder="1"/>
    <xf numFmtId="0" fontId="15" fillId="4" borderId="4" xfId="0" applyFont="1" applyFill="1" applyBorder="1" applyAlignment="1">
      <alignment horizontal="left"/>
    </xf>
    <xf numFmtId="0" fontId="16" fillId="4" borderId="4" xfId="0" applyFont="1" applyFill="1" applyBorder="1" applyAlignment="1">
      <alignment wrapText="1"/>
    </xf>
    <xf numFmtId="0" fontId="17" fillId="4" borderId="4" xfId="0" applyFont="1" applyFill="1" applyBorder="1" applyAlignment="1"/>
    <xf numFmtId="1" fontId="6" fillId="4" borderId="4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18" fillId="2" borderId="4" xfId="0" applyFont="1" applyFill="1" applyBorder="1"/>
    <xf numFmtId="0" fontId="6" fillId="0" borderId="5" xfId="0" applyFont="1" applyBorder="1" applyAlignment="1">
      <alignment horizontal="left"/>
    </xf>
    <xf numFmtId="0" fontId="17" fillId="0" borderId="5" xfId="0" applyFont="1" applyBorder="1" applyAlignment="1">
      <alignment wrapText="1"/>
    </xf>
    <xf numFmtId="0" fontId="17" fillId="0" borderId="5" xfId="0" applyFont="1" applyBorder="1"/>
    <xf numFmtId="1" fontId="6" fillId="5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9" fillId="6" borderId="5" xfId="0" applyFont="1" applyFill="1" applyBorder="1"/>
    <xf numFmtId="0" fontId="15" fillId="4" borderId="5" xfId="0" applyFont="1" applyFill="1" applyBorder="1" applyAlignment="1">
      <alignment horizontal="left"/>
    </xf>
    <xf numFmtId="0" fontId="16" fillId="4" borderId="5" xfId="0" applyFont="1" applyFill="1" applyBorder="1" applyAlignment="1">
      <alignment wrapText="1"/>
    </xf>
    <xf numFmtId="0" fontId="9" fillId="4" borderId="5" xfId="0" applyFont="1" applyFill="1" applyBorder="1"/>
    <xf numFmtId="0" fontId="17" fillId="4" borderId="5" xfId="0" applyFont="1" applyFill="1" applyBorder="1" applyAlignment="1"/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wrapText="1"/>
    </xf>
    <xf numFmtId="0" fontId="6" fillId="0" borderId="4" xfId="0" applyFont="1" applyBorder="1" applyAlignment="1"/>
    <xf numFmtId="1" fontId="6" fillId="5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/>
    <xf numFmtId="1" fontId="6" fillId="5" borderId="0" xfId="0" applyNumberFormat="1" applyFont="1" applyFill="1" applyAlignment="1">
      <alignment horizontal="center"/>
    </xf>
    <xf numFmtId="0" fontId="19" fillId="0" borderId="0" xfId="0" applyFont="1"/>
    <xf numFmtId="0" fontId="20" fillId="0" borderId="0" xfId="0" applyFont="1" applyAlignment="1">
      <alignment vertical="top"/>
    </xf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5" fontId="6" fillId="3" borderId="0" xfId="0" applyNumberFormat="1" applyFont="1" applyFill="1" applyBorder="1"/>
    <xf numFmtId="165" fontId="6" fillId="0" borderId="0" xfId="0" applyNumberFormat="1" applyFont="1"/>
    <xf numFmtId="165" fontId="6" fillId="5" borderId="5" xfId="0" applyNumberFormat="1" applyFont="1" applyFill="1" applyBorder="1" applyAlignment="1">
      <alignment horizontal="right"/>
    </xf>
    <xf numFmtId="165" fontId="6" fillId="5" borderId="4" xfId="0" applyNumberFormat="1" applyFont="1" applyFill="1" applyBorder="1" applyAlignment="1">
      <alignment horizontal="right"/>
    </xf>
    <xf numFmtId="165" fontId="6" fillId="5" borderId="0" xfId="0" applyNumberFormat="1" applyFont="1" applyFill="1" applyAlignment="1">
      <alignment horizontal="right"/>
    </xf>
    <xf numFmtId="165" fontId="0" fillId="0" borderId="0" xfId="0" applyNumberFormat="1"/>
    <xf numFmtId="165" fontId="6" fillId="0" borderId="0" xfId="0" applyNumberFormat="1" applyFont="1" applyBorder="1"/>
    <xf numFmtId="165" fontId="9" fillId="0" borderId="0" xfId="0" applyNumberFormat="1" applyFont="1"/>
    <xf numFmtId="0" fontId="21" fillId="3" borderId="0" xfId="0" applyFont="1" applyFill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165" fontId="2" fillId="7" borderId="0" xfId="0" applyNumberFormat="1" applyFont="1" applyFill="1" applyBorder="1" applyAlignment="1">
      <alignment vertical="center"/>
    </xf>
    <xf numFmtId="165" fontId="3" fillId="7" borderId="0" xfId="0" applyNumberFormat="1" applyFont="1" applyFill="1" applyBorder="1"/>
    <xf numFmtId="0" fontId="4" fillId="7" borderId="0" xfId="0" applyFont="1" applyFill="1" applyBorder="1" applyAlignment="1">
      <alignment horizontal="right"/>
    </xf>
    <xf numFmtId="0" fontId="14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 wrapText="1"/>
    </xf>
    <xf numFmtId="165" fontId="15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textRotation="90" wrapText="1"/>
    </xf>
    <xf numFmtId="165" fontId="6" fillId="10" borderId="4" xfId="0" applyNumberFormat="1" applyFont="1" applyFill="1" applyBorder="1" applyAlignment="1">
      <alignment horizontal="right"/>
    </xf>
    <xf numFmtId="1" fontId="6" fillId="10" borderId="4" xfId="0" applyNumberFormat="1" applyFont="1" applyFill="1" applyBorder="1" applyAlignment="1">
      <alignment horizontal="center"/>
    </xf>
    <xf numFmtId="1" fontId="6" fillId="10" borderId="5" xfId="0" applyNumberFormat="1" applyFont="1" applyFill="1" applyBorder="1" applyAlignment="1">
      <alignment horizontal="center"/>
    </xf>
    <xf numFmtId="165" fontId="6" fillId="11" borderId="5" xfId="0" applyNumberFormat="1" applyFont="1" applyFill="1" applyBorder="1" applyAlignment="1">
      <alignment horizontal="right"/>
    </xf>
    <xf numFmtId="164" fontId="9" fillId="9" borderId="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14" fontId="6" fillId="0" borderId="2" xfId="0" applyNumberFormat="1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A64D79"/>
      <rgbColor rgb="FFEAEAEA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48557"/>
  <sheetViews>
    <sheetView showGridLines="0" tabSelected="1" topLeftCell="A7" zoomScale="154" zoomScaleNormal="154" workbookViewId="0">
      <selection activeCell="E16" sqref="E16"/>
    </sheetView>
  </sheetViews>
  <sheetFormatPr baseColWidth="10" defaultColWidth="8.85546875" defaultRowHeight="12.75" x14ac:dyDescent="0.2"/>
  <cols>
    <col min="1" max="1" width="6.140625"/>
    <col min="2" max="2" width="34.7109375"/>
    <col min="3" max="3" width="16.7109375" customWidth="1"/>
    <col min="4" max="4" width="9.140625" style="53" customWidth="1"/>
    <col min="5" max="5" width="9.140625" style="53" bestFit="1" customWidth="1"/>
    <col min="6" max="6" width="8.5703125"/>
    <col min="7" max="7" width="10.140625" bestFit="1" customWidth="1"/>
    <col min="8" max="8" width="2.5703125"/>
    <col min="9" max="127" width="1.5703125"/>
    <col min="128" max="1022" width="17.28515625"/>
  </cols>
  <sheetData>
    <row r="1" spans="1:127" ht="23.25" customHeight="1" x14ac:dyDescent="0.3">
      <c r="A1" s="58" t="s">
        <v>36</v>
      </c>
      <c r="B1" s="59"/>
      <c r="C1" s="59"/>
      <c r="D1" s="60"/>
      <c r="E1" s="61"/>
      <c r="F1" s="59"/>
      <c r="G1" s="6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</row>
    <row r="2" spans="1:127" ht="12.75" customHeight="1" x14ac:dyDescent="0.2">
      <c r="A2" s="3"/>
      <c r="B2" s="3"/>
      <c r="C2" s="3"/>
      <c r="D2" s="48"/>
      <c r="E2" s="48"/>
      <c r="F2" s="3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</row>
    <row r="3" spans="1:127" ht="15" customHeight="1" x14ac:dyDescent="0.25">
      <c r="A3" s="5" t="s">
        <v>39</v>
      </c>
      <c r="B3" s="2"/>
      <c r="C3" s="2"/>
      <c r="D3" s="49"/>
      <c r="E3" s="4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</row>
    <row r="4" spans="1:127" ht="12.75" customHeight="1" x14ac:dyDescent="0.2">
      <c r="A4" s="6" t="s">
        <v>52</v>
      </c>
      <c r="B4" s="2"/>
      <c r="C4" s="2"/>
      <c r="D4" s="49"/>
      <c r="E4" s="49"/>
      <c r="F4" s="2"/>
      <c r="G4" s="57"/>
      <c r="H4" s="8"/>
      <c r="I4" s="2"/>
      <c r="J4" s="2"/>
      <c r="K4" s="2"/>
      <c r="L4" s="2"/>
      <c r="M4" s="2"/>
      <c r="N4" s="2"/>
      <c r="O4" s="2"/>
      <c r="P4" s="2"/>
      <c r="Q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12.75" customHeight="1" x14ac:dyDescent="0.2">
      <c r="A5" s="2"/>
      <c r="B5" s="2"/>
      <c r="C5" s="2"/>
      <c r="D5" s="49"/>
      <c r="E5" s="4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27" ht="12.75" customHeight="1" x14ac:dyDescent="0.2">
      <c r="A6" s="2"/>
      <c r="B6" s="7" t="s">
        <v>0</v>
      </c>
      <c r="C6" s="72" t="s">
        <v>38</v>
      </c>
      <c r="D6" s="72"/>
      <c r="E6" s="7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</row>
    <row r="7" spans="1:127" ht="12.75" customHeight="1" x14ac:dyDescent="0.2">
      <c r="A7" s="2"/>
      <c r="B7" s="7" t="s">
        <v>29</v>
      </c>
      <c r="C7" s="73">
        <v>42826</v>
      </c>
      <c r="D7" s="73"/>
      <c r="E7" s="5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</row>
    <row r="8" spans="1:127" ht="12.75" customHeight="1" x14ac:dyDescent="0.2">
      <c r="A8" s="9" t="s">
        <v>1</v>
      </c>
      <c r="B8" s="2"/>
      <c r="C8" s="2"/>
      <c r="D8" s="49"/>
      <c r="E8" s="49"/>
      <c r="F8" s="10"/>
      <c r="G8" s="11"/>
      <c r="H8" s="56">
        <v>7</v>
      </c>
      <c r="I8" s="12">
        <f>(C7-WEEKDAY(C7,1)+H8)+7*H1</f>
        <v>42826</v>
      </c>
      <c r="J8" s="13">
        <f t="shared" ref="J8:AO8" si="0">I8+1</f>
        <v>42827</v>
      </c>
      <c r="K8" s="13">
        <f t="shared" si="0"/>
        <v>42828</v>
      </c>
      <c r="L8" s="13">
        <f t="shared" si="0"/>
        <v>42829</v>
      </c>
      <c r="M8" s="13">
        <f t="shared" si="0"/>
        <v>42830</v>
      </c>
      <c r="N8" s="13">
        <f t="shared" si="0"/>
        <v>42831</v>
      </c>
      <c r="O8" s="13">
        <f t="shared" si="0"/>
        <v>42832</v>
      </c>
      <c r="P8" s="13">
        <f t="shared" si="0"/>
        <v>42833</v>
      </c>
      <c r="Q8" s="13">
        <f t="shared" si="0"/>
        <v>42834</v>
      </c>
      <c r="R8" s="13">
        <f t="shared" si="0"/>
        <v>42835</v>
      </c>
      <c r="S8" s="13">
        <f t="shared" si="0"/>
        <v>42836</v>
      </c>
      <c r="T8" s="13">
        <f t="shared" si="0"/>
        <v>42837</v>
      </c>
      <c r="U8" s="13">
        <f t="shared" si="0"/>
        <v>42838</v>
      </c>
      <c r="V8" s="13">
        <f t="shared" si="0"/>
        <v>42839</v>
      </c>
      <c r="W8" s="13">
        <f t="shared" si="0"/>
        <v>42840</v>
      </c>
      <c r="X8" s="13">
        <f t="shared" si="0"/>
        <v>42841</v>
      </c>
      <c r="Y8" s="13">
        <f t="shared" si="0"/>
        <v>42842</v>
      </c>
      <c r="Z8" s="13">
        <f t="shared" si="0"/>
        <v>42843</v>
      </c>
      <c r="AA8" s="13">
        <f t="shared" si="0"/>
        <v>42844</v>
      </c>
      <c r="AB8" s="13">
        <f t="shared" si="0"/>
        <v>42845</v>
      </c>
      <c r="AC8" s="13">
        <f t="shared" si="0"/>
        <v>42846</v>
      </c>
      <c r="AD8" s="13">
        <f t="shared" si="0"/>
        <v>42847</v>
      </c>
      <c r="AE8" s="13">
        <f t="shared" si="0"/>
        <v>42848</v>
      </c>
      <c r="AF8" s="13">
        <f t="shared" si="0"/>
        <v>42849</v>
      </c>
      <c r="AG8" s="13">
        <f t="shared" si="0"/>
        <v>42850</v>
      </c>
      <c r="AH8" s="13">
        <f t="shared" si="0"/>
        <v>42851</v>
      </c>
      <c r="AI8" s="13">
        <f t="shared" si="0"/>
        <v>42852</v>
      </c>
      <c r="AJ8" s="13">
        <f t="shared" si="0"/>
        <v>42853</v>
      </c>
      <c r="AK8" s="13">
        <f t="shared" si="0"/>
        <v>42854</v>
      </c>
      <c r="AL8" s="13">
        <f t="shared" si="0"/>
        <v>42855</v>
      </c>
      <c r="AM8" s="13">
        <f t="shared" si="0"/>
        <v>42856</v>
      </c>
      <c r="AN8" s="13">
        <f t="shared" si="0"/>
        <v>42857</v>
      </c>
      <c r="AO8" s="13">
        <f t="shared" si="0"/>
        <v>42858</v>
      </c>
      <c r="AP8" s="13">
        <f t="shared" ref="AP8:BU8" si="1">AO8+1</f>
        <v>42859</v>
      </c>
      <c r="AQ8" s="13">
        <f t="shared" si="1"/>
        <v>42860</v>
      </c>
      <c r="AR8" s="13">
        <f t="shared" si="1"/>
        <v>42861</v>
      </c>
      <c r="AS8" s="13">
        <f t="shared" si="1"/>
        <v>42862</v>
      </c>
      <c r="AT8" s="13">
        <f t="shared" si="1"/>
        <v>42863</v>
      </c>
      <c r="AU8" s="13">
        <f t="shared" si="1"/>
        <v>42864</v>
      </c>
      <c r="AV8" s="13">
        <f t="shared" si="1"/>
        <v>42865</v>
      </c>
      <c r="AW8" s="13">
        <f t="shared" si="1"/>
        <v>42866</v>
      </c>
      <c r="AX8" s="13">
        <f t="shared" si="1"/>
        <v>42867</v>
      </c>
      <c r="AY8" s="13">
        <f t="shared" si="1"/>
        <v>42868</v>
      </c>
      <c r="AZ8" s="13">
        <f t="shared" si="1"/>
        <v>42869</v>
      </c>
      <c r="BA8" s="13">
        <f t="shared" si="1"/>
        <v>42870</v>
      </c>
      <c r="BB8" s="13">
        <f t="shared" si="1"/>
        <v>42871</v>
      </c>
      <c r="BC8" s="13">
        <f t="shared" si="1"/>
        <v>42872</v>
      </c>
      <c r="BD8" s="13">
        <f t="shared" si="1"/>
        <v>42873</v>
      </c>
      <c r="BE8" s="13">
        <f t="shared" si="1"/>
        <v>42874</v>
      </c>
      <c r="BF8" s="13">
        <f t="shared" si="1"/>
        <v>42875</v>
      </c>
      <c r="BG8" s="13">
        <f t="shared" si="1"/>
        <v>42876</v>
      </c>
      <c r="BH8" s="13">
        <f t="shared" si="1"/>
        <v>42877</v>
      </c>
      <c r="BI8" s="13">
        <f t="shared" si="1"/>
        <v>42878</v>
      </c>
      <c r="BJ8" s="13">
        <f t="shared" si="1"/>
        <v>42879</v>
      </c>
      <c r="BK8" s="13">
        <f t="shared" si="1"/>
        <v>42880</v>
      </c>
      <c r="BL8" s="13">
        <f t="shared" si="1"/>
        <v>42881</v>
      </c>
      <c r="BM8" s="13">
        <f t="shared" si="1"/>
        <v>42882</v>
      </c>
      <c r="BN8" s="13">
        <f t="shared" si="1"/>
        <v>42883</v>
      </c>
      <c r="BO8" s="13">
        <f t="shared" si="1"/>
        <v>42884</v>
      </c>
      <c r="BP8" s="13">
        <f t="shared" si="1"/>
        <v>42885</v>
      </c>
      <c r="BQ8" s="13">
        <f t="shared" si="1"/>
        <v>42886</v>
      </c>
      <c r="BR8" s="13">
        <f t="shared" si="1"/>
        <v>42887</v>
      </c>
      <c r="BS8" s="13">
        <f t="shared" si="1"/>
        <v>42888</v>
      </c>
      <c r="BT8" s="13">
        <f t="shared" si="1"/>
        <v>42889</v>
      </c>
      <c r="BU8" s="13">
        <f t="shared" si="1"/>
        <v>42890</v>
      </c>
      <c r="BV8" s="13">
        <f t="shared" ref="BV8:DA8" si="2">BU8+1</f>
        <v>42891</v>
      </c>
      <c r="BW8" s="13">
        <f t="shared" si="2"/>
        <v>42892</v>
      </c>
      <c r="BX8" s="13">
        <f t="shared" si="2"/>
        <v>42893</v>
      </c>
      <c r="BY8" s="13">
        <f t="shared" si="2"/>
        <v>42894</v>
      </c>
      <c r="BZ8" s="13">
        <f t="shared" si="2"/>
        <v>42895</v>
      </c>
      <c r="CA8" s="13">
        <f t="shared" si="2"/>
        <v>42896</v>
      </c>
      <c r="CB8" s="13">
        <f t="shared" si="2"/>
        <v>42897</v>
      </c>
      <c r="CC8" s="13">
        <f t="shared" si="2"/>
        <v>42898</v>
      </c>
      <c r="CD8" s="13">
        <f t="shared" si="2"/>
        <v>42899</v>
      </c>
      <c r="CE8" s="13">
        <f t="shared" si="2"/>
        <v>42900</v>
      </c>
      <c r="CF8" s="13">
        <f t="shared" si="2"/>
        <v>42901</v>
      </c>
      <c r="CG8" s="13">
        <f t="shared" si="2"/>
        <v>42902</v>
      </c>
      <c r="CH8" s="13">
        <f t="shared" si="2"/>
        <v>42903</v>
      </c>
      <c r="CI8" s="13">
        <f t="shared" si="2"/>
        <v>42904</v>
      </c>
      <c r="CJ8" s="13">
        <f t="shared" si="2"/>
        <v>42905</v>
      </c>
      <c r="CK8" s="13">
        <f t="shared" si="2"/>
        <v>42906</v>
      </c>
      <c r="CL8" s="13">
        <f t="shared" si="2"/>
        <v>42907</v>
      </c>
      <c r="CM8" s="13">
        <f t="shared" si="2"/>
        <v>42908</v>
      </c>
      <c r="CN8" s="13">
        <f t="shared" si="2"/>
        <v>42909</v>
      </c>
      <c r="CO8" s="13">
        <f t="shared" si="2"/>
        <v>42910</v>
      </c>
      <c r="CP8" s="13">
        <f t="shared" si="2"/>
        <v>42911</v>
      </c>
      <c r="CQ8" s="13">
        <f t="shared" si="2"/>
        <v>42912</v>
      </c>
      <c r="CR8" s="13">
        <f t="shared" si="2"/>
        <v>42913</v>
      </c>
      <c r="CS8" s="13">
        <f t="shared" si="2"/>
        <v>42914</v>
      </c>
      <c r="CT8" s="13">
        <f t="shared" si="2"/>
        <v>42915</v>
      </c>
      <c r="CU8" s="13">
        <f t="shared" si="2"/>
        <v>42916</v>
      </c>
      <c r="CV8" s="13">
        <f t="shared" si="2"/>
        <v>42917</v>
      </c>
      <c r="CW8" s="13">
        <f t="shared" si="2"/>
        <v>42918</v>
      </c>
      <c r="CX8" s="13">
        <f t="shared" si="2"/>
        <v>42919</v>
      </c>
      <c r="CY8" s="13">
        <f t="shared" si="2"/>
        <v>42920</v>
      </c>
      <c r="CZ8" s="13">
        <f t="shared" si="2"/>
        <v>42921</v>
      </c>
      <c r="DA8" s="13">
        <f t="shared" si="2"/>
        <v>42922</v>
      </c>
      <c r="DB8" s="13">
        <f t="shared" ref="DB8:DW8" si="3">DA8+1</f>
        <v>42923</v>
      </c>
      <c r="DC8" s="13">
        <f t="shared" si="3"/>
        <v>42924</v>
      </c>
      <c r="DD8" s="13">
        <f t="shared" si="3"/>
        <v>42925</v>
      </c>
      <c r="DE8" s="13">
        <f t="shared" si="3"/>
        <v>42926</v>
      </c>
      <c r="DF8" s="13">
        <f t="shared" si="3"/>
        <v>42927</v>
      </c>
      <c r="DG8" s="13">
        <f t="shared" si="3"/>
        <v>42928</v>
      </c>
      <c r="DH8" s="13">
        <f t="shared" si="3"/>
        <v>42929</v>
      </c>
      <c r="DI8" s="13">
        <f t="shared" si="3"/>
        <v>42930</v>
      </c>
      <c r="DJ8" s="13">
        <f t="shared" si="3"/>
        <v>42931</v>
      </c>
      <c r="DK8" s="13">
        <f t="shared" si="3"/>
        <v>42932</v>
      </c>
      <c r="DL8" s="13">
        <f t="shared" si="3"/>
        <v>42933</v>
      </c>
      <c r="DM8" s="13">
        <f t="shared" si="3"/>
        <v>42934</v>
      </c>
      <c r="DN8" s="13">
        <f t="shared" si="3"/>
        <v>42935</v>
      </c>
      <c r="DO8" s="13">
        <f t="shared" si="3"/>
        <v>42936</v>
      </c>
      <c r="DP8" s="13">
        <f t="shared" si="3"/>
        <v>42937</v>
      </c>
      <c r="DQ8" s="13">
        <f t="shared" si="3"/>
        <v>42938</v>
      </c>
      <c r="DR8" s="13">
        <f t="shared" si="3"/>
        <v>42939</v>
      </c>
      <c r="DS8" s="13">
        <f t="shared" si="3"/>
        <v>42940</v>
      </c>
      <c r="DT8" s="13">
        <f t="shared" si="3"/>
        <v>42941</v>
      </c>
      <c r="DU8" s="13">
        <f t="shared" si="3"/>
        <v>42942</v>
      </c>
      <c r="DV8" s="13">
        <f t="shared" si="3"/>
        <v>42943</v>
      </c>
      <c r="DW8" s="13">
        <f t="shared" si="3"/>
        <v>42944</v>
      </c>
    </row>
    <row r="9" spans="1:127" ht="76.5" customHeight="1" x14ac:dyDescent="0.2">
      <c r="A9" s="63" t="s">
        <v>30</v>
      </c>
      <c r="B9" s="63" t="s">
        <v>31</v>
      </c>
      <c r="C9" s="64" t="s">
        <v>32</v>
      </c>
      <c r="D9" s="65" t="s">
        <v>2</v>
      </c>
      <c r="E9" s="65" t="s">
        <v>3</v>
      </c>
      <c r="F9" s="66" t="s">
        <v>4</v>
      </c>
      <c r="G9" s="66" t="s">
        <v>34</v>
      </c>
      <c r="H9" s="14"/>
      <c r="I9" s="71">
        <f>I8</f>
        <v>42826</v>
      </c>
      <c r="J9" s="71"/>
      <c r="K9" s="71"/>
      <c r="L9" s="71"/>
      <c r="M9" s="71"/>
      <c r="N9" s="71"/>
      <c r="O9" s="71"/>
      <c r="P9" s="71">
        <f>P8</f>
        <v>42833</v>
      </c>
      <c r="Q9" s="71"/>
      <c r="R9" s="71"/>
      <c r="S9" s="71"/>
      <c r="T9" s="71"/>
      <c r="U9" s="71"/>
      <c r="V9" s="71"/>
      <c r="W9" s="71">
        <f>W8</f>
        <v>42840</v>
      </c>
      <c r="X9" s="71"/>
      <c r="Y9" s="71"/>
      <c r="Z9" s="71"/>
      <c r="AA9" s="71"/>
      <c r="AB9" s="71"/>
      <c r="AC9" s="71"/>
      <c r="AD9" s="71">
        <f>AD8</f>
        <v>42847</v>
      </c>
      <c r="AE9" s="71"/>
      <c r="AF9" s="71"/>
      <c r="AG9" s="71"/>
      <c r="AH9" s="71"/>
      <c r="AI9" s="71"/>
      <c r="AJ9" s="71"/>
      <c r="AK9" s="71">
        <f>AK8</f>
        <v>42854</v>
      </c>
      <c r="AL9" s="71"/>
      <c r="AM9" s="71"/>
      <c r="AN9" s="71"/>
      <c r="AO9" s="71"/>
      <c r="AP9" s="71"/>
      <c r="AQ9" s="71"/>
      <c r="AR9" s="71">
        <f>AR8</f>
        <v>42861</v>
      </c>
      <c r="AS9" s="71"/>
      <c r="AT9" s="71"/>
      <c r="AU9" s="71"/>
      <c r="AV9" s="71"/>
      <c r="AW9" s="71"/>
      <c r="AX9" s="71"/>
      <c r="AY9" s="71">
        <f>AY8</f>
        <v>42868</v>
      </c>
      <c r="AZ9" s="71"/>
      <c r="BA9" s="71"/>
      <c r="BB9" s="71"/>
      <c r="BC9" s="71"/>
      <c r="BD9" s="71"/>
      <c r="BE9" s="71"/>
      <c r="BF9" s="71">
        <f>BF8</f>
        <v>42875</v>
      </c>
      <c r="BG9" s="71"/>
      <c r="BH9" s="71"/>
      <c r="BI9" s="71"/>
      <c r="BJ9" s="71"/>
      <c r="BK9" s="71"/>
      <c r="BL9" s="71"/>
      <c r="BM9" s="71">
        <f>BM8</f>
        <v>42882</v>
      </c>
      <c r="BN9" s="71"/>
      <c r="BO9" s="71"/>
      <c r="BP9" s="71"/>
      <c r="BQ9" s="71"/>
      <c r="BR9" s="71"/>
      <c r="BS9" s="71"/>
      <c r="BT9" s="71">
        <f>BT8</f>
        <v>42889</v>
      </c>
      <c r="BU9" s="71"/>
      <c r="BV9" s="71"/>
      <c r="BW9" s="71"/>
      <c r="BX9" s="71"/>
      <c r="BY9" s="71"/>
      <c r="BZ9" s="71"/>
      <c r="CA9" s="71">
        <f>CA8</f>
        <v>42896</v>
      </c>
      <c r="CB9" s="71"/>
      <c r="CC9" s="71"/>
      <c r="CD9" s="71"/>
      <c r="CE9" s="71"/>
      <c r="CF9" s="71"/>
      <c r="CG9" s="71"/>
      <c r="CH9" s="71">
        <f>CH8</f>
        <v>42903</v>
      </c>
      <c r="CI9" s="71"/>
      <c r="CJ9" s="71"/>
      <c r="CK9" s="71"/>
      <c r="CL9" s="71"/>
      <c r="CM9" s="71"/>
      <c r="CN9" s="71"/>
      <c r="CO9" s="71">
        <f>CO8</f>
        <v>42910</v>
      </c>
      <c r="CP9" s="71"/>
      <c r="CQ9" s="71"/>
      <c r="CR9" s="71"/>
      <c r="CS9" s="71"/>
      <c r="CT9" s="71"/>
      <c r="CU9" s="71"/>
      <c r="CV9" s="71">
        <f>CV8</f>
        <v>42917</v>
      </c>
      <c r="CW9" s="71"/>
      <c r="CX9" s="71"/>
      <c r="CY9" s="71"/>
      <c r="CZ9" s="71"/>
      <c r="DA9" s="71"/>
      <c r="DB9" s="71"/>
      <c r="DC9" s="71">
        <f>DC8</f>
        <v>42924</v>
      </c>
      <c r="DD9" s="71"/>
      <c r="DE9" s="71"/>
      <c r="DF9" s="71"/>
      <c r="DG9" s="71"/>
      <c r="DH9" s="71"/>
      <c r="DI9" s="71"/>
      <c r="DJ9" s="71">
        <f>DJ8</f>
        <v>42931</v>
      </c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</row>
    <row r="10" spans="1:127" x14ac:dyDescent="0.2">
      <c r="A10" s="15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16" t="s">
        <v>35</v>
      </c>
      <c r="C10" s="17" t="s">
        <v>5</v>
      </c>
      <c r="D10" s="67">
        <f>MIN(D11:D12)</f>
        <v>42826</v>
      </c>
      <c r="E10" s="67">
        <f>MAX(E11:E12)</f>
        <v>42839</v>
      </c>
      <c r="F10" s="68">
        <f>F11+F12</f>
        <v>14</v>
      </c>
      <c r="G10" s="18"/>
      <c r="H10" s="1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</row>
    <row r="11" spans="1:127" x14ac:dyDescent="0.2">
      <c r="A11" s="21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22" t="s">
        <v>37</v>
      </c>
      <c r="C11" s="23" t="s">
        <v>51</v>
      </c>
      <c r="D11" s="50">
        <v>42826</v>
      </c>
      <c r="E11" s="50">
        <f>D11+F11-1</f>
        <v>42832</v>
      </c>
      <c r="F11" s="24">
        <v>7</v>
      </c>
      <c r="G11" s="18"/>
      <c r="H11" s="25"/>
      <c r="I11" s="26"/>
      <c r="J11" s="26"/>
      <c r="K11" s="26"/>
      <c r="L11" s="26"/>
      <c r="M11" s="26"/>
      <c r="N11" s="26"/>
      <c r="O11" s="26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</row>
    <row r="12" spans="1:127" x14ac:dyDescent="0.2">
      <c r="A12" s="21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1.2</v>
      </c>
      <c r="B12" s="22" t="s">
        <v>19</v>
      </c>
      <c r="C12" s="23" t="s">
        <v>51</v>
      </c>
      <c r="D12" s="50">
        <v>42833</v>
      </c>
      <c r="E12" s="50">
        <f>D12+F12-1</f>
        <v>42839</v>
      </c>
      <c r="F12" s="24">
        <v>7</v>
      </c>
      <c r="G12" s="18"/>
      <c r="H12" s="25"/>
      <c r="I12" s="25"/>
      <c r="J12" s="25"/>
      <c r="P12" s="26"/>
      <c r="Q12" s="26"/>
      <c r="R12" s="26"/>
      <c r="S12" s="26"/>
      <c r="T12" s="26"/>
      <c r="U12" s="26"/>
      <c r="V12" s="26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</row>
    <row r="13" spans="1:127" x14ac:dyDescent="0.2">
      <c r="A13" s="27">
        <f ca="1">IF(ISERROR(VALUE(SUBSTITUTE(OFFSET(A13,-1,0,1,1),".",""))),1,IF(ISERROR(FIND("`",SUBSTITUTE(OFFSET(A13,-1,0,1,1),".","`",1))),VALUE(OFFSET(A13,-1,0,1,1))+1,VALUE(LEFT(OFFSET(A13,-1,0,1,1),FIND("`",SUBSTITUTE(OFFSET(A13,-1,0,1,1),".","`",1))-1))+1))</f>
        <v>2</v>
      </c>
      <c r="B13" s="28" t="s">
        <v>6</v>
      </c>
      <c r="C13" s="17" t="s">
        <v>5</v>
      </c>
      <c r="D13" s="70"/>
      <c r="E13" s="70"/>
      <c r="F13" s="69"/>
      <c r="G13" s="1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</row>
    <row r="14" spans="1:127" x14ac:dyDescent="0.2">
      <c r="A14" s="21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22" t="s">
        <v>20</v>
      </c>
      <c r="C14" s="23"/>
      <c r="D14" s="50"/>
      <c r="E14" s="50"/>
      <c r="F14" s="24"/>
      <c r="G14" s="18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</row>
    <row r="15" spans="1:127" x14ac:dyDescent="0.2">
      <c r="A15" s="27">
        <f ca="1">IF(ISERROR(VALUE(SUBSTITUTE(OFFSET(A15,-1,0,1,1),".",""))),1,IF(ISERROR(FIND("`",SUBSTITUTE(OFFSET(A15,-1,0,1,1),".","`",1))),VALUE(OFFSET(A15,-1,0,1,1))+1,VALUE(LEFT(OFFSET(A15,-1,0,1,1),FIND("`",SUBSTITUTE(OFFSET(A15,-1,0,1,1),".","`",1))-1))+1))</f>
        <v>3</v>
      </c>
      <c r="B15" s="28" t="s">
        <v>7</v>
      </c>
      <c r="C15" s="17" t="s">
        <v>5</v>
      </c>
      <c r="D15" s="67"/>
      <c r="E15" s="67"/>
      <c r="F15" s="69"/>
      <c r="G15" s="18" t="str">
        <f t="shared" ref="G15:G33" ca="1" si="4">IF(E15="","",IF((E15-TODAY())&lt;0,"Entregado",E15-TODAY()))</f>
        <v/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</row>
    <row r="16" spans="1:127" x14ac:dyDescent="0.2">
      <c r="A16" s="21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3.1</v>
      </c>
      <c r="B16" s="22" t="s">
        <v>21</v>
      </c>
      <c r="C16" s="23"/>
      <c r="D16" s="50"/>
      <c r="E16" s="50"/>
      <c r="F16" s="24"/>
      <c r="G16" s="18" t="str">
        <f t="shared" ca="1" si="4"/>
        <v/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</row>
    <row r="17" spans="1:127" x14ac:dyDescent="0.2">
      <c r="A17" s="27">
        <f ca="1">IF(ISERROR(VALUE(SUBSTITUTE(OFFSET(A17,-1,0,1,1),".",""))),1,IF(ISERROR(FIND("`",SUBSTITUTE(OFFSET(A17,-1,0,1,1),".","`",1))),VALUE(OFFSET(A17,-1,0,1,1))+1,VALUE(LEFT(OFFSET(A17,-1,0,1,1),FIND("`",SUBSTITUTE(OFFSET(A17,-1,0,1,1),".","`",1))-1))+1))</f>
        <v>4</v>
      </c>
      <c r="B17" s="28" t="s">
        <v>8</v>
      </c>
      <c r="C17" s="30" t="s">
        <v>5</v>
      </c>
      <c r="D17" s="67"/>
      <c r="E17" s="67"/>
      <c r="F17" s="69"/>
      <c r="G17" s="18" t="str">
        <f t="shared" ca="1" si="4"/>
        <v/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</row>
    <row r="18" spans="1:127" x14ac:dyDescent="0.2">
      <c r="A18" s="21" t="str">
        <f t="shared" ref="A18:A21" ca="1" si="5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4.1</v>
      </c>
      <c r="B18" s="22" t="s">
        <v>23</v>
      </c>
      <c r="C18" s="23"/>
      <c r="D18" s="50"/>
      <c r="E18" s="50"/>
      <c r="F18" s="24"/>
      <c r="G18" s="18" t="str">
        <f t="shared" ca="1" si="4"/>
        <v/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</row>
    <row r="19" spans="1:127" x14ac:dyDescent="0.2">
      <c r="A19" s="21" t="str">
        <f t="shared" ca="1" si="5"/>
        <v>4.2</v>
      </c>
      <c r="B19" s="22" t="s">
        <v>24</v>
      </c>
      <c r="C19" s="23"/>
      <c r="D19" s="50"/>
      <c r="E19" s="50"/>
      <c r="F19" s="24"/>
      <c r="G19" s="18" t="str">
        <f t="shared" ca="1" si="4"/>
        <v/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</row>
    <row r="20" spans="1:127" x14ac:dyDescent="0.2">
      <c r="A20" s="21" t="str">
        <f t="shared" ca="1" si="5"/>
        <v>4.3</v>
      </c>
      <c r="B20" s="22" t="s">
        <v>22</v>
      </c>
      <c r="C20" s="23"/>
      <c r="D20" s="50"/>
      <c r="E20" s="50"/>
      <c r="F20" s="24"/>
      <c r="G20" s="18" t="str">
        <f t="shared" ca="1" si="4"/>
        <v/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</row>
    <row r="21" spans="1:127" x14ac:dyDescent="0.2">
      <c r="A21" s="21" t="str">
        <f t="shared" ca="1" si="5"/>
        <v>4.4</v>
      </c>
      <c r="B21" s="22" t="s">
        <v>25</v>
      </c>
      <c r="C21" s="23"/>
      <c r="D21" s="50"/>
      <c r="E21" s="50"/>
      <c r="F21" s="24"/>
      <c r="G21" s="18" t="str">
        <f t="shared" ca="1" si="4"/>
        <v/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</row>
    <row r="22" spans="1:127" x14ac:dyDescent="0.2">
      <c r="A22" s="27">
        <f ca="1">IF(ISERROR(VALUE(SUBSTITUTE(OFFSET(A22,-1,0,1,1),".",""))),1,IF(ISERROR(FIND("`",SUBSTITUTE(OFFSET(A22,-1,0,1,1),".","`",1))),VALUE(OFFSET(A22,-1,0,1,1))+1,VALUE(LEFT(OFFSET(A22,-1,0,1,1),FIND("`",SUBSTITUTE(OFFSET(A22,-1,0,1,1),".","`",1))-1))+1))</f>
        <v>5</v>
      </c>
      <c r="B22" s="28" t="s">
        <v>9</v>
      </c>
      <c r="C22" s="30" t="s">
        <v>5</v>
      </c>
      <c r="D22" s="67"/>
      <c r="E22" s="67"/>
      <c r="F22" s="69"/>
      <c r="G22" s="18" t="str">
        <f t="shared" ca="1" si="4"/>
        <v/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</row>
    <row r="23" spans="1:127" x14ac:dyDescent="0.2">
      <c r="A23" s="21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5.1</v>
      </c>
      <c r="B23" s="22" t="s">
        <v>26</v>
      </c>
      <c r="C23" s="23"/>
      <c r="D23" s="50"/>
      <c r="E23" s="50"/>
      <c r="F23" s="24"/>
      <c r="G23" s="18" t="str">
        <f t="shared" ca="1" si="4"/>
        <v/>
      </c>
      <c r="H23" s="8"/>
      <c r="I23" s="8"/>
      <c r="J23" s="8"/>
      <c r="K23" s="8"/>
      <c r="L23" s="8"/>
      <c r="M23" s="8"/>
      <c r="N23" s="8" t="s">
        <v>33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</row>
    <row r="24" spans="1:127" x14ac:dyDescent="0.2">
      <c r="A24" s="21" t="str">
        <f ca="1">IF(ISERROR(VALUE(SUBSTITUTE(OFFSET(A24,-1,0,1,1),".",""))),"0.1",IF(ISERROR(FIND("`",SUBSTITUTE(OFFSET(A24,-1,0,1,1),".","`",1))),OFFSET(A24,-1,0,1,1)&amp;".1",LEFT(OFFSET(A24,-1,0,1,1),FIND("`",SUBSTITUTE(OFFSET(A24,-1,0,1,1),".","`",1)))&amp;IF(ISERROR(FIND("`",SUBSTITUTE(OFFSET(A24,-1,0,1,1),".","`",2))),VALUE(RIGHT(OFFSET(A24,-1,0,1,1),LEN(OFFSET(A24,-1,0,1,1))-FIND("`",SUBSTITUTE(OFFSET(A24,-1,0,1,1),".","`",1))))+1,VALUE(MID(OFFSET(A24,-1,0,1,1),FIND("`",SUBSTITUTE(OFFSET(A24,-1,0,1,1),".","`",1))+1,(FIND("`",SUBSTITUTE(OFFSET(A24,-1,0,1,1),".","`",2))-FIND("`",SUBSTITUTE(OFFSET(A24,-1,0,1,1),".","`",1))-1)))+1)))</f>
        <v>5.2</v>
      </c>
      <c r="B24" s="22" t="s">
        <v>27</v>
      </c>
      <c r="C24" s="23"/>
      <c r="D24" s="50"/>
      <c r="E24" s="50"/>
      <c r="F24" s="24"/>
      <c r="G24" s="18" t="str">
        <f t="shared" ca="1" si="4"/>
        <v/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</row>
    <row r="25" spans="1:127" x14ac:dyDescent="0.2">
      <c r="A25" s="27">
        <f ca="1">IF(ISERROR(VALUE(SUBSTITUTE(OFFSET(A25,-1,0,1,1),".",""))),1,IF(ISERROR(FIND("`",SUBSTITUTE(OFFSET(A25,-1,0,1,1),".","`",1))),VALUE(OFFSET(A25,-1,0,1,1))+1,VALUE(LEFT(OFFSET(A25,-1,0,1,1),FIND("`",SUBSTITUTE(OFFSET(A25,-1,0,1,1),".","`",1))-1))+1))</f>
        <v>6</v>
      </c>
      <c r="B25" s="28" t="s">
        <v>10</v>
      </c>
      <c r="C25" s="30" t="s">
        <v>5</v>
      </c>
      <c r="D25" s="67"/>
      <c r="E25" s="67"/>
      <c r="F25" s="69"/>
      <c r="G25" s="18" t="str">
        <f t="shared" ca="1" si="4"/>
        <v/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</row>
    <row r="26" spans="1:127" x14ac:dyDescent="0.2">
      <c r="A26" s="21" t="str">
        <f ca="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6.1</v>
      </c>
      <c r="B26" s="22" t="s">
        <v>28</v>
      </c>
      <c r="C26" s="23"/>
      <c r="D26" s="50"/>
      <c r="E26" s="50"/>
      <c r="F26" s="24"/>
      <c r="G26" s="18" t="str">
        <f t="shared" ca="1" si="4"/>
        <v/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</row>
    <row r="27" spans="1:127" x14ac:dyDescent="0.2">
      <c r="A27" s="2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7</v>
      </c>
      <c r="B27" s="28" t="s">
        <v>11</v>
      </c>
      <c r="C27" s="30" t="s">
        <v>5</v>
      </c>
      <c r="D27" s="67"/>
      <c r="E27" s="67"/>
      <c r="F27" s="69"/>
      <c r="G27" s="18" t="str">
        <f t="shared" ca="1" si="4"/>
        <v/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</row>
    <row r="28" spans="1:127" x14ac:dyDescent="0.2">
      <c r="A28" s="31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7.1</v>
      </c>
      <c r="B28" s="32" t="s">
        <v>12</v>
      </c>
      <c r="C28" s="33"/>
      <c r="D28" s="51"/>
      <c r="E28" s="51"/>
      <c r="F28" s="34"/>
      <c r="G28" s="18" t="str">
        <f t="shared" ca="1" si="4"/>
        <v/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</row>
    <row r="29" spans="1:127" x14ac:dyDescent="0.2">
      <c r="A29" s="31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7.2</v>
      </c>
      <c r="B29" s="32" t="s">
        <v>13</v>
      </c>
      <c r="C29" s="33"/>
      <c r="D29" s="51"/>
      <c r="E29" s="51"/>
      <c r="F29" s="34"/>
      <c r="G29" s="18" t="str">
        <f t="shared" ca="1" si="4"/>
        <v/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</row>
    <row r="30" spans="1:127" x14ac:dyDescent="0.2">
      <c r="A30" s="27">
        <f ca="1">IF(ISERROR(VALUE(SUBSTITUTE(OFFSET(A30,-1,0,1,1),".",""))),1,IF(ISERROR(FIND("`",SUBSTITUTE(OFFSET(A30,-1,0,1,1),".","`",1))),VALUE(OFFSET(A30,-1,0,1,1))+1,VALUE(LEFT(OFFSET(A30,-1,0,1,1),FIND("`",SUBSTITUTE(OFFSET(A30,-1,0,1,1),".","`",1))-1))+1))</f>
        <v>8</v>
      </c>
      <c r="B30" s="28" t="s">
        <v>14</v>
      </c>
      <c r="C30" s="30" t="s">
        <v>5</v>
      </c>
      <c r="D30" s="67"/>
      <c r="E30" s="67"/>
      <c r="F30" s="69"/>
      <c r="G30" s="18" t="str">
        <f t="shared" ca="1" si="4"/>
        <v/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</row>
    <row r="31" spans="1:127" x14ac:dyDescent="0.2">
      <c r="A31" s="31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8.1</v>
      </c>
      <c r="B31" s="32" t="s">
        <v>15</v>
      </c>
      <c r="C31" s="33"/>
      <c r="D31" s="51"/>
      <c r="E31" s="51"/>
      <c r="F31" s="34"/>
      <c r="G31" s="18" t="str">
        <f t="shared" ca="1" si="4"/>
        <v/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</row>
    <row r="32" spans="1:127" x14ac:dyDescent="0.2">
      <c r="A32" s="31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8.2</v>
      </c>
      <c r="B32" s="32" t="s">
        <v>16</v>
      </c>
      <c r="C32" s="33"/>
      <c r="D32" s="51"/>
      <c r="E32" s="51"/>
      <c r="F32" s="34"/>
      <c r="G32" s="18" t="str">
        <f t="shared" ca="1" si="4"/>
        <v/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</row>
    <row r="33" spans="1:127" ht="9.75" customHeight="1" x14ac:dyDescent="0.2">
      <c r="A33" s="35"/>
      <c r="B33" s="36"/>
      <c r="C33" s="37"/>
      <c r="D33" s="52"/>
      <c r="E33" s="52"/>
      <c r="F33" s="38"/>
      <c r="G33" s="18" t="str">
        <f t="shared" ca="1" si="4"/>
        <v/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</row>
    <row r="34" spans="1:127" ht="12.75" customHeight="1" x14ac:dyDescent="0.2"/>
    <row r="35" spans="1:127" ht="12.75" customHeight="1" x14ac:dyDescent="0.2"/>
    <row r="36" spans="1:127" ht="12.75" customHeight="1" x14ac:dyDescent="0.2"/>
    <row r="37" spans="1:127" ht="12.75" customHeight="1" thickBot="1" x14ac:dyDescent="0.25">
      <c r="A37" t="s">
        <v>42</v>
      </c>
    </row>
    <row r="38" spans="1:127" ht="12.75" customHeight="1" x14ac:dyDescent="0.2">
      <c r="A38" s="41" t="s">
        <v>43</v>
      </c>
      <c r="B38" s="45" t="s">
        <v>44</v>
      </c>
      <c r="D38" s="54"/>
      <c r="E38" s="54"/>
      <c r="F38" s="43"/>
      <c r="G38" s="43"/>
      <c r="H38" s="43"/>
      <c r="I38" s="43"/>
    </row>
    <row r="39" spans="1:127" ht="12.75" customHeight="1" x14ac:dyDescent="0.2">
      <c r="A39" s="42" t="s">
        <v>41</v>
      </c>
      <c r="B39" s="46" t="s">
        <v>50</v>
      </c>
      <c r="D39" s="54"/>
      <c r="E39" s="54"/>
      <c r="F39" s="43"/>
      <c r="G39" s="43"/>
      <c r="H39" s="43"/>
      <c r="I39" s="43"/>
    </row>
    <row r="40" spans="1:127" ht="12.75" customHeight="1" x14ac:dyDescent="0.2">
      <c r="A40" s="42" t="s">
        <v>45</v>
      </c>
      <c r="B40" s="46" t="s">
        <v>46</v>
      </c>
      <c r="D40" s="54"/>
      <c r="E40" s="54"/>
      <c r="F40" s="43"/>
      <c r="G40" s="43"/>
      <c r="H40" s="43"/>
      <c r="I40" s="43"/>
    </row>
    <row r="41" spans="1:127" ht="12.75" customHeight="1" x14ac:dyDescent="0.2">
      <c r="A41" s="42" t="s">
        <v>40</v>
      </c>
      <c r="B41" s="46" t="s">
        <v>47</v>
      </c>
      <c r="D41" s="54"/>
      <c r="E41" s="54"/>
      <c r="F41" s="43"/>
      <c r="G41" s="43"/>
      <c r="H41" s="43"/>
      <c r="I41" s="43"/>
    </row>
    <row r="42" spans="1:127" ht="12.75" customHeight="1" thickBot="1" x14ac:dyDescent="0.25">
      <c r="A42" s="44" t="s">
        <v>48</v>
      </c>
      <c r="B42" s="47" t="s">
        <v>49</v>
      </c>
      <c r="D42" s="54"/>
      <c r="E42" s="54"/>
      <c r="F42" s="43"/>
      <c r="G42" s="43"/>
      <c r="H42" s="43"/>
      <c r="I42" s="43"/>
    </row>
    <row r="43" spans="1:127" ht="12.75" customHeight="1" x14ac:dyDescent="0.2"/>
    <row r="44" spans="1:127" ht="12.75" customHeight="1" x14ac:dyDescent="0.2"/>
    <row r="45" spans="1:127" ht="12.75" customHeight="1" x14ac:dyDescent="0.2"/>
    <row r="46" spans="1:127" ht="12.75" customHeight="1" x14ac:dyDescent="0.2"/>
    <row r="47" spans="1:127" ht="12.75" customHeight="1" x14ac:dyDescent="0.2"/>
    <row r="48" spans="1:12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</sheetData>
  <mergeCells count="19">
    <mergeCell ref="C6:E6"/>
    <mergeCell ref="C7:D7"/>
    <mergeCell ref="I9:O9"/>
    <mergeCell ref="P9:V9"/>
    <mergeCell ref="W9:AC9"/>
    <mergeCell ref="AD9:AJ9"/>
    <mergeCell ref="AK9:AQ9"/>
    <mergeCell ref="AR9:AX9"/>
    <mergeCell ref="AY9:BE9"/>
    <mergeCell ref="BF9:BL9"/>
    <mergeCell ref="BM9:BS9"/>
    <mergeCell ref="BT9:BZ9"/>
    <mergeCell ref="DJ9:DP9"/>
    <mergeCell ref="DQ9:DW9"/>
    <mergeCell ref="CA9:CG9"/>
    <mergeCell ref="CH9:CN9"/>
    <mergeCell ref="CO9:CU9"/>
    <mergeCell ref="CV9:DB9"/>
    <mergeCell ref="DC9:DI9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baseColWidth="10" defaultColWidth="8.85546875" defaultRowHeight="12.75" x14ac:dyDescent="0.2"/>
  <cols>
    <col min="1" max="26" width="8"/>
    <col min="27" max="1025" width="17.28515625"/>
  </cols>
  <sheetData>
    <row r="1" spans="1:1" ht="15" customHeight="1" x14ac:dyDescent="0.2">
      <c r="A1" s="39" t="s">
        <v>17</v>
      </c>
    </row>
    <row r="2" spans="1:1" ht="12.75" customHeight="1" x14ac:dyDescent="0.2">
      <c r="A2" s="2" t="s">
        <v>18</v>
      </c>
    </row>
    <row r="3" spans="1:1" ht="12.75" customHeight="1" x14ac:dyDescent="0.2">
      <c r="A3" s="40" t="str">
        <f>HYPERLINK("http://www.vertex42.com/ExcelTemplates/excel-gantt-chart.html","http://www.vertex42.com/ExcelTemplates/excel-gantt-chart.html")</f>
        <v>http://www.vertex42.com/ExcelTemplates/excel-gantt-chart.html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revision>0</cp:revision>
  <dcterms:created xsi:type="dcterms:W3CDTF">2017-04-15T02:18:55Z</dcterms:created>
  <dcterms:modified xsi:type="dcterms:W3CDTF">2017-04-15T04:44:43Z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9ec27d68-d98f-44e0-9d6b-6ad143af8f06</vt:lpwstr>
  </property>
</Properties>
</file>