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860" activeTab="6"/>
  </bookViews>
  <sheets>
    <sheet name="基准" sheetId="7" r:id="rId1"/>
    <sheet name="w" sheetId="12" r:id="rId2"/>
    <sheet name="Rr" sheetId="8" r:id="rId3"/>
    <sheet name="c ̅D ̅" sheetId="6" r:id="rId4"/>
    <sheet name="c ̅" sheetId="9" r:id="rId5"/>
    <sheet name="D ̅" sheetId="10" r:id="rId6"/>
    <sheet name="B" sheetId="1" r:id="rId7"/>
    <sheet name="c ̅D ̅B" sheetId="11" r:id="rId8"/>
  </sheets>
  <calcPr calcId="144525"/>
</workbook>
</file>

<file path=xl/sharedStrings.xml><?xml version="1.0" encoding="utf-8"?>
<sst xmlns="http://schemas.openxmlformats.org/spreadsheetml/2006/main" count="90" uniqueCount="54">
  <si>
    <t>序号</t>
  </si>
  <si>
    <t>cm</t>
  </si>
  <si>
    <t>Dm</t>
  </si>
  <si>
    <t>满意度SS</t>
  </si>
  <si>
    <t>cm/Dm均值=11</t>
  </si>
  <si>
    <t>cm/Dm+5.5</t>
  </si>
  <si>
    <t>cm/Dm-5.5</t>
  </si>
  <si>
    <t>SS变化值</t>
  </si>
  <si>
    <t>增长率</t>
  </si>
  <si>
    <t>基准情景(Rr=中值)</t>
  </si>
  <si>
    <t>w=低值(-50%)</t>
  </si>
  <si>
    <t>w=高值(+50%)</t>
  </si>
  <si>
    <t>结论：类似正比例关系</t>
  </si>
  <si>
    <t>Rr=低值</t>
  </si>
  <si>
    <t>Rr=高值</t>
  </si>
  <si>
    <t>结论：关系值越低，SS越大</t>
  </si>
  <si>
    <t>SS初值=</t>
  </si>
  <si>
    <t>cm/Dm变动值</t>
  </si>
  <si>
    <t>5.5(+50%)</t>
  </si>
  <si>
    <t>4.4(+40%)</t>
  </si>
  <si>
    <t>3.3(+30%)</t>
  </si>
  <si>
    <t>2.2(+20%)</t>
  </si>
  <si>
    <t>1.1(+10%)</t>
  </si>
  <si>
    <t>cm变动值</t>
  </si>
  <si>
    <t>当c ̅浮动范围在+20%时，满意度变化不大。说明当课程改进的变动成本（课程运营与管理、人力成本等）变化不大时，对满意度的影响较小。</t>
  </si>
  <si>
    <t>当课程运营与管理、人工成本（外界环境引起的成本增加）等增加时，满意度下降比例不会太低。</t>
  </si>
  <si>
    <t>通过技术更新、提高工作效率等方式大量降低成本时，满意度将大幅上升。</t>
  </si>
  <si>
    <t>总：教学团队可以通过提高自身技术水平（慕课改进能力）的方式大幅缩减成本，这时能大幅度提高学生满意度。而外界环境引起的成本上升对满意度的影响幅度较小，可XXX.</t>
  </si>
  <si>
    <t>Dm变动值</t>
  </si>
  <si>
    <t>变化率/增长率</t>
  </si>
  <si>
    <t>基准B值=</t>
  </si>
  <si>
    <t>基准SS=</t>
  </si>
  <si>
    <t>B百分比变动情况</t>
  </si>
  <si>
    <t>B值</t>
  </si>
  <si>
    <t>当教育经费充足时，适度增加用于慕课优化的预算（情景1），学生满意度将增加xxx</t>
  </si>
  <si>
    <t>若慕课项目资金仍有富余，可进一步扩大预算投入，即达到情景2设定的提高20%的预算，学生满意度将大幅增加X。</t>
  </si>
  <si>
    <t>当教育经费紧张时，降低用于慕课优化的预算（情景1），满意度仅下降XXX。</t>
  </si>
  <si>
    <t>若课程经费被大幅削减，可减少20%预算，学生满意度不会大幅下降，下降幅度仍在可接受的范围内。</t>
  </si>
  <si>
    <t>指导建议：当教育经费充足时，适度增加预算可以有效提高满意度；当经费紧张时，可以减少较多预算投入，此时满意度不会大幅下降。</t>
  </si>
  <si>
    <t>c ̅-D ̅</t>
  </si>
  <si>
    <t>B</t>
  </si>
  <si>
    <t>状态</t>
  </si>
  <si>
    <t>高-高</t>
  </si>
  <si>
    <t>低-低</t>
  </si>
  <si>
    <t>高-低</t>
  </si>
  <si>
    <t>低-高</t>
  </si>
  <si>
    <t>(+5.5)</t>
  </si>
  <si>
    <t>(B=26.4)</t>
  </si>
  <si>
    <t>(-5.5)</t>
  </si>
  <si>
    <t>(B=17.6)</t>
  </si>
  <si>
    <t>(+1.1)</t>
  </si>
  <si>
    <t>(B=24.2)</t>
  </si>
  <si>
    <t>(-1.1)</t>
  </si>
  <si>
    <t>(B=19.8)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</si>
</sst>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);[Red]\(0.000\)"/>
    <numFmt numFmtId="177" formatCode="0.000_ "/>
    <numFmt numFmtId="178" formatCode="0.000;[Red]0.000"/>
  </numFmts>
  <fonts count="24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5" applyNumberFormat="0" applyAlignment="0" applyProtection="0">
      <alignment vertical="center"/>
    </xf>
    <xf numFmtId="0" fontId="18" fillId="13" borderId="1" applyNumberFormat="0" applyAlignment="0" applyProtection="0">
      <alignment vertical="center"/>
    </xf>
    <xf numFmtId="0" fontId="19" fillId="14" borderId="6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0" fillId="2" borderId="0" xfId="0" applyFill="1">
      <alignment vertical="center"/>
    </xf>
    <xf numFmtId="0" fontId="1" fillId="3" borderId="0" xfId="0" applyFont="1" applyFill="1" applyBorder="1">
      <alignment vertical="center"/>
    </xf>
    <xf numFmtId="0" fontId="0" fillId="2" borderId="0" xfId="0" applyFill="1" applyBorder="1">
      <alignment vertical="center"/>
    </xf>
    <xf numFmtId="9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3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9" fontId="0" fillId="2" borderId="0" xfId="0" applyNumberFormat="1" applyFill="1">
      <alignment vertical="center"/>
    </xf>
    <xf numFmtId="0" fontId="0" fillId="0" borderId="0" xfId="0" applyBorder="1">
      <alignment vertical="center"/>
    </xf>
    <xf numFmtId="0" fontId="2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0" fillId="2" borderId="0" xfId="0" applyFill="1" applyBorder="1" applyAlignment="1">
      <alignment horizontal="left" vertical="center"/>
    </xf>
    <xf numFmtId="9" fontId="0" fillId="0" borderId="0" xfId="0" applyNumberFormat="1" applyBorder="1">
      <alignment vertical="center"/>
    </xf>
    <xf numFmtId="9" fontId="0" fillId="2" borderId="0" xfId="0" applyNumberFormat="1" applyFill="1" applyBorder="1">
      <alignment vertical="center"/>
    </xf>
    <xf numFmtId="177" fontId="0" fillId="0" borderId="0" xfId="0" applyNumberFormat="1" applyFont="1">
      <alignment vertical="center"/>
    </xf>
    <xf numFmtId="0" fontId="0" fillId="0" borderId="0" xfId="0" applyFont="1" applyBorder="1">
      <alignment vertical="center"/>
    </xf>
    <xf numFmtId="177" fontId="1" fillId="2" borderId="0" xfId="0" applyNumberFormat="1" applyFont="1" applyFill="1">
      <alignment vertical="center"/>
    </xf>
    <xf numFmtId="177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0" fontId="0" fillId="3" borderId="0" xfId="0" applyFill="1">
      <alignment vertical="center"/>
    </xf>
    <xf numFmtId="0" fontId="1" fillId="0" borderId="0" xfId="0" applyFont="1">
      <alignment vertical="center"/>
    </xf>
    <xf numFmtId="176" fontId="2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right" vertical="center"/>
    </xf>
    <xf numFmtId="176" fontId="0" fillId="3" borderId="0" xfId="0" applyNumberFormat="1" applyFill="1">
      <alignment vertical="center"/>
    </xf>
    <xf numFmtId="9" fontId="0" fillId="3" borderId="0" xfId="0" applyNumberFormat="1" applyFill="1">
      <alignment vertical="center"/>
    </xf>
    <xf numFmtId="0" fontId="0" fillId="0" borderId="0" xfId="0" applyAlignment="1">
      <alignment vertical="center"/>
    </xf>
    <xf numFmtId="177" fontId="0" fillId="2" borderId="0" xfId="0" applyNumberFormat="1" applyFill="1" applyAlignment="1">
      <alignment vertical="center"/>
    </xf>
    <xf numFmtId="177" fontId="2" fillId="0" borderId="0" xfId="0" applyNumberFormat="1" applyFont="1" applyAlignment="1">
      <alignment vertical="center"/>
    </xf>
    <xf numFmtId="177" fontId="0" fillId="3" borderId="0" xfId="0" applyNumberFormat="1" applyFill="1" applyAlignment="1">
      <alignment vertical="center"/>
    </xf>
    <xf numFmtId="177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177" fontId="0" fillId="0" borderId="0" xfId="0" applyNumberFormat="1" applyAlignment="1">
      <alignment vertical="center" wrapText="1"/>
    </xf>
    <xf numFmtId="177" fontId="0" fillId="0" borderId="0" xfId="0" applyNumberFormat="1" applyFill="1" applyAlignment="1">
      <alignment vertical="center"/>
    </xf>
    <xf numFmtId="176" fontId="0" fillId="2" borderId="0" xfId="0" applyNumberFormat="1" applyFill="1">
      <alignment vertical="center"/>
    </xf>
    <xf numFmtId="177" fontId="0" fillId="2" borderId="0" xfId="0" applyNumberFormat="1" applyFill="1">
      <alignment vertical="center"/>
    </xf>
    <xf numFmtId="177" fontId="2" fillId="0" borderId="0" xfId="0" applyNumberFormat="1" applyFont="1">
      <alignment vertical="center"/>
    </xf>
    <xf numFmtId="177" fontId="0" fillId="3" borderId="0" xfId="0" applyNumberFormat="1" applyFill="1">
      <alignment vertical="center"/>
    </xf>
    <xf numFmtId="177" fontId="0" fillId="0" borderId="0" xfId="0" applyNumberFormat="1" applyFill="1">
      <alignment vertical="center"/>
    </xf>
    <xf numFmtId="0" fontId="1" fillId="3" borderId="0" xfId="0" applyFont="1" applyFill="1">
      <alignment vertical="center"/>
    </xf>
    <xf numFmtId="0" fontId="2" fillId="0" borderId="0" xfId="0" applyFont="1">
      <alignment vertical="center"/>
    </xf>
    <xf numFmtId="178" fontId="0" fillId="0" borderId="0" xfId="0" applyNumberFormat="1">
      <alignment vertical="center"/>
    </xf>
    <xf numFmtId="176" fontId="1" fillId="2" borderId="0" xfId="0" applyNumberFormat="1" applyFont="1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Rr!$A$4:$A$5</c:f>
              <c:strCache>
                <c:ptCount val="2"/>
                <c:pt idx="0">
                  <c:v>Rr=低值</c:v>
                </c:pt>
                <c:pt idx="1">
                  <c:v>Rr=高值</c:v>
                </c:pt>
              </c:strCache>
            </c:strRef>
          </c:cat>
          <c:val>
            <c:numRef>
              <c:f>Rr!$D$4:$D$5</c:f>
              <c:numCache>
                <c:formatCode>0.000_ </c:formatCode>
                <c:ptCount val="2"/>
                <c:pt idx="0">
                  <c:v>0.019310612244898</c:v>
                </c:pt>
                <c:pt idx="1">
                  <c:v>-0.0412832653061224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55716815"/>
        <c:axId val="1355723055"/>
      </c:barChart>
      <c:catAx>
        <c:axId val="135571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55723055"/>
        <c:crosses val="autoZero"/>
        <c:auto val="1"/>
        <c:lblAlgn val="ctr"/>
        <c:lblOffset val="100"/>
        <c:noMultiLvlLbl val="0"/>
      </c:catAx>
      <c:valAx>
        <c:axId val="135572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5571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'c ̅D ̅'!$A$3:$A$12</c15:sqref>
                  </c15:fullRef>
                </c:ext>
              </c:extLst>
              <c:f>('c ̅D ̅'!$A$3,'c ̅D ̅'!$A$7:$A$8,'c ̅D ̅'!$A$12)</c:f>
              <c:numCache>
                <c:formatCode>0%</c:formatCode>
                <c:ptCount val="4"/>
                <c:pt idx="0" c:formatCode="0%">
                  <c:v>0.5</c:v>
                </c:pt>
                <c:pt idx="1" c:formatCode="0%">
                  <c:v>0.1</c:v>
                </c:pt>
                <c:pt idx="2" c:formatCode="0%">
                  <c:v>-0.1</c:v>
                </c:pt>
                <c:pt idx="3" c:formatCode="0%">
                  <c:v>-0.5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 ̅D ̅'!$E$3:$E$12</c15:sqref>
                  </c15:fullRef>
                </c:ext>
              </c:extLst>
              <c:f>('c ̅D ̅'!$E$3,'c ̅D ̅'!$E$7:$E$8,'c ̅D ̅'!$E$12)</c:f>
              <c:numCache>
                <c:formatCode>0.000_ </c:formatCode>
                <c:ptCount val="4"/>
                <c:pt idx="0">
                  <c:v>-0.694220408163265</c:v>
                </c:pt>
                <c:pt idx="1">
                  <c:v>-0.187713469387755</c:v>
                </c:pt>
                <c:pt idx="2">
                  <c:v>0.341815102040816</c:v>
                </c:pt>
                <c:pt idx="3">
                  <c:v>1.59782408163265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6730095"/>
        <c:axId val="1356030175"/>
      </c:barChart>
      <c:catAx>
        <c:axId val="1346730095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56030175"/>
        <c:crosses val="autoZero"/>
        <c:auto val="1"/>
        <c:lblAlgn val="ctr"/>
        <c:lblOffset val="100"/>
        <c:noMultiLvlLbl val="0"/>
      </c:catAx>
      <c:valAx>
        <c:axId val="135603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4673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42081146106737"/>
          <c:y val="0.0646529600466609"/>
          <c:w val="0.857918853893263"/>
          <c:h val="0.76868037328667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'c ̅'!$A$3:$A$12</c15:sqref>
                  </c15:fullRef>
                </c:ext>
              </c:extLst>
              <c:f>('c ̅'!$A$3,'c ̅'!$A$7:$A$8,'c ̅'!$A$12)</c:f>
              <c:numCache>
                <c:formatCode>0%</c:formatCode>
                <c:ptCount val="4"/>
                <c:pt idx="0" c:formatCode="0%">
                  <c:v>0.5</c:v>
                </c:pt>
                <c:pt idx="1" c:formatCode="0%">
                  <c:v>0.1</c:v>
                </c:pt>
                <c:pt idx="2" c:formatCode="0%">
                  <c:v>-0.1</c:v>
                </c:pt>
                <c:pt idx="3" c:formatCode="0%">
                  <c:v>-0.5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 ̅'!$E$3:$E$12</c15:sqref>
                  </c15:fullRef>
                </c:ext>
              </c:extLst>
              <c:f>('c ̅'!$E$3,'c ̅'!$E$7:$E$8,'c ̅'!$E$12)</c:f>
              <c:numCache>
                <c:formatCode>0.000_ </c:formatCode>
                <c:ptCount val="4"/>
                <c:pt idx="0">
                  <c:v>-0.302182040816327</c:v>
                </c:pt>
                <c:pt idx="1">
                  <c:v>-0.081870612244898</c:v>
                </c:pt>
                <c:pt idx="2">
                  <c:v>0</c:v>
                </c:pt>
                <c:pt idx="3">
                  <c:v>0.886950204081633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5723887"/>
        <c:axId val="1355725967"/>
      </c:barChart>
      <c:catAx>
        <c:axId val="135572388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55725967"/>
        <c:crosses val="autoZero"/>
        <c:auto val="1"/>
        <c:lblAlgn val="ctr"/>
        <c:lblOffset val="100"/>
        <c:noMultiLvlLbl val="0"/>
      </c:catAx>
      <c:valAx>
        <c:axId val="135572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55723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'D ̅'!$A$3:$A$12</c15:sqref>
                  </c15:fullRef>
                </c:ext>
              </c:extLst>
              <c:f>('D ̅'!$A$3,'D ̅'!$A$7:$A$8,'D ̅'!$A$12)</c:f>
              <c:numCache>
                <c:formatCode>0%</c:formatCode>
                <c:ptCount val="4"/>
                <c:pt idx="0" c:formatCode="0%">
                  <c:v>0.5</c:v>
                </c:pt>
                <c:pt idx="1" c:formatCode="0%">
                  <c:v>0.1</c:v>
                </c:pt>
                <c:pt idx="2" c:formatCode="0%">
                  <c:v>-0.1</c:v>
                </c:pt>
                <c:pt idx="3" c:formatCode="0%">
                  <c:v>-0.5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 ̅'!$E$3:$E$12</c15:sqref>
                  </c15:fullRef>
                </c:ext>
              </c:extLst>
              <c:f>('D ̅'!$E$3,'D ̅'!$E$7:$E$8,'D ̅'!$E$12)</c:f>
              <c:numCache>
                <c:formatCode>0.000_ </c:formatCode>
                <c:ptCount val="4"/>
                <c:pt idx="0">
                  <c:v>-0.694220408163265</c:v>
                </c:pt>
                <c:pt idx="1">
                  <c:v>-0.109143673469388</c:v>
                </c:pt>
                <c:pt idx="2">
                  <c:v>0.191427755102041</c:v>
                </c:pt>
                <c:pt idx="3">
                  <c:v>1.38444204081633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8385519"/>
        <c:axId val="1348388847"/>
      </c:barChart>
      <c:catAx>
        <c:axId val="1348385519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48388847"/>
        <c:crosses val="autoZero"/>
        <c:auto val="1"/>
        <c:lblAlgn val="ctr"/>
        <c:lblOffset val="100"/>
        <c:noMultiLvlLbl val="0"/>
      </c:catAx>
      <c:valAx>
        <c:axId val="134838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4838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6083278647692"/>
          <c:y val="0.0140032961039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B!$B$2:$O$2</c15:sqref>
                  </c15:fullRef>
                </c:ext>
              </c:extLst>
              <c:f>(B!$E$2,B!$G$2,B!$J$2,B!$L$2)</c:f>
              <c:numCache>
                <c:formatCode>0%</c:formatCode>
                <c:ptCount val="4"/>
                <c:pt idx="0" c:formatCode="0%">
                  <c:v>-0.2</c:v>
                </c:pt>
                <c:pt idx="1" c:formatCode="0%">
                  <c:v>-0.1</c:v>
                </c:pt>
                <c:pt idx="2" c:formatCode="0%">
                  <c:v>0.1</c:v>
                </c:pt>
                <c:pt idx="3" c:formatCode="0%">
                  <c:v>0.2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B!$B$6:$O$6</c15:sqref>
                  </c15:fullRef>
                </c:ext>
              </c:extLst>
              <c:f>(B!$E$6,B!$G$6,B!$J$6,B!$L$6)</c:f>
              <c:numCache>
                <c:formatCode>0.000_ </c:formatCode>
                <c:ptCount val="4"/>
                <c:pt idx="0">
                  <c:v>-0.234514693877551</c:v>
                </c:pt>
                <c:pt idx="1">
                  <c:v>-0.110204081632653</c:v>
                </c:pt>
                <c:pt idx="2">
                  <c:v>0.191836734693877</c:v>
                </c:pt>
                <c:pt idx="3">
                  <c:v>0.589190204081633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6724687"/>
        <c:axId val="1346727599"/>
      </c:barChart>
      <c:catAx>
        <c:axId val="134672468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46727599"/>
        <c:crosses val="autoZero"/>
        <c:auto val="1"/>
        <c:lblAlgn val="ctr"/>
        <c:lblOffset val="100"/>
        <c:noMultiLvlLbl val="0"/>
      </c:catAx>
      <c:valAx>
        <c:axId val="134672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4672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6636250518"/>
          <c:y val="0.0608417200365965"/>
          <c:w val="0.828757085579981"/>
          <c:h val="0.831655992680695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  <a:headEnd type="oval"/>
              <a:tailEnd type="oval"/>
            </a:ln>
            <a:effectLst/>
            <a:sp3d contourW="19050"/>
          </c:spPr>
          <c:marker>
            <c:symbol val="none"/>
          </c:marker>
          <c:dPt>
            <c:idx val="2"/>
            <c:marker>
              <c:symbol val="none"/>
            </c:marker>
            <c:bubble3D val="0"/>
          </c:dPt>
          <c:dLbls>
            <c:delete val="1"/>
          </c:dLbls>
          <c:val>
            <c:numRef>
              <c:f>(B!$E$6,B!$G$6,B!$I$6,B!$J$6,B!$L$6)</c:f>
              <c:numCache>
                <c:formatCode>0.000_ </c:formatCode>
                <c:ptCount val="5"/>
                <c:pt idx="0">
                  <c:v>-0.234514693877551</c:v>
                </c:pt>
                <c:pt idx="1">
                  <c:v>-0.110204081632653</c:v>
                </c:pt>
                <c:pt idx="2">
                  <c:v>0</c:v>
                </c:pt>
                <c:pt idx="3">
                  <c:v>0.191836734693877</c:v>
                </c:pt>
                <c:pt idx="4">
                  <c:v>0.589190204081633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73799139"/>
        <c:axId val="755640543"/>
      </c:lineChart>
      <c:catAx>
        <c:axId val="373799139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5640543"/>
        <c:crosses val="autoZero"/>
        <c:auto val="0"/>
        <c:lblAlgn val="ctr"/>
        <c:lblOffset val="0"/>
        <c:noMultiLvlLbl val="0"/>
      </c:catAx>
      <c:valAx>
        <c:axId val="755640543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799139"/>
        <c:crosses val="autoZero"/>
        <c:crossBetween val="between"/>
        <c:majorUnit val="0.2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612775</xdr:colOff>
      <xdr:row>1</xdr:row>
      <xdr:rowOff>38100</xdr:rowOff>
    </xdr:from>
    <xdr:to>
      <xdr:col>10</xdr:col>
      <xdr:colOff>561975</xdr:colOff>
      <xdr:row>15</xdr:row>
      <xdr:rowOff>114300</xdr:rowOff>
    </xdr:to>
    <xdr:graphicFrame>
      <xdr:nvGraphicFramePr>
        <xdr:cNvPr id="3" name="图表 2"/>
        <xdr:cNvGraphicFramePr/>
      </xdr:nvGraphicFramePr>
      <xdr:xfrm>
        <a:off x="3114675" y="219075"/>
        <a:ext cx="4749800" cy="2609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587375</xdr:colOff>
      <xdr:row>4</xdr:row>
      <xdr:rowOff>38100</xdr:rowOff>
    </xdr:from>
    <xdr:to>
      <xdr:col>11</xdr:col>
      <xdr:colOff>536575</xdr:colOff>
      <xdr:row>19</xdr:row>
      <xdr:rowOff>114300</xdr:rowOff>
    </xdr:to>
    <xdr:graphicFrame>
      <xdr:nvGraphicFramePr>
        <xdr:cNvPr id="2" name="图表 1"/>
        <xdr:cNvGraphicFramePr/>
      </xdr:nvGraphicFramePr>
      <xdr:xfrm>
        <a:off x="3736975" y="762000"/>
        <a:ext cx="4749800" cy="2790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269875</xdr:colOff>
      <xdr:row>2</xdr:row>
      <xdr:rowOff>38100</xdr:rowOff>
    </xdr:from>
    <xdr:to>
      <xdr:col>13</xdr:col>
      <xdr:colOff>219075</xdr:colOff>
      <xdr:row>17</xdr:row>
      <xdr:rowOff>114300</xdr:rowOff>
    </xdr:to>
    <xdr:graphicFrame>
      <xdr:nvGraphicFramePr>
        <xdr:cNvPr id="2" name="图表 1"/>
        <xdr:cNvGraphicFramePr/>
      </xdr:nvGraphicFramePr>
      <xdr:xfrm>
        <a:off x="4791075" y="400050"/>
        <a:ext cx="4749800" cy="2790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777875</xdr:colOff>
      <xdr:row>12</xdr:row>
      <xdr:rowOff>101600</xdr:rowOff>
    </xdr:from>
    <xdr:to>
      <xdr:col>9</xdr:col>
      <xdr:colOff>568325</xdr:colOff>
      <xdr:row>28</xdr:row>
      <xdr:rowOff>0</xdr:rowOff>
    </xdr:to>
    <xdr:graphicFrame>
      <xdr:nvGraphicFramePr>
        <xdr:cNvPr id="2" name="图表 1"/>
        <xdr:cNvGraphicFramePr/>
      </xdr:nvGraphicFramePr>
      <xdr:xfrm>
        <a:off x="2447925" y="2273300"/>
        <a:ext cx="4699000" cy="279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76574</xdr:colOff>
      <xdr:row>14</xdr:row>
      <xdr:rowOff>158002</xdr:rowOff>
    </xdr:from>
    <xdr:to>
      <xdr:col>17</xdr:col>
      <xdr:colOff>46692</xdr:colOff>
      <xdr:row>28</xdr:row>
      <xdr:rowOff>33990</xdr:rowOff>
    </xdr:to>
    <xdr:graphicFrame>
      <xdr:nvGraphicFramePr>
        <xdr:cNvPr id="2" name="图表 1"/>
        <xdr:cNvGraphicFramePr/>
      </xdr:nvGraphicFramePr>
      <xdr:xfrm>
        <a:off x="6934200" y="2691130"/>
        <a:ext cx="4770755" cy="2409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592455</xdr:colOff>
      <xdr:row>14</xdr:row>
      <xdr:rowOff>81915</xdr:rowOff>
    </xdr:from>
    <xdr:to>
      <xdr:col>8</xdr:col>
      <xdr:colOff>364490</xdr:colOff>
      <xdr:row>31</xdr:row>
      <xdr:rowOff>73660</xdr:rowOff>
    </xdr:to>
    <xdr:graphicFrame>
      <xdr:nvGraphicFramePr>
        <xdr:cNvPr id="6" name="图表 5"/>
        <xdr:cNvGraphicFramePr/>
      </xdr:nvGraphicFramePr>
      <xdr:xfrm>
        <a:off x="1278255" y="2615565"/>
        <a:ext cx="4572635" cy="306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workbookViewId="0">
      <selection activeCell="D2" sqref="D2"/>
    </sheetView>
  </sheetViews>
  <sheetFormatPr defaultColWidth="9" defaultRowHeight="14.25" outlineLevelCol="5"/>
  <cols>
    <col min="4" max="4" width="11.3333333333333" customWidth="1"/>
  </cols>
  <sheetData>
    <row r="1" spans="1:6">
      <c r="A1" s="25" t="s">
        <v>0</v>
      </c>
      <c r="B1" s="45" t="s">
        <v>1</v>
      </c>
      <c r="C1" s="46" t="s">
        <v>2</v>
      </c>
      <c r="D1" s="26" t="s">
        <v>3</v>
      </c>
      <c r="E1" t="s">
        <v>4</v>
      </c>
      <c r="F1" s="47"/>
    </row>
    <row r="2" spans="1:5">
      <c r="A2" s="25">
        <v>1</v>
      </c>
      <c r="B2" s="47">
        <v>11.024</v>
      </c>
      <c r="C2" s="47">
        <v>11.652</v>
      </c>
      <c r="D2" s="47">
        <v>0.245</v>
      </c>
      <c r="E2" s="47"/>
    </row>
    <row r="3" spans="1:6">
      <c r="A3" s="25">
        <v>2</v>
      </c>
      <c r="B3" s="47">
        <v>16.169</v>
      </c>
      <c r="C3" s="47">
        <v>16.1</v>
      </c>
      <c r="D3" s="47"/>
      <c r="E3" s="47"/>
      <c r="F3" s="47"/>
    </row>
    <row r="4" spans="1:5">
      <c r="A4" s="25">
        <v>3</v>
      </c>
      <c r="B4" s="47">
        <v>5.962</v>
      </c>
      <c r="C4" s="47">
        <v>5.55</v>
      </c>
      <c r="D4" s="47"/>
      <c r="E4" s="47"/>
    </row>
    <row r="5" spans="1:5">
      <c r="A5" s="25">
        <v>4</v>
      </c>
      <c r="B5" s="47">
        <v>5.627</v>
      </c>
      <c r="C5" s="47">
        <v>5.7</v>
      </c>
      <c r="E5" s="47"/>
    </row>
    <row r="6" spans="1:6">
      <c r="A6" s="25">
        <v>5</v>
      </c>
      <c r="B6" s="47">
        <v>16.218</v>
      </c>
      <c r="C6" s="47">
        <v>15.998</v>
      </c>
      <c r="E6" s="47"/>
      <c r="F6" s="47"/>
    </row>
    <row r="8" spans="1:3">
      <c r="A8" s="48" t="s">
        <v>5</v>
      </c>
      <c r="B8" s="47">
        <f>B2+5.5</f>
        <v>16.524</v>
      </c>
      <c r="C8" s="47">
        <f>C2+5.5</f>
        <v>17.152</v>
      </c>
    </row>
    <row r="9" spans="2:3">
      <c r="B9" s="47">
        <f t="shared" ref="B9:C12" si="0">B3+5.5</f>
        <v>21.669</v>
      </c>
      <c r="C9" s="47">
        <f t="shared" si="0"/>
        <v>21.6</v>
      </c>
    </row>
    <row r="10" spans="2:3">
      <c r="B10" s="47">
        <f t="shared" si="0"/>
        <v>11.462</v>
      </c>
      <c r="C10" s="47">
        <f t="shared" si="0"/>
        <v>11.05</v>
      </c>
    </row>
    <row r="11" spans="2:3">
      <c r="B11" s="47">
        <f t="shared" si="0"/>
        <v>11.127</v>
      </c>
      <c r="C11" s="47">
        <f t="shared" si="0"/>
        <v>11.2</v>
      </c>
    </row>
    <row r="12" spans="2:3">
      <c r="B12" s="47">
        <f>B6+5.5</f>
        <v>21.718</v>
      </c>
      <c r="C12" s="47">
        <f t="shared" si="0"/>
        <v>21.498</v>
      </c>
    </row>
    <row r="14" spans="1:3">
      <c r="A14" s="48" t="s">
        <v>6</v>
      </c>
      <c r="B14" s="47">
        <f>B2-5.5</f>
        <v>5.524</v>
      </c>
      <c r="C14" s="47">
        <f>C2-5.5</f>
        <v>6.152</v>
      </c>
    </row>
    <row r="15" spans="2:3">
      <c r="B15" s="47">
        <f t="shared" ref="B15:C18" si="1">B3-5.5</f>
        <v>10.669</v>
      </c>
      <c r="C15" s="47">
        <f t="shared" si="1"/>
        <v>10.6</v>
      </c>
    </row>
    <row r="16" spans="2:3">
      <c r="B16" s="47">
        <f t="shared" si="1"/>
        <v>0.462</v>
      </c>
      <c r="C16" s="47">
        <f t="shared" si="1"/>
        <v>0.0499999999999998</v>
      </c>
    </row>
    <row r="17" spans="2:3">
      <c r="B17" s="47">
        <f t="shared" si="1"/>
        <v>0.127</v>
      </c>
      <c r="C17" s="47">
        <f t="shared" si="1"/>
        <v>0.2</v>
      </c>
    </row>
    <row r="18" spans="2:3">
      <c r="B18" s="47">
        <f t="shared" si="1"/>
        <v>10.718</v>
      </c>
      <c r="C18" s="47">
        <f>C6-5.5</f>
        <v>10.498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I8" sqref="I8"/>
    </sheetView>
  </sheetViews>
  <sheetFormatPr defaultColWidth="9" defaultRowHeight="14.25" outlineLevelCol="7"/>
  <cols>
    <col min="7" max="7" width="17.9166666666667" customWidth="1"/>
  </cols>
  <sheetData>
    <row r="1" spans="2:8">
      <c r="B1" t="s">
        <v>3</v>
      </c>
      <c r="C1" s="7" t="s">
        <v>7</v>
      </c>
      <c r="D1" s="37" t="s">
        <v>8</v>
      </c>
      <c r="G1" s="43"/>
      <c r="H1" s="43"/>
    </row>
    <row r="2" spans="1:4">
      <c r="A2" s="23" t="s">
        <v>9</v>
      </c>
      <c r="B2" s="7">
        <v>0.245</v>
      </c>
      <c r="C2" s="7"/>
      <c r="D2" s="7"/>
    </row>
    <row r="3" spans="1:4">
      <c r="A3" s="23"/>
      <c r="B3" s="7"/>
      <c r="C3" s="7"/>
      <c r="D3" s="7"/>
    </row>
    <row r="4" spans="1:4">
      <c r="A4" s="43" t="s">
        <v>10</v>
      </c>
      <c r="B4" s="35">
        <v>0.1338543</v>
      </c>
      <c r="C4" s="7">
        <f>B4-$B$2</f>
        <v>-0.1111457</v>
      </c>
      <c r="D4" s="38">
        <f>C4/$B$2</f>
        <v>-0.453655918367347</v>
      </c>
    </row>
    <row r="5" spans="1:4">
      <c r="A5" s="43" t="s">
        <v>11</v>
      </c>
      <c r="B5" s="44">
        <v>0.3551643</v>
      </c>
      <c r="C5" s="7">
        <f>B5-$B$2</f>
        <v>0.1101643</v>
      </c>
      <c r="D5" s="38">
        <f>C5/$B$2</f>
        <v>0.449650204081633</v>
      </c>
    </row>
    <row r="6" spans="1:4">
      <c r="A6" s="6">
        <v>-0.3</v>
      </c>
      <c r="B6">
        <v>0.1781163</v>
      </c>
      <c r="C6" s="7">
        <f t="shared" ref="C6:C7" si="0">B6-$B$2</f>
        <v>-0.0668837</v>
      </c>
      <c r="D6">
        <f t="shared" ref="D6:D7" si="1">C6/$B$2</f>
        <v>-0.272994693877551</v>
      </c>
    </row>
    <row r="7" spans="1:4">
      <c r="A7" s="6">
        <v>0.3</v>
      </c>
      <c r="B7">
        <v>0.3109023</v>
      </c>
      <c r="C7" s="7">
        <f t="shared" si="0"/>
        <v>0.0659023</v>
      </c>
      <c r="D7">
        <f t="shared" si="1"/>
        <v>0.268988979591837</v>
      </c>
    </row>
    <row r="9" spans="2:2">
      <c r="B9" t="s">
        <v>12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A1" sqref="$A1:$XFD5"/>
    </sheetView>
  </sheetViews>
  <sheetFormatPr defaultColWidth="9" defaultRowHeight="14.25" outlineLevelCol="3"/>
  <cols>
    <col min="1" max="1" width="14.8333333333333" customWidth="1"/>
  </cols>
  <sheetData>
    <row r="1" spans="2:4">
      <c r="B1" t="s">
        <v>3</v>
      </c>
      <c r="C1" s="7" t="s">
        <v>7</v>
      </c>
      <c r="D1" s="37" t="s">
        <v>8</v>
      </c>
    </row>
    <row r="2" spans="1:4">
      <c r="A2" s="23" t="s">
        <v>9</v>
      </c>
      <c r="B2" s="7">
        <v>0.245</v>
      </c>
      <c r="C2" s="7"/>
      <c r="D2" s="7"/>
    </row>
    <row r="3" spans="1:4">
      <c r="A3" s="23"/>
      <c r="B3" s="7"/>
      <c r="C3" s="7"/>
      <c r="D3" s="7"/>
    </row>
    <row r="4" spans="1:4">
      <c r="A4" s="43" t="s">
        <v>13</v>
      </c>
      <c r="B4" s="35">
        <v>0.2497311</v>
      </c>
      <c r="C4" s="7">
        <f>B4-$B$2</f>
        <v>0.00473110000000002</v>
      </c>
      <c r="D4" s="38">
        <f>C4/$B$2</f>
        <v>0.019310612244898</v>
      </c>
    </row>
    <row r="5" spans="1:4">
      <c r="A5" s="43" t="s">
        <v>14</v>
      </c>
      <c r="B5" s="44">
        <v>0.2348856</v>
      </c>
      <c r="C5" s="7">
        <f>B5-$B$2</f>
        <v>-0.0101144</v>
      </c>
      <c r="D5" s="38">
        <f>C5/$B$2</f>
        <v>-0.0412832653061224</v>
      </c>
    </row>
    <row r="6" spans="2:4">
      <c r="B6" s="7"/>
      <c r="C6" s="7"/>
      <c r="D6" s="7"/>
    </row>
    <row r="7" spans="2:2">
      <c r="B7" t="s">
        <v>15</v>
      </c>
    </row>
    <row r="8" spans="2:2">
      <c r="B8" s="7"/>
    </row>
    <row r="9" spans="2:2">
      <c r="B9" s="7"/>
    </row>
    <row r="10" spans="2:2">
      <c r="B10" s="7"/>
    </row>
    <row r="11" spans="2:2">
      <c r="B11" s="7"/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Q18" sqref="Q18"/>
    </sheetView>
  </sheetViews>
  <sheetFormatPr defaultColWidth="9" defaultRowHeight="14.25" outlineLevelCol="4"/>
  <cols>
    <col min="2" max="2" width="12.9166666666667" customWidth="1"/>
    <col min="3" max="3" width="11.3333333333333" customWidth="1"/>
    <col min="4" max="4" width="8.08333333333333" customWidth="1"/>
  </cols>
  <sheetData>
    <row r="1" spans="2:3">
      <c r="B1" s="23" t="s">
        <v>16</v>
      </c>
      <c r="C1" s="24">
        <v>0.245</v>
      </c>
    </row>
    <row r="2" spans="2:5">
      <c r="B2" s="25" t="s">
        <v>17</v>
      </c>
      <c r="C2" s="26" t="s">
        <v>3</v>
      </c>
      <c r="D2" s="23" t="s">
        <v>7</v>
      </c>
      <c r="E2" s="37" t="s">
        <v>8</v>
      </c>
    </row>
    <row r="3" spans="1:5">
      <c r="A3" s="6">
        <v>0.5</v>
      </c>
      <c r="B3" s="25" t="s">
        <v>18</v>
      </c>
      <c r="C3" s="38">
        <v>0.074916</v>
      </c>
      <c r="D3" s="39">
        <f>C3-$C$1</f>
        <v>-0.170084</v>
      </c>
      <c r="E3" s="38">
        <f>D3/$C$1</f>
        <v>-0.694220408163265</v>
      </c>
    </row>
    <row r="4" spans="1:5">
      <c r="A4" s="6">
        <v>0.4</v>
      </c>
      <c r="B4" s="25" t="s">
        <v>19</v>
      </c>
      <c r="C4" s="7">
        <v>0.074916</v>
      </c>
      <c r="D4" s="39">
        <f t="shared" ref="D4:D8" si="0">C4-$C$1</f>
        <v>-0.170084</v>
      </c>
      <c r="E4" s="38">
        <f t="shared" ref="E4:E7" si="1">D4/$C$1</f>
        <v>-0.694220408163265</v>
      </c>
    </row>
    <row r="5" spans="1:5">
      <c r="A5" s="6">
        <v>0.3</v>
      </c>
      <c r="B5" s="25" t="s">
        <v>20</v>
      </c>
      <c r="C5" s="7">
        <v>0.0763741</v>
      </c>
      <c r="D5" s="39">
        <f t="shared" si="0"/>
        <v>-0.1686259</v>
      </c>
      <c r="E5" s="38">
        <f t="shared" si="1"/>
        <v>-0.688268979591837</v>
      </c>
    </row>
    <row r="6" spans="1:5">
      <c r="A6" s="6">
        <v>0.2</v>
      </c>
      <c r="B6" s="25" t="s">
        <v>21</v>
      </c>
      <c r="C6" s="7">
        <v>0.1415516</v>
      </c>
      <c r="D6" s="39">
        <f t="shared" si="0"/>
        <v>-0.1034484</v>
      </c>
      <c r="E6" s="38">
        <f t="shared" si="1"/>
        <v>-0.422238367346939</v>
      </c>
    </row>
    <row r="7" spans="1:5">
      <c r="A7" s="6">
        <v>0.1</v>
      </c>
      <c r="B7" t="s">
        <v>22</v>
      </c>
      <c r="C7" s="7">
        <v>0.1990102</v>
      </c>
      <c r="D7" s="39">
        <f t="shared" si="0"/>
        <v>-0.0459898</v>
      </c>
      <c r="E7" s="38">
        <f t="shared" si="1"/>
        <v>-0.187713469387755</v>
      </c>
    </row>
    <row r="8" spans="1:5">
      <c r="A8" s="6">
        <v>-0.1</v>
      </c>
      <c r="B8">
        <v>-1.1</v>
      </c>
      <c r="C8" s="7">
        <v>0.3287447</v>
      </c>
      <c r="D8" s="39">
        <f t="shared" si="0"/>
        <v>0.0837447</v>
      </c>
      <c r="E8" s="38">
        <f>D8/$C$1</f>
        <v>0.341815102040816</v>
      </c>
    </row>
    <row r="9" spans="1:5">
      <c r="A9" s="6">
        <v>-0.2</v>
      </c>
      <c r="B9" s="25">
        <v>-2.2</v>
      </c>
      <c r="C9" s="7">
        <v>0.4379818</v>
      </c>
      <c r="D9" s="39">
        <f>C9-$C$1</f>
        <v>0.1929818</v>
      </c>
      <c r="E9" s="38">
        <f>D9/$C$1</f>
        <v>0.787680816326531</v>
      </c>
    </row>
    <row r="10" spans="1:5">
      <c r="A10" s="6">
        <v>-0.3</v>
      </c>
      <c r="B10" s="25">
        <v>-3.3</v>
      </c>
      <c r="C10" s="7">
        <v>0.5829058</v>
      </c>
      <c r="D10" s="39">
        <f>C10-$C$1</f>
        <v>0.3379058</v>
      </c>
      <c r="E10" s="38">
        <f>D10/$C$1</f>
        <v>1.37920734693878</v>
      </c>
    </row>
    <row r="11" spans="1:5">
      <c r="A11" s="6">
        <v>-0.4</v>
      </c>
      <c r="B11" s="25">
        <v>-4.4</v>
      </c>
      <c r="C11" s="7">
        <v>0.6351669</v>
      </c>
      <c r="D11" s="39">
        <f>C11-$C$1</f>
        <v>0.3901669</v>
      </c>
      <c r="E11" s="38">
        <f>D11/$C$1</f>
        <v>1.59251795918367</v>
      </c>
    </row>
    <row r="12" spans="1:5">
      <c r="A12" s="6">
        <v>-0.5</v>
      </c>
      <c r="B12" s="25">
        <v>-5.5</v>
      </c>
      <c r="C12" s="7">
        <v>0.6364669</v>
      </c>
      <c r="D12" s="39">
        <f>C12-$C$1</f>
        <v>0.3914669</v>
      </c>
      <c r="E12" s="38">
        <f>D12/$C$1</f>
        <v>1.59782408163265</v>
      </c>
    </row>
    <row r="13" spans="3:5">
      <c r="C13" s="7"/>
      <c r="D13" s="7"/>
      <c r="E13" s="7"/>
    </row>
    <row r="14" spans="3:5">
      <c r="C14" s="7"/>
      <c r="D14" s="7"/>
      <c r="E14" s="7"/>
    </row>
    <row r="15" spans="3:5">
      <c r="C15" s="7"/>
      <c r="D15" s="7"/>
      <c r="E15" s="7"/>
    </row>
    <row r="16" spans="3:5">
      <c r="C16" s="7"/>
      <c r="D16" s="7"/>
      <c r="E16" s="7"/>
    </row>
    <row r="17" spans="3:5">
      <c r="C17" s="7"/>
      <c r="D17" s="7"/>
      <c r="E17" s="7"/>
    </row>
  </sheetData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selection activeCell="A18" sqref="A18"/>
    </sheetView>
  </sheetViews>
  <sheetFormatPr defaultColWidth="9" defaultRowHeight="14.25" outlineLevelCol="6"/>
  <cols>
    <col min="2" max="2" width="12.9166666666667" customWidth="1"/>
    <col min="3" max="3" width="11.3333333333333" customWidth="1"/>
    <col min="4" max="4" width="8.08333333333333" customWidth="1"/>
  </cols>
  <sheetData>
    <row r="1" spans="2:3">
      <c r="B1" s="23" t="s">
        <v>16</v>
      </c>
      <c r="C1" s="24">
        <v>0.245</v>
      </c>
    </row>
    <row r="2" spans="2:5">
      <c r="B2" s="25" t="s">
        <v>23</v>
      </c>
      <c r="C2" s="26" t="s">
        <v>3</v>
      </c>
      <c r="D2" s="23" t="s">
        <v>7</v>
      </c>
      <c r="E2" s="37" t="s">
        <v>8</v>
      </c>
    </row>
    <row r="3" spans="1:5">
      <c r="A3" s="28">
        <v>0.5</v>
      </c>
      <c r="B3" s="25" t="s">
        <v>18</v>
      </c>
      <c r="C3" s="38">
        <v>0.1709654</v>
      </c>
      <c r="D3" s="39">
        <f t="shared" ref="D3:D12" si="0">C3-$C$1</f>
        <v>-0.0740346</v>
      </c>
      <c r="E3" s="19">
        <f>D3/$C$1</f>
        <v>-0.302182040816327</v>
      </c>
    </row>
    <row r="4" spans="1:7">
      <c r="A4" s="6">
        <v>0.4</v>
      </c>
      <c r="B4" s="25" t="s">
        <v>19</v>
      </c>
      <c r="C4" s="7">
        <v>0.1834562</v>
      </c>
      <c r="D4" s="39">
        <f t="shared" si="0"/>
        <v>-0.0615438</v>
      </c>
      <c r="E4" s="38">
        <f>D4/$C$1</f>
        <v>-0.251199183673469</v>
      </c>
      <c r="G4" s="6"/>
    </row>
    <row r="5" spans="1:5">
      <c r="A5" s="6">
        <v>0.3</v>
      </c>
      <c r="B5" s="25" t="s">
        <v>20</v>
      </c>
      <c r="C5" s="7">
        <v>0.194</v>
      </c>
      <c r="D5" s="39">
        <f t="shared" si="0"/>
        <v>-0.051</v>
      </c>
      <c r="E5" s="38">
        <f>D5/$C$1</f>
        <v>-0.208163265306122</v>
      </c>
    </row>
    <row r="6" spans="1:7">
      <c r="A6" s="6">
        <v>0.2</v>
      </c>
      <c r="B6" s="25" t="s">
        <v>21</v>
      </c>
      <c r="C6" s="7">
        <v>0.2073858</v>
      </c>
      <c r="D6" s="39">
        <f t="shared" si="0"/>
        <v>-0.0376142</v>
      </c>
      <c r="E6" s="38">
        <f>D6/$C$1</f>
        <v>-0.153527346938775</v>
      </c>
      <c r="G6" s="6"/>
    </row>
    <row r="7" spans="1:5">
      <c r="A7" s="28">
        <v>0.1</v>
      </c>
      <c r="B7" t="s">
        <v>22</v>
      </c>
      <c r="C7" s="7">
        <v>0.2249417</v>
      </c>
      <c r="D7" s="39">
        <f t="shared" si="0"/>
        <v>-0.0200583</v>
      </c>
      <c r="E7" s="40">
        <f>D7/$C$1</f>
        <v>-0.081870612244898</v>
      </c>
    </row>
    <row r="8" spans="1:5">
      <c r="A8" s="28">
        <v>-0.1</v>
      </c>
      <c r="B8">
        <v>-1.1</v>
      </c>
      <c r="C8" s="7">
        <v>0.2445093</v>
      </c>
      <c r="D8" s="39">
        <f t="shared" si="0"/>
        <v>-0.000490699999999983</v>
      </c>
      <c r="E8" s="40">
        <v>0</v>
      </c>
    </row>
    <row r="9" spans="1:5">
      <c r="A9" s="6">
        <v>-0.2</v>
      </c>
      <c r="B9" s="25">
        <v>-2.2</v>
      </c>
      <c r="C9" s="7">
        <v>0.2530273</v>
      </c>
      <c r="D9" s="39">
        <f t="shared" si="0"/>
        <v>0.00802730000000001</v>
      </c>
      <c r="E9" s="38">
        <f>D9/$C$1</f>
        <v>0.0327644897959184</v>
      </c>
    </row>
    <row r="10" spans="1:5">
      <c r="A10" s="6">
        <v>-0.3</v>
      </c>
      <c r="B10" s="25">
        <v>-3.3</v>
      </c>
      <c r="C10" s="7">
        <v>0.2948307</v>
      </c>
      <c r="D10" s="39">
        <f t="shared" si="0"/>
        <v>0.0498307</v>
      </c>
      <c r="E10" s="38">
        <f>D10/$C$1</f>
        <v>0.203390612244898</v>
      </c>
    </row>
    <row r="11" spans="1:5">
      <c r="A11" s="6">
        <v>-0.4</v>
      </c>
      <c r="B11" s="25">
        <v>-4.4</v>
      </c>
      <c r="C11" s="7">
        <v>0.350518</v>
      </c>
      <c r="D11" s="39">
        <f t="shared" si="0"/>
        <v>0.105518</v>
      </c>
      <c r="E11" s="38">
        <f t="shared" ref="E11" si="1">D11/$C$1</f>
        <v>0.430685714285714</v>
      </c>
    </row>
    <row r="12" spans="1:5">
      <c r="A12" s="28">
        <v>-0.5</v>
      </c>
      <c r="B12" s="25">
        <v>-5.5</v>
      </c>
      <c r="C12" s="41">
        <v>0.4623028</v>
      </c>
      <c r="D12" s="39">
        <f t="shared" si="0"/>
        <v>0.2173028</v>
      </c>
      <c r="E12" s="19">
        <f>D12/$C$1</f>
        <v>0.886950204081633</v>
      </c>
    </row>
    <row r="13" spans="3:5">
      <c r="C13" s="7"/>
      <c r="D13" s="7"/>
      <c r="E13" s="7"/>
    </row>
    <row r="14" spans="3:5">
      <c r="C14" s="7"/>
      <c r="D14" s="7"/>
      <c r="E14" s="7"/>
    </row>
    <row r="15" spans="1:5">
      <c r="A15" t="s">
        <v>24</v>
      </c>
      <c r="C15" s="7"/>
      <c r="D15" s="7"/>
      <c r="E15" s="7"/>
    </row>
    <row r="16" spans="3:5">
      <c r="C16" s="7"/>
      <c r="D16" s="7"/>
      <c r="E16" s="7"/>
    </row>
    <row r="17" spans="1:5">
      <c r="A17" t="s">
        <v>25</v>
      </c>
      <c r="C17" s="7"/>
      <c r="D17" s="7"/>
      <c r="E17" s="7"/>
    </row>
    <row r="18" spans="1:5">
      <c r="A18" t="s">
        <v>26</v>
      </c>
      <c r="C18" s="7"/>
      <c r="D18" s="7"/>
      <c r="E18" s="7"/>
    </row>
    <row r="19" spans="1:5">
      <c r="A19" s="42" t="s">
        <v>27</v>
      </c>
      <c r="C19" s="7"/>
      <c r="D19" s="7"/>
      <c r="E19" s="7"/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E8" sqref="E8"/>
    </sheetView>
  </sheetViews>
  <sheetFormatPr defaultColWidth="9" defaultRowHeight="14.25" outlineLevelCol="4"/>
  <cols>
    <col min="2" max="2" width="12.9166666666667" customWidth="1"/>
    <col min="3" max="3" width="11.3333333333333" customWidth="1"/>
    <col min="4" max="4" width="8.08333333333333" customWidth="1"/>
  </cols>
  <sheetData>
    <row r="1" spans="2:3">
      <c r="B1" s="23" t="s">
        <v>16</v>
      </c>
      <c r="C1" s="24">
        <v>0.245</v>
      </c>
    </row>
    <row r="2" spans="2:5">
      <c r="B2" s="25" t="s">
        <v>28</v>
      </c>
      <c r="C2" s="26" t="s">
        <v>3</v>
      </c>
      <c r="D2" s="23" t="s">
        <v>7</v>
      </c>
      <c r="E2" s="27" t="s">
        <v>29</v>
      </c>
    </row>
    <row r="3" spans="1:5">
      <c r="A3" s="28">
        <v>0.5</v>
      </c>
      <c r="B3" s="29" t="s">
        <v>18</v>
      </c>
      <c r="C3" s="30">
        <v>0.074916</v>
      </c>
      <c r="D3" s="31">
        <f>C3-$C$1</f>
        <v>-0.170084</v>
      </c>
      <c r="E3" s="32">
        <f>D3/$C$1</f>
        <v>-0.694220408163265</v>
      </c>
    </row>
    <row r="4" spans="1:5">
      <c r="A4" s="6">
        <v>0.4</v>
      </c>
      <c r="B4" s="29" t="s">
        <v>19</v>
      </c>
      <c r="C4" s="33">
        <v>0.074916</v>
      </c>
      <c r="D4" s="31">
        <f t="shared" ref="D4:D8" si="0">C4-$C$1</f>
        <v>-0.170084</v>
      </c>
      <c r="E4" s="30">
        <f t="shared" ref="E4:E7" si="1">D4/$C$1</f>
        <v>-0.694220408163265</v>
      </c>
    </row>
    <row r="5" spans="1:5">
      <c r="A5" s="6">
        <v>0.3</v>
      </c>
      <c r="B5" s="29" t="s">
        <v>20</v>
      </c>
      <c r="C5" s="33">
        <v>0.1273337</v>
      </c>
      <c r="D5" s="31">
        <f t="shared" si="0"/>
        <v>-0.1176663</v>
      </c>
      <c r="E5" s="30">
        <f t="shared" si="1"/>
        <v>-0.480270612244898</v>
      </c>
    </row>
    <row r="6" spans="1:5">
      <c r="A6" s="6">
        <v>0.2</v>
      </c>
      <c r="B6" s="29" t="s">
        <v>21</v>
      </c>
      <c r="C6" s="33">
        <v>0.1875439</v>
      </c>
      <c r="D6" s="31">
        <f t="shared" si="0"/>
        <v>-0.0574561</v>
      </c>
      <c r="E6" s="30">
        <f t="shared" si="1"/>
        <v>-0.234514693877551</v>
      </c>
    </row>
    <row r="7" spans="1:5">
      <c r="A7" s="28">
        <v>0.1</v>
      </c>
      <c r="B7" s="29" t="s">
        <v>22</v>
      </c>
      <c r="C7" s="33">
        <v>0.2182598</v>
      </c>
      <c r="D7" s="31">
        <f t="shared" si="0"/>
        <v>-0.0267402</v>
      </c>
      <c r="E7" s="32">
        <f t="shared" si="1"/>
        <v>-0.109143673469388</v>
      </c>
    </row>
    <row r="8" spans="1:5">
      <c r="A8" s="28">
        <v>-0.1</v>
      </c>
      <c r="B8" s="34">
        <v>-1.1</v>
      </c>
      <c r="C8" s="35">
        <v>0.2918998</v>
      </c>
      <c r="D8" s="31">
        <f t="shared" si="0"/>
        <v>0.0468998</v>
      </c>
      <c r="E8" s="32">
        <f>D8/$C$1</f>
        <v>0.191427755102041</v>
      </c>
    </row>
    <row r="9" spans="1:5">
      <c r="A9" s="6">
        <v>-0.2</v>
      </c>
      <c r="B9" s="34">
        <v>-2.2</v>
      </c>
      <c r="C9" s="33">
        <v>0.3893516</v>
      </c>
      <c r="D9" s="31">
        <f>C9-$C$1</f>
        <v>0.1443516</v>
      </c>
      <c r="E9" s="30">
        <f>D9/$C$1</f>
        <v>0.589190204081633</v>
      </c>
    </row>
    <row r="10" spans="1:5">
      <c r="A10" s="6">
        <v>-0.3</v>
      </c>
      <c r="B10" s="34">
        <v>-3.3</v>
      </c>
      <c r="C10" s="33">
        <v>0.4266622</v>
      </c>
      <c r="D10" s="31">
        <f>C10-$C$1</f>
        <v>0.1816622</v>
      </c>
      <c r="E10" s="30">
        <f>D10/$C$1</f>
        <v>0.741478367346939</v>
      </c>
    </row>
    <row r="11" spans="1:5">
      <c r="A11" s="6">
        <v>-0.4</v>
      </c>
      <c r="B11" s="34">
        <v>-4.4</v>
      </c>
      <c r="C11" s="33">
        <v>0.4955141</v>
      </c>
      <c r="D11" s="31">
        <f>C11-$C$1</f>
        <v>0.2505141</v>
      </c>
      <c r="E11" s="30">
        <f>D11/$C$1</f>
        <v>1.02250653061224</v>
      </c>
    </row>
    <row r="12" spans="1:5">
      <c r="A12" s="28">
        <v>-0.5</v>
      </c>
      <c r="B12" s="34">
        <v>-5.5</v>
      </c>
      <c r="C12" s="36">
        <v>0.5841883</v>
      </c>
      <c r="D12" s="31">
        <f>C12-$C$1</f>
        <v>0.3391883</v>
      </c>
      <c r="E12" s="32">
        <f>D12/$C$1</f>
        <v>1.38444204081633</v>
      </c>
    </row>
    <row r="13" spans="3:5">
      <c r="C13" s="7"/>
      <c r="D13" s="7"/>
      <c r="E13" s="7"/>
    </row>
    <row r="14" spans="3:5">
      <c r="C14" s="7"/>
      <c r="D14" s="7"/>
      <c r="E14" s="7"/>
    </row>
    <row r="15" spans="3:5">
      <c r="C15" s="7"/>
      <c r="D15" s="7"/>
      <c r="E15" s="7"/>
    </row>
    <row r="16" spans="2:5">
      <c r="B16" s="6"/>
      <c r="C16" s="7"/>
      <c r="D16" s="7"/>
      <c r="E16" s="7"/>
    </row>
    <row r="17" spans="3:3">
      <c r="C17" s="6"/>
    </row>
  </sheetData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2"/>
  <sheetViews>
    <sheetView tabSelected="1" topLeftCell="A10" workbookViewId="0">
      <selection activeCell="L33" sqref="L33"/>
    </sheetView>
  </sheetViews>
  <sheetFormatPr defaultColWidth="9" defaultRowHeight="14.25"/>
  <cols>
    <col min="21" max="21" width="8.66666666666667" customWidth="1"/>
  </cols>
  <sheetData>
    <row r="1" spans="1:21">
      <c r="A1" s="11"/>
      <c r="B1" s="12"/>
      <c r="C1" s="12"/>
      <c r="D1" s="13" t="s">
        <v>30</v>
      </c>
      <c r="E1" s="14">
        <v>22</v>
      </c>
      <c r="F1" s="1" t="s">
        <v>31</v>
      </c>
      <c r="G1" s="2">
        <v>0.245</v>
      </c>
      <c r="H1" s="11"/>
      <c r="I1" s="11"/>
      <c r="T1" s="11"/>
      <c r="U1" s="11"/>
    </row>
    <row r="2" spans="1:15">
      <c r="A2" s="11" t="s">
        <v>32</v>
      </c>
      <c r="B2" s="15">
        <v>-0.5</v>
      </c>
      <c r="C2" s="15">
        <v>-0.4</v>
      </c>
      <c r="D2" s="15">
        <v>-0.3</v>
      </c>
      <c r="E2" s="10">
        <v>-0.2</v>
      </c>
      <c r="F2" s="15">
        <v>-0.15</v>
      </c>
      <c r="G2" s="16">
        <v>-0.1</v>
      </c>
      <c r="H2" s="15">
        <v>-0.05</v>
      </c>
      <c r="I2" s="15">
        <v>0.05</v>
      </c>
      <c r="J2" s="16">
        <v>0.1</v>
      </c>
      <c r="K2" s="15">
        <v>0.15</v>
      </c>
      <c r="L2" s="10">
        <v>0.2</v>
      </c>
      <c r="M2" s="15">
        <v>0.3</v>
      </c>
      <c r="N2" s="15">
        <v>0.4</v>
      </c>
      <c r="O2" s="15">
        <v>0.5</v>
      </c>
    </row>
    <row r="3" spans="1:15">
      <c r="A3" s="11" t="s">
        <v>33</v>
      </c>
      <c r="B3" s="11">
        <f t="shared" ref="B3:M3" si="0">$E$1*(1+B2)</f>
        <v>11</v>
      </c>
      <c r="C3" s="11">
        <f t="shared" si="0"/>
        <v>13.2</v>
      </c>
      <c r="D3">
        <f t="shared" si="0"/>
        <v>15.4</v>
      </c>
      <c r="E3">
        <f t="shared" si="0"/>
        <v>17.6</v>
      </c>
      <c r="F3" s="11">
        <f t="shared" si="0"/>
        <v>18.7</v>
      </c>
      <c r="G3" s="11">
        <f t="shared" si="0"/>
        <v>19.8</v>
      </c>
      <c r="H3" s="11">
        <f t="shared" si="0"/>
        <v>20.9</v>
      </c>
      <c r="I3" s="11">
        <f t="shared" si="0"/>
        <v>23.1</v>
      </c>
      <c r="J3" s="11">
        <f t="shared" si="0"/>
        <v>24.2</v>
      </c>
      <c r="K3" s="11">
        <f t="shared" si="0"/>
        <v>25.3</v>
      </c>
      <c r="L3">
        <f t="shared" si="0"/>
        <v>26.4</v>
      </c>
      <c r="M3">
        <f t="shared" si="0"/>
        <v>28.6</v>
      </c>
      <c r="N3" s="11">
        <f t="shared" ref="N3:O3" si="1">$E$1*(1+N2)</f>
        <v>30.8</v>
      </c>
      <c r="O3" s="11">
        <f t="shared" si="1"/>
        <v>33</v>
      </c>
    </row>
    <row r="4" spans="1:15">
      <c r="A4" s="4" t="s">
        <v>3</v>
      </c>
      <c r="B4" s="7">
        <v>0.074916</v>
      </c>
      <c r="C4" s="7">
        <v>0.074916</v>
      </c>
      <c r="D4" s="7">
        <v>0.1273337</v>
      </c>
      <c r="E4" s="7">
        <v>0.1875439</v>
      </c>
      <c r="F4" s="11">
        <v>0.203</v>
      </c>
      <c r="G4" s="11">
        <v>0.218</v>
      </c>
      <c r="H4" s="11">
        <v>0.234</v>
      </c>
      <c r="I4" s="11">
        <v>0.245</v>
      </c>
      <c r="J4" s="11">
        <v>0.292</v>
      </c>
      <c r="K4" s="11">
        <v>0.341</v>
      </c>
      <c r="L4" s="7">
        <v>0.3893516</v>
      </c>
      <c r="M4" s="7">
        <v>0.4266622</v>
      </c>
      <c r="N4" s="7">
        <v>0.457378</v>
      </c>
      <c r="O4" s="7">
        <v>0.4655736</v>
      </c>
    </row>
    <row r="5" spans="1:15">
      <c r="A5" t="s">
        <v>7</v>
      </c>
      <c r="B5" s="17">
        <f>B4-$G$1</f>
        <v>-0.170084</v>
      </c>
      <c r="C5" s="17">
        <f t="shared" ref="C5" si="2">C4-$G$1</f>
        <v>-0.170084</v>
      </c>
      <c r="D5" s="17">
        <f t="shared" ref="D5" si="3">D4-$G$1</f>
        <v>-0.1176663</v>
      </c>
      <c r="E5" s="17">
        <f t="shared" ref="E5:F5" si="4">E4-$G$1</f>
        <v>-0.0574561</v>
      </c>
      <c r="F5" s="18">
        <f t="shared" si="4"/>
        <v>-0.042</v>
      </c>
      <c r="G5" s="18">
        <f t="shared" ref="G5:K5" si="5">G4-$G$1</f>
        <v>-0.027</v>
      </c>
      <c r="H5" s="18">
        <f t="shared" si="5"/>
        <v>-0.011</v>
      </c>
      <c r="I5" s="18">
        <f t="shared" si="5"/>
        <v>0</v>
      </c>
      <c r="J5" s="18">
        <f t="shared" si="5"/>
        <v>0.047</v>
      </c>
      <c r="K5" s="18">
        <f t="shared" si="5"/>
        <v>0.096</v>
      </c>
      <c r="L5" s="17">
        <f t="shared" ref="L5" si="6">L4-$G$1</f>
        <v>0.1443516</v>
      </c>
      <c r="M5" s="17">
        <f t="shared" ref="M5" si="7">M4-$G$1</f>
        <v>0.1816622</v>
      </c>
      <c r="N5" s="17">
        <f t="shared" ref="N5" si="8">N4-$G$1</f>
        <v>0.212378</v>
      </c>
      <c r="O5" s="17">
        <f t="shared" ref="O5" si="9">O4-$G$1</f>
        <v>0.2205736</v>
      </c>
    </row>
    <row r="6" spans="1:21">
      <c r="A6" s="5" t="s">
        <v>8</v>
      </c>
      <c r="B6" s="19">
        <f>B5/$G$1</f>
        <v>-0.694220408163265</v>
      </c>
      <c r="C6" s="19">
        <f t="shared" ref="C6:O6" si="10">C5/$G$1</f>
        <v>-0.694220408163265</v>
      </c>
      <c r="D6" s="19">
        <f t="shared" si="10"/>
        <v>-0.480270612244898</v>
      </c>
      <c r="E6" s="19">
        <f t="shared" si="10"/>
        <v>-0.234514693877551</v>
      </c>
      <c r="F6" s="19">
        <f t="shared" si="10"/>
        <v>-0.171428571428571</v>
      </c>
      <c r="G6" s="19">
        <f t="shared" si="10"/>
        <v>-0.110204081632653</v>
      </c>
      <c r="H6" s="19">
        <f t="shared" si="10"/>
        <v>-0.0448979591836734</v>
      </c>
      <c r="I6" s="19">
        <f t="shared" si="10"/>
        <v>0</v>
      </c>
      <c r="J6" s="19">
        <f t="shared" si="10"/>
        <v>0.191836734693877</v>
      </c>
      <c r="K6" s="19">
        <f t="shared" si="10"/>
        <v>0.391836734693878</v>
      </c>
      <c r="L6" s="19">
        <f t="shared" si="10"/>
        <v>0.589190204081633</v>
      </c>
      <c r="M6" s="19">
        <f t="shared" si="10"/>
        <v>0.741478367346939</v>
      </c>
      <c r="N6" s="19">
        <f t="shared" si="10"/>
        <v>0.866848979591837</v>
      </c>
      <c r="O6" s="19">
        <f t="shared" si="10"/>
        <v>0.900300408163265</v>
      </c>
      <c r="P6" s="7"/>
      <c r="Q6" s="7"/>
      <c r="R6" s="7"/>
      <c r="S6" s="7"/>
      <c r="T6" s="20"/>
      <c r="U6" s="20"/>
    </row>
    <row r="7" spans="1:21">
      <c r="A7" s="11"/>
      <c r="B7" s="11"/>
      <c r="C7" s="11"/>
      <c r="D7" s="11"/>
      <c r="E7" s="11"/>
      <c r="F7" s="11"/>
      <c r="G7" s="11"/>
      <c r="H7" s="20"/>
      <c r="I7" s="20"/>
      <c r="J7" s="7"/>
      <c r="K7" s="7"/>
      <c r="L7" s="7"/>
      <c r="M7" s="7"/>
      <c r="N7" s="7"/>
      <c r="O7" s="7"/>
      <c r="P7" s="7"/>
      <c r="Q7" s="7"/>
      <c r="R7" s="7"/>
      <c r="S7" s="7"/>
      <c r="T7" s="20"/>
      <c r="U7" s="20"/>
    </row>
    <row r="8" spans="1:21">
      <c r="A8" s="21" t="s">
        <v>34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>
      <c r="A9" s="21" t="s">
        <v>35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21">
      <c r="A10" s="21" t="s">
        <v>36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1">
      <c r="A11" s="21" t="s">
        <v>37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1">
      <c r="A12" s="22" t="s">
        <v>38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workbookViewId="0">
      <selection activeCell="G10" sqref="G10"/>
    </sheetView>
  </sheetViews>
  <sheetFormatPr defaultColWidth="9" defaultRowHeight="14.25" outlineLevelCol="6"/>
  <sheetData>
    <row r="1" spans="3:4">
      <c r="C1" s="1" t="s">
        <v>31</v>
      </c>
      <c r="D1" s="2">
        <v>0.245</v>
      </c>
    </row>
    <row r="2" spans="1:6">
      <c r="A2" s="3" t="s">
        <v>39</v>
      </c>
      <c r="B2" s="3" t="s">
        <v>40</v>
      </c>
      <c r="C2" s="3" t="s">
        <v>41</v>
      </c>
      <c r="D2" s="4" t="s">
        <v>3</v>
      </c>
      <c r="E2" t="s">
        <v>7</v>
      </c>
      <c r="F2" s="5" t="s">
        <v>8</v>
      </c>
    </row>
    <row r="3" spans="1:6">
      <c r="A3" s="6">
        <v>0.5</v>
      </c>
      <c r="B3" s="6">
        <v>0.2</v>
      </c>
      <c r="C3" t="s">
        <v>42</v>
      </c>
      <c r="D3" s="7">
        <v>0.074916</v>
      </c>
      <c r="E3" s="8">
        <f>D3-$D$1</f>
        <v>-0.170084</v>
      </c>
      <c r="F3" s="9">
        <f t="shared" ref="F3:F6" si="0">E3/$D$1</f>
        <v>-0.694220408163265</v>
      </c>
    </row>
    <row r="4" spans="1:6">
      <c r="A4" s="6">
        <v>-0.5</v>
      </c>
      <c r="B4" s="6">
        <v>-0.2</v>
      </c>
      <c r="C4" t="s">
        <v>43</v>
      </c>
      <c r="D4" s="7">
        <v>0.6351669</v>
      </c>
      <c r="E4" s="8">
        <f t="shared" ref="E4:E6" si="1">D4-$D$1</f>
        <v>0.3901669</v>
      </c>
      <c r="F4" s="9">
        <f t="shared" si="0"/>
        <v>1.59251795918367</v>
      </c>
    </row>
    <row r="5" spans="1:6">
      <c r="A5" s="6">
        <v>0.5</v>
      </c>
      <c r="B5" s="6">
        <v>-0.2</v>
      </c>
      <c r="C5" t="s">
        <v>44</v>
      </c>
      <c r="D5" s="7">
        <v>0.04756779</v>
      </c>
      <c r="E5" s="8">
        <f t="shared" si="1"/>
        <v>-0.19743221</v>
      </c>
      <c r="F5" s="9">
        <f t="shared" si="0"/>
        <v>-0.805845755102041</v>
      </c>
    </row>
    <row r="6" spans="1:6">
      <c r="A6" s="6">
        <v>-0.5</v>
      </c>
      <c r="B6" s="6">
        <v>0.2</v>
      </c>
      <c r="C6" t="s">
        <v>45</v>
      </c>
      <c r="D6" s="7">
        <v>0.6967236</v>
      </c>
      <c r="E6" s="8">
        <f t="shared" si="1"/>
        <v>0.4517236</v>
      </c>
      <c r="F6" s="9">
        <f t="shared" si="0"/>
        <v>1.84376979591837</v>
      </c>
    </row>
    <row r="7" spans="1:6">
      <c r="A7" s="6"/>
      <c r="B7" s="6"/>
      <c r="D7" s="7"/>
      <c r="E7" s="7"/>
      <c r="F7" s="7"/>
    </row>
    <row r="8" spans="1:7">
      <c r="A8" s="10">
        <v>0.1</v>
      </c>
      <c r="B8" s="10">
        <v>-0.1</v>
      </c>
      <c r="C8" s="3" t="s">
        <v>44</v>
      </c>
      <c r="D8" s="8">
        <v>0.1664184</v>
      </c>
      <c r="E8" s="8">
        <f t="shared" ref="E8:E10" si="2">D8-$D$1</f>
        <v>-0.0785816</v>
      </c>
      <c r="F8" s="9">
        <f t="shared" ref="F8:F11" si="3">E8/$D$1</f>
        <v>-0.320741224489796</v>
      </c>
      <c r="G8">
        <v>2</v>
      </c>
    </row>
    <row r="9" spans="1:7">
      <c r="A9" s="10">
        <v>0.1</v>
      </c>
      <c r="B9" s="10">
        <v>0.1</v>
      </c>
      <c r="C9" s="3" t="s">
        <v>42</v>
      </c>
      <c r="D9" s="8">
        <v>0.2249417</v>
      </c>
      <c r="E9" s="8">
        <f>D9-$D$1</f>
        <v>-0.0200583</v>
      </c>
      <c r="F9" s="9">
        <f>E9/$D$1</f>
        <v>-0.081870612244898</v>
      </c>
      <c r="G9">
        <v>4</v>
      </c>
    </row>
    <row r="10" spans="1:7">
      <c r="A10" s="10">
        <v>-0.1</v>
      </c>
      <c r="B10" s="10">
        <v>-0.1</v>
      </c>
      <c r="C10" s="3" t="s">
        <v>43</v>
      </c>
      <c r="D10" s="8">
        <v>0.2445093</v>
      </c>
      <c r="E10" s="8">
        <f t="shared" si="2"/>
        <v>-0.000490699999999983</v>
      </c>
      <c r="F10" s="9">
        <f t="shared" si="3"/>
        <v>-0.00200285714285707</v>
      </c>
      <c r="G10">
        <v>1</v>
      </c>
    </row>
    <row r="11" spans="1:7">
      <c r="A11" s="10">
        <v>-0.1</v>
      </c>
      <c r="B11" s="10">
        <v>0.1</v>
      </c>
      <c r="C11" s="3" t="s">
        <v>45</v>
      </c>
      <c r="D11" s="8">
        <v>0.4122089</v>
      </c>
      <c r="E11" s="8">
        <f>D11-$D$1</f>
        <v>0.1672089</v>
      </c>
      <c r="F11" s="9">
        <f t="shared" si="3"/>
        <v>0.682485306122449</v>
      </c>
      <c r="G11">
        <v>3</v>
      </c>
    </row>
    <row r="12" spans="1:6">
      <c r="A12" s="6"/>
      <c r="B12" s="6"/>
      <c r="D12" s="7"/>
      <c r="E12" s="7"/>
      <c r="F12" s="7"/>
    </row>
    <row r="13" spans="1:6">
      <c r="A13" t="s">
        <v>46</v>
      </c>
      <c r="B13" t="s">
        <v>47</v>
      </c>
      <c r="D13" s="7"/>
      <c r="E13" s="7"/>
      <c r="F13" s="7"/>
    </row>
    <row r="14" spans="1:2">
      <c r="A14" t="s">
        <v>48</v>
      </c>
      <c r="B14" t="s">
        <v>49</v>
      </c>
    </row>
    <row r="15" spans="1:2">
      <c r="A15" s="3" t="s">
        <v>50</v>
      </c>
      <c r="B15" s="3" t="s">
        <v>51</v>
      </c>
    </row>
    <row r="16" spans="1:2">
      <c r="A16" s="3" t="s">
        <v>52</v>
      </c>
      <c r="B16" s="3" t="s">
        <v>53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基准</vt:lpstr>
      <vt:lpstr>w</vt:lpstr>
      <vt:lpstr>Rr</vt:lpstr>
      <vt:lpstr>c ̅D ̅</vt:lpstr>
      <vt:lpstr>c ̅</vt:lpstr>
      <vt:lpstr>D ̅</vt:lpstr>
      <vt:lpstr>B</vt:lpstr>
      <vt:lpstr>c ̅D ̅B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 Huilin</dc:creator>
  <cp:lastModifiedBy>VanHelsing</cp:lastModifiedBy>
  <dcterms:created xsi:type="dcterms:W3CDTF">2021-12-29T08:59:00Z</dcterms:created>
  <dcterms:modified xsi:type="dcterms:W3CDTF">2023-04-18T15:15:04Z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13CA754E21E24B379FA8E2FA166630F6_12</vt:lpwstr>
  </property>
</Properties>
</file>