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TDA CNTT\Lab4\"/>
    </mc:Choice>
  </mc:AlternateContent>
  <xr:revisionPtr revIDLastSave="0" documentId="13_ncr:1_{852B0D9C-DD46-4852-8F69-A5D3796EE9BB}" xr6:coauthVersionLast="47" xr6:coauthVersionMax="47" xr10:uidLastSave="{00000000-0000-0000-0000-000000000000}"/>
  <bookViews>
    <workbookView xWindow="-108" yWindow="-108" windowWidth="23256" windowHeight="12456" activeTab="4" xr2:uid="{C5D2F8EC-26E5-4E51-9CC7-B97510BAEA06}"/>
  </bookViews>
  <sheets>
    <sheet name="1.1.Theo dự án" sheetId="1" r:id="rId1"/>
    <sheet name="1.2.Theo chức năng" sheetId="2" r:id="rId2"/>
    <sheet name="2.1.NPV" sheetId="3" r:id="rId3"/>
    <sheet name="2.2.ROI" sheetId="5" r:id="rId4"/>
    <sheet name="2.3.Return on Investment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E4" i="6"/>
  <c r="D4" i="6"/>
  <c r="E3" i="6"/>
  <c r="D3" i="6"/>
  <c r="E2" i="6"/>
  <c r="D2" i="6"/>
  <c r="E9" i="5"/>
  <c r="E10" i="5" s="1"/>
  <c r="D9" i="5"/>
  <c r="D10" i="5" s="1"/>
  <c r="E5" i="5"/>
  <c r="E6" i="5" s="1"/>
  <c r="B1" i="5"/>
  <c r="C9" i="5" s="1"/>
  <c r="C10" i="5" s="1"/>
  <c r="C12" i="5" s="1"/>
  <c r="C12" i="3"/>
  <c r="F12" i="3"/>
  <c r="E12" i="3"/>
  <c r="D12" i="3"/>
  <c r="B12" i="3"/>
  <c r="G11" i="3"/>
  <c r="G10" i="3"/>
  <c r="G5" i="3"/>
  <c r="E6" i="3"/>
  <c r="F6" i="3"/>
  <c r="D6" i="3"/>
  <c r="C6" i="3"/>
  <c r="B6" i="3"/>
  <c r="G4" i="3"/>
  <c r="H11" i="2"/>
  <c r="G11" i="2"/>
  <c r="F11" i="2"/>
  <c r="E11" i="2"/>
  <c r="D11" i="2"/>
  <c r="C11" i="2"/>
  <c r="B11" i="2"/>
  <c r="F9" i="1"/>
  <c r="E9" i="1"/>
  <c r="D9" i="1"/>
  <c r="C9" i="1"/>
  <c r="B9" i="1"/>
  <c r="B7" i="3" l="1"/>
  <c r="G12" i="3"/>
  <c r="B13" i="3"/>
  <c r="E12" i="5"/>
  <c r="B5" i="5"/>
  <c r="B6" i="5" s="1"/>
  <c r="C5" i="5"/>
  <c r="C6" i="5" s="1"/>
  <c r="B9" i="5"/>
  <c r="B10" i="5" s="1"/>
  <c r="D5" i="5"/>
  <c r="D6" i="5" s="1"/>
  <c r="D12" i="5" s="1"/>
  <c r="G6" i="3"/>
  <c r="F6" i="5" l="1"/>
  <c r="B12" i="5"/>
  <c r="F10" i="5"/>
  <c r="F12" i="5" l="1"/>
  <c r="B15" i="5" s="1"/>
  <c r="E13" i="5"/>
  <c r="B13" i="5"/>
  <c r="D13" i="5"/>
  <c r="C13" i="5"/>
</calcChain>
</file>

<file path=xl/sharedStrings.xml><?xml version="1.0" encoding="utf-8"?>
<sst xmlns="http://schemas.openxmlformats.org/spreadsheetml/2006/main" count="73" uniqueCount="51">
  <si>
    <t>NPV</t>
  </si>
  <si>
    <t>Tỉ lệ chiết khấu</t>
  </si>
  <si>
    <t>Giả định dự án hoàn thành trong năm 0</t>
  </si>
  <si>
    <t>Chi phí</t>
  </si>
  <si>
    <t>Dòng tiền chiết khấu</t>
  </si>
  <si>
    <t>Chi phí giảm giá</t>
  </si>
  <si>
    <t>Lợi nhuận</t>
  </si>
  <si>
    <t>Lợi nhuận chiếu khấu</t>
  </si>
  <si>
    <t>Lợi nhuận chiết khấu -  phí</t>
  </si>
  <si>
    <t>Lợi nhuận tích lũy - phí</t>
  </si>
  <si>
    <t>ROI</t>
  </si>
  <si>
    <t>Dự án 2</t>
  </si>
  <si>
    <t>Năm 1</t>
  </si>
  <si>
    <t>Năm 2</t>
  </si>
  <si>
    <t>Năm 3</t>
  </si>
  <si>
    <t>Năm 4</t>
  </si>
  <si>
    <t>Năm 5</t>
  </si>
  <si>
    <t>Tổng cộng</t>
  </si>
  <si>
    <t>Dòng tiền</t>
  </si>
  <si>
    <t>Dự án 1</t>
  </si>
  <si>
    <t>Tiêu chuẩn</t>
  </si>
  <si>
    <t>Trọng số</t>
  </si>
  <si>
    <t>Dự án 3</t>
  </si>
  <si>
    <t>Dự án 4</t>
  </si>
  <si>
    <t>Hổ trợ các mục tiêu kinh doanh chính</t>
  </si>
  <si>
    <t>Có nhà tài trợ nội bộ mạnh mẽ</t>
  </si>
  <si>
    <t>Có hổ trợ khách hàng mạnh mẽ</t>
  </si>
  <si>
    <t>Sử dụng mức độ của công nghệ một cách thực tế</t>
  </si>
  <si>
    <t>Có thể triển khai trong một năm hoặc ít hơn</t>
  </si>
  <si>
    <t>Cung cấp vị trí NPV</t>
  </si>
  <si>
    <t>Có rủi ro thấp trong phạm vi cuộc họp, thời gian và các mục tiêu chi phí</t>
  </si>
  <si>
    <t>Chức năng 1</t>
  </si>
  <si>
    <t>Chức năng 2</t>
  </si>
  <si>
    <t>Chức năng 3</t>
  </si>
  <si>
    <t>Chức năng 4</t>
  </si>
  <si>
    <t>Chức năng 5</t>
  </si>
  <si>
    <t>Chức năng 6</t>
  </si>
  <si>
    <t>UI: thân thiện, dễ sử dụng, dễ nhớ</t>
  </si>
  <si>
    <t>Tốc độ truy cập nhanh, tốc độ sử lý nhanh</t>
  </si>
  <si>
    <t>Hổ trợ: nhiều người dùng, đa ngôn ngữ</t>
  </si>
  <si>
    <t>Nội dung: đa dạng, phong phú, thu hút</t>
  </si>
  <si>
    <t>Chức năng ghi nhật ký</t>
  </si>
  <si>
    <t>Màu sắc, hình ảnh, âm thanh: phong phú</t>
  </si>
  <si>
    <t>Chức năng linh hoạt và sáng tạo</t>
  </si>
  <si>
    <t>Năm</t>
  </si>
  <si>
    <t>Chi phí tích lũy</t>
  </si>
  <si>
    <t>Lợi nhuận tích lũy</t>
  </si>
  <si>
    <t>Ma trận quyết định trọng số cho tên dự án</t>
  </si>
  <si>
    <t>Được tạo bởi:</t>
  </si>
  <si>
    <t>Ngày:</t>
  </si>
  <si>
    <t>Điểm trọng lượng của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</si>
</sst>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"/>
    <numFmt numFmtId="165" formatCode="[$$-409]#,##0.000"/>
    <numFmt numFmtId="166" formatCode="[$$-409]#,##0.000;[Red][$$-409]#,##0.000"/>
    <numFmt numFmtId="167" formatCode="[$$-409]#,##0;[Red][$$-409]#,##0"/>
    <numFmt numFmtId="168" formatCode="[$$]#,##0"/>
    <numFmt numFmtId="169" formatCode="#,##0\ _₫"/>
  </numFmts>
  <fonts count="9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0" borderId="0" xfId="0" applyFont="1"/>
    <xf numFmtId="0" fontId="3" fillId="0" borderId="0" xfId="1" applyFont="1"/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7" fillId="0" borderId="1" xfId="0" applyFont="1" applyBorder="1"/>
    <xf numFmtId="0" fontId="8" fillId="0" borderId="1" xfId="0" applyFont="1" applyBorder="1"/>
    <xf numFmtId="0" fontId="5" fillId="0" borderId="1" xfId="0" applyFont="1" applyBorder="1"/>
    <xf numFmtId="0" fontId="6" fillId="0" borderId="1" xfId="0" applyFont="1" applyBorder="1"/>
    <xf numFmtId="168" fontId="6" fillId="0" borderId="0" xfId="0" applyNumberFormat="1" applyFont="1"/>
    <xf numFmtId="2" fontId="6" fillId="0" borderId="0" xfId="0" applyNumberFormat="1" applyFont="1"/>
    <xf numFmtId="169" fontId="6" fillId="0" borderId="0" xfId="0" applyNumberFormat="1" applyFont="1"/>
    <xf numFmtId="1" fontId="6" fillId="0" borderId="0" xfId="0" applyNumberFormat="1" applyFont="1"/>
    <xf numFmtId="169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5" fillId="2" borderId="1" xfId="0" applyFont="1" applyFill="1" applyBorder="1"/>
    <xf numFmtId="0" fontId="6" fillId="2" borderId="1" xfId="0" applyFont="1" applyFill="1" applyBorder="1"/>
    <xf numFmtId="9" fontId="5" fillId="0" borderId="0" xfId="0" applyNumberFormat="1" applyFont="1"/>
  </cellXfs>
  <cellStyles count="2">
    <cellStyle name="Normal" xfId="0" builtinId="0"/>
    <cellStyle name="Normal 2" xfId="1" xr:uid="{C128237E-872C-4CAB-8602-9EFEB32884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'1.1.Theo dự án'!$A$9</c:f>
              <c:strCache>
                <c:ptCount val="1"/>
                <c:pt idx="0">
                  <c:v>Điểm trọng lượng của dự 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'1.1.Theo dự án'!$C$1:$F$1</c:f>
              <c:strCache>
                <c:ptCount val="4"/>
                <c:pt idx="0">
                  <c:v>Dự án 1</c:v>
                </c:pt>
                <c:pt idx="1">
                  <c:v>Dự án 2</c:v>
                </c:pt>
                <c:pt idx="2">
                  <c:v>Dự án 3</c:v>
                </c:pt>
                <c:pt idx="3">
                  <c:v>Dự án 4</c:v>
                </c:pt>
              </c:strCache>
            </c:strRef>
          </c:cat>
          <c:val>
            <c:numRef>
              <c:f>'1.1.Theo dự án'!$C$9:$F$9</c:f>
              <c:numCache>
                <c:formatCode>General</c:formatCode>
                <c:ptCount val="4"/>
                <c:pt idx="0">
                  <c:v>43.400000000000006</c:v>
                </c:pt>
                <c:pt idx="1">
                  <c:v>52.550000000000004</c:v>
                </c:pt>
                <c:pt idx="2">
                  <c:v>57.8</c:v>
                </c:pt>
                <c:pt idx="3">
                  <c:v>39.300000000000004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46FD-8FC8-A15C2EA4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0134224"/>
        <c:axId val="1910132144"/>
      </c:barChart>
      <c:catAx>
        <c:axId val="191013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32144"/>
        <c:crosses val="autoZero"/>
        <c:auto val="1"/>
        <c:lblAlgn val="ctr"/>
        <c:lblOffset val="100"/>
        <c:noMultiLvlLbl val="0"/>
      </c:catAx>
      <c:valAx>
        <c:axId val="19101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Điểm trọng số theo dự án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'1.2.Theo chức năng'!$A$11</c:f>
              <c:strCache>
                <c:ptCount val="1"/>
                <c:pt idx="0">
                  <c:v>Điểm trọng lượng của dự 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'1.2.Theo chức năng'!$C$3:$H$3</c:f>
              <c:strCache>
                <c:ptCount val="6"/>
                <c:pt idx="0">
                  <c:v>Chức năng 1</c:v>
                </c:pt>
                <c:pt idx="1">
                  <c:v>Chức năng 2</c:v>
                </c:pt>
                <c:pt idx="2">
                  <c:v>Chức năng 3</c:v>
                </c:pt>
                <c:pt idx="3">
                  <c:v>Chức năng 4</c:v>
                </c:pt>
                <c:pt idx="4">
                  <c:v>Chức năng 5</c:v>
                </c:pt>
                <c:pt idx="5">
                  <c:v>Chức năng 6</c:v>
                </c:pt>
              </c:strCache>
            </c:strRef>
          </c:cat>
          <c:val>
            <c:numRef>
              <c:f>'1.2.Theo chức năng'!$C$11:$H$11</c:f>
              <c:numCache>
                <c:formatCode>General</c:formatCode>
                <c:ptCount val="6"/>
                <c:pt idx="0">
                  <c:v>53.5</c:v>
                </c:pt>
                <c:pt idx="1">
                  <c:v>46.85</c:v>
                </c:pt>
                <c:pt idx="2">
                  <c:v>56.900000000000006</c:v>
                </c:pt>
                <c:pt idx="3">
                  <c:v>62.5</c:v>
                </c:pt>
                <c:pt idx="4">
                  <c:v>60.5</c:v>
                </c:pt>
                <c:pt idx="5">
                  <c:v>68.899999999999991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8BF-A742-9D87AC33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4029424"/>
        <c:axId val="1914031088"/>
      </c:barChart>
      <c:catAx>
        <c:axId val="191402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31088"/>
        <c:crosses val="autoZero"/>
        <c:auto val="1"/>
        <c:lblAlgn val="ctr"/>
        <c:lblOffset val="100"/>
        <c:noMultiLvlLbl val="0"/>
      </c:catAx>
      <c:valAx>
        <c:axId val="19140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2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Thời gian hoàn vốn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[1]Payback!$A$9</c:f>
              <c:strCache>
                <c:ptCount val="1"/>
                <c:pt idx="0">
                  <c:v>Chi phí tích tũy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[1]Payback!$B$8:$E$8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[1]Payback!$B$9:$E$9</c:f>
              <c:numCache>
                <c:formatCode>General</c:formatCode>
                <c:ptCount val="4"/>
                <c:pt idx="0">
                  <c:v>140000</c:v>
                </c:pt>
                <c:pt idx="1">
                  <c:v>177200</c:v>
                </c:pt>
                <c:pt idx="2">
                  <c:v>211600</c:v>
                </c:pt>
                <c:pt idx="3">
                  <c:v>243200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4-4493-BA99-03342241D1AE}"/>
            </c:ext>
          </c:extLst>
        </c:ser>
        <c:ser>
          <c:idx val="1"/>
          <c:order val="1"/>
          <c:tx>
            <c:strRef>
              <c:f>[1]Payback!$A$10</c:f>
              <c:strCache>
                <c:ptCount val="1"/>
                <c:pt idx="0">
                  <c:v>Lợi nhuận tích lũy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[1]Payback!$B$8:$E$8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[1]Payback!$B$10:$E$10</c:f>
              <c:numCache>
                <c:formatCode>General</c:formatCode>
                <c:ptCount val="4"/>
                <c:pt idx="0">
                  <c:v>0</c:v>
                </c:pt>
                <c:pt idx="1">
                  <c:v>186000</c:v>
                </c:pt>
                <c:pt idx="2">
                  <c:v>358000</c:v>
                </c:pt>
                <c:pt idx="3">
                  <c:v>516000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4-4493-BA99-03342241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41805"/>
        <c:axId val="101807860"/>
      </c:lineChart>
      <c:catAx>
        <c:axId val="1501841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Năm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807860"/>
        <c:crosses val="autoZero"/>
        <c:auto val="1"/>
        <c:lblAlgn val="ctr"/>
        <c:lblOffset val="100"/>
        <c:noMultiLvlLbl val="1"/>
      </c:catAx>
      <c:valAx>
        <c:axId val="101807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18418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26670</xdr:rowOff>
    </xdr:from>
    <xdr:to>
      <xdr:col>7</xdr:col>
      <xdr:colOff>38100</xdr:colOff>
      <xdr:row>24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C6EF1-0DE9-47DE-9C0C-6D6A3DC1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2468880</xdr:colOff>
      <xdr:row>11</xdr:row>
      <xdr:rowOff>19050</xdr:rowOff>
    </xdr:from>
    <xdr:to>
      <xdr:col>8</xdr:col>
      <xdr:colOff>266700</xdr:colOff>
      <xdr:row>26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DB12E7-A5A9-4CBD-B34E-201B1E8E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91440</xdr:rowOff>
    </xdr:from>
    <xdr:ext cx="5715000" cy="3533775"/>
    <xdr:graphicFrame macro="">
      <xdr:nvGraphicFramePr>
        <xdr:cNvPr id="2" name="Chart 3" title="Biểu đồ">
          <a:extLst>
            <a:ext uri="{FF2B5EF4-FFF2-40B4-BE49-F238E27FC236}">
              <a16:creationId xmlns:a16="http://schemas.microsoft.com/office/drawing/2014/main" id="{C390C747-D00C-4D07-A898-5E7545B05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Lab3_QTDACNTT_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M"/>
      <sheetName val="NPV"/>
      <sheetName val="ROI"/>
      <sheetName val="Payback"/>
    </sheetNames>
    <sheetDataSet>
      <sheetData sheetId="0" refreshError="1"/>
      <sheetData sheetId="1" refreshError="1"/>
      <sheetData sheetId="2" refreshError="1"/>
      <sheetData sheetId="3">
        <row r="8">
          <cell r="B8">
            <v>0</v>
          </cell>
          <cell r="C8">
            <v>1</v>
          </cell>
          <cell r="D8">
            <v>2</v>
          </cell>
          <cell r="E8">
            <v>3</v>
          </cell>
        </row>
        <row r="9">
          <cell r="A9" t="str">
            <v>Chi phí tích tũy</v>
          </cell>
          <cell r="B9">
            <v>140000</v>
          </cell>
          <cell r="C9">
            <v>177200</v>
          </cell>
          <cell r="D9">
            <v>211600</v>
          </cell>
          <cell r="E9">
            <v>243200</v>
          </cell>
        </row>
        <row r="10">
          <cell r="A10" t="str">
            <v>Lợi nhuận tích lũy</v>
          </cell>
          <cell r="B10">
            <v>0</v>
          </cell>
          <cell r="C10">
            <v>186000</v>
          </cell>
          <cell r="D10">
            <v>358000</v>
          </cell>
          <cell r="E10">
            <v>516000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6AD2-0D08-4C51-84BF-7993D7F44569}">
  <dimension ref="A1:F9"/>
  <sheetViews>
    <sheetView workbookViewId="0">
      <selection activeCell="F9" sqref="F9"/>
    </sheetView>
  </sheetViews>
  <sheetFormatPr defaultRowHeight="14.4" x14ac:dyDescent="0.3"/>
  <cols>
    <col min="1" max="1" width="44.21875" customWidth="1"/>
    <col min="2" max="2" width="11.21875" customWidth="1"/>
    <col min="3" max="3" width="13" customWidth="1"/>
    <col min="4" max="4" width="13.44140625" customWidth="1"/>
    <col min="5" max="5" width="10.77734375" customWidth="1"/>
  </cols>
  <sheetData>
    <row r="1" spans="1:6" x14ac:dyDescent="0.3">
      <c r="A1" s="13" t="s">
        <v>20</v>
      </c>
      <c r="B1" s="13" t="s">
        <v>21</v>
      </c>
      <c r="C1" s="13" t="s">
        <v>19</v>
      </c>
      <c r="D1" s="13" t="s">
        <v>11</v>
      </c>
      <c r="E1" s="13" t="s">
        <v>22</v>
      </c>
      <c r="F1" s="13" t="s">
        <v>23</v>
      </c>
    </row>
    <row r="2" spans="1:6" x14ac:dyDescent="0.3">
      <c r="A2" s="14" t="s">
        <v>24</v>
      </c>
      <c r="B2" s="1">
        <v>0.25</v>
      </c>
      <c r="C2">
        <v>30</v>
      </c>
      <c r="D2">
        <v>20</v>
      </c>
      <c r="E2">
        <v>70</v>
      </c>
      <c r="F2">
        <v>45</v>
      </c>
    </row>
    <row r="3" spans="1:6" x14ac:dyDescent="0.3">
      <c r="A3" s="14" t="s">
        <v>25</v>
      </c>
      <c r="B3" s="1">
        <v>0.15</v>
      </c>
      <c r="C3">
        <v>20</v>
      </c>
      <c r="D3">
        <v>35</v>
      </c>
      <c r="E3">
        <v>70</v>
      </c>
      <c r="F3">
        <v>44</v>
      </c>
    </row>
    <row r="4" spans="1:6" x14ac:dyDescent="0.3">
      <c r="A4" s="14" t="s">
        <v>26</v>
      </c>
      <c r="B4" s="1">
        <v>0.15</v>
      </c>
      <c r="C4">
        <v>74</v>
      </c>
      <c r="D4">
        <v>85</v>
      </c>
      <c r="E4">
        <v>73</v>
      </c>
      <c r="F4">
        <v>33</v>
      </c>
    </row>
    <row r="5" spans="1:6" x14ac:dyDescent="0.3">
      <c r="A5" s="14" t="s">
        <v>27</v>
      </c>
      <c r="B5" s="1">
        <v>0.1</v>
      </c>
      <c r="C5">
        <v>41</v>
      </c>
      <c r="D5">
        <v>43</v>
      </c>
      <c r="E5">
        <v>64</v>
      </c>
      <c r="F5">
        <v>22</v>
      </c>
    </row>
    <row r="6" spans="1:6" x14ac:dyDescent="0.3">
      <c r="A6" s="14" t="s">
        <v>28</v>
      </c>
      <c r="B6" s="1">
        <v>0.05</v>
      </c>
      <c r="C6">
        <v>92</v>
      </c>
      <c r="D6">
        <v>55</v>
      </c>
      <c r="E6">
        <v>55</v>
      </c>
      <c r="F6">
        <v>44</v>
      </c>
    </row>
    <row r="7" spans="1:6" x14ac:dyDescent="0.3">
      <c r="A7" s="14" t="s">
        <v>29</v>
      </c>
      <c r="B7" s="1">
        <v>0.2</v>
      </c>
      <c r="C7">
        <v>53</v>
      </c>
      <c r="D7">
        <v>72</v>
      </c>
      <c r="E7">
        <v>32</v>
      </c>
      <c r="F7">
        <v>55</v>
      </c>
    </row>
    <row r="8" spans="1:6" x14ac:dyDescent="0.3">
      <c r="A8" s="14" t="s">
        <v>30</v>
      </c>
      <c r="B8" s="1">
        <v>0.1</v>
      </c>
      <c r="C8">
        <v>25</v>
      </c>
      <c r="D8">
        <v>81</v>
      </c>
      <c r="E8">
        <v>33</v>
      </c>
      <c r="F8">
        <v>11</v>
      </c>
    </row>
    <row r="9" spans="1:6" x14ac:dyDescent="0.3">
      <c r="A9" s="13" t="s">
        <v>50</v>
      </c>
      <c r="B9" s="3">
        <f>SUM(B2:B8)</f>
        <v>1.0000000000000002</v>
      </c>
      <c r="C9" s="2">
        <f>SUMPRODUCT(B2:B8,C2:C8)</f>
        <v>43.400000000000006</v>
      </c>
      <c r="D9" s="2">
        <f>SUMPRODUCT(B2:B8,D2:D8)</f>
        <v>52.550000000000004</v>
      </c>
      <c r="E9" s="2">
        <f>SUMPRODUCT(B2:B8,E2:E8)</f>
        <v>57.8</v>
      </c>
      <c r="F9" s="2">
        <f>SUMPRODUCT(B2:B8,F2:F8)</f>
        <v>39.300000000000004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FC7F-7830-4C57-8F82-BC1BE56962EC}">
  <dimension ref="A1:H11"/>
  <sheetViews>
    <sheetView topLeftCell="A19" workbookViewId="0">
      <selection activeCell="H11" sqref="H11"/>
    </sheetView>
  </sheetViews>
  <sheetFormatPr defaultRowHeight="14.4" x14ac:dyDescent="0.3"/>
  <cols>
    <col min="1" max="1" width="36.5546875" customWidth="1"/>
    <col min="8" max="8" width="11.6640625" customWidth="1"/>
  </cols>
  <sheetData>
    <row r="1" spans="1:8" x14ac:dyDescent="0.3">
      <c r="A1" s="2" t="s">
        <v>47</v>
      </c>
      <c r="B1" s="2"/>
      <c r="C1" s="2"/>
      <c r="D1" s="2"/>
    </row>
    <row r="2" spans="1:8" x14ac:dyDescent="0.3">
      <c r="A2" s="2" t="s">
        <v>48</v>
      </c>
      <c r="B2" s="2" t="s">
        <v>49</v>
      </c>
    </row>
    <row r="3" spans="1:8" x14ac:dyDescent="0.3">
      <c r="A3" s="15" t="s">
        <v>20</v>
      </c>
      <c r="B3" s="15" t="s">
        <v>21</v>
      </c>
      <c r="C3" s="15" t="s">
        <v>31</v>
      </c>
      <c r="D3" s="15" t="s">
        <v>32</v>
      </c>
      <c r="E3" s="15" t="s">
        <v>33</v>
      </c>
      <c r="F3" s="15" t="s">
        <v>34</v>
      </c>
      <c r="G3" s="15" t="s">
        <v>35</v>
      </c>
      <c r="H3" s="15" t="s">
        <v>36</v>
      </c>
    </row>
    <row r="4" spans="1:8" x14ac:dyDescent="0.3">
      <c r="A4" s="16" t="s">
        <v>37</v>
      </c>
      <c r="B4" s="1">
        <v>0.25</v>
      </c>
      <c r="C4">
        <v>85</v>
      </c>
      <c r="D4">
        <v>60</v>
      </c>
      <c r="E4">
        <v>70</v>
      </c>
      <c r="F4">
        <v>42</v>
      </c>
      <c r="G4">
        <v>80</v>
      </c>
      <c r="H4">
        <v>85</v>
      </c>
    </row>
    <row r="5" spans="1:8" x14ac:dyDescent="0.3">
      <c r="A5" s="16" t="s">
        <v>38</v>
      </c>
      <c r="B5" s="1">
        <v>0.15</v>
      </c>
      <c r="C5">
        <v>55</v>
      </c>
      <c r="D5">
        <v>50</v>
      </c>
      <c r="E5">
        <v>30</v>
      </c>
      <c r="F5">
        <v>54</v>
      </c>
      <c r="G5">
        <v>91</v>
      </c>
      <c r="H5">
        <v>77</v>
      </c>
    </row>
    <row r="6" spans="1:8" x14ac:dyDescent="0.3">
      <c r="A6" s="16" t="s">
        <v>39</v>
      </c>
      <c r="B6" s="1">
        <v>0.1</v>
      </c>
      <c r="C6">
        <v>90</v>
      </c>
      <c r="D6">
        <v>60</v>
      </c>
      <c r="E6">
        <v>95</v>
      </c>
      <c r="F6">
        <v>63</v>
      </c>
      <c r="G6">
        <v>83</v>
      </c>
      <c r="H6">
        <v>64</v>
      </c>
    </row>
    <row r="7" spans="1:8" x14ac:dyDescent="0.3">
      <c r="A7" s="16" t="s">
        <v>40</v>
      </c>
      <c r="B7" s="1">
        <v>0.15</v>
      </c>
      <c r="C7">
        <v>30</v>
      </c>
      <c r="D7">
        <v>40</v>
      </c>
      <c r="E7">
        <v>43</v>
      </c>
      <c r="F7">
        <v>87</v>
      </c>
      <c r="G7">
        <v>76</v>
      </c>
      <c r="H7">
        <v>21</v>
      </c>
    </row>
    <row r="8" spans="1:8" x14ac:dyDescent="0.3">
      <c r="A8" s="16" t="s">
        <v>41</v>
      </c>
      <c r="B8" s="1">
        <v>0.05</v>
      </c>
      <c r="C8">
        <v>70</v>
      </c>
      <c r="D8">
        <v>55</v>
      </c>
      <c r="E8">
        <v>29</v>
      </c>
      <c r="F8">
        <v>23</v>
      </c>
      <c r="G8">
        <v>29</v>
      </c>
      <c r="H8">
        <v>13</v>
      </c>
    </row>
    <row r="9" spans="1:8" x14ac:dyDescent="0.3">
      <c r="A9" s="16" t="s">
        <v>42</v>
      </c>
      <c r="B9" s="1">
        <v>0.2</v>
      </c>
      <c r="C9">
        <v>20</v>
      </c>
      <c r="D9">
        <v>23</v>
      </c>
      <c r="E9">
        <v>56</v>
      </c>
      <c r="F9">
        <v>95</v>
      </c>
      <c r="G9">
        <v>12</v>
      </c>
      <c r="H9">
        <v>97</v>
      </c>
    </row>
    <row r="10" spans="1:8" x14ac:dyDescent="0.3">
      <c r="A10" s="16" t="s">
        <v>43</v>
      </c>
      <c r="B10" s="1">
        <v>0.1</v>
      </c>
      <c r="C10">
        <v>30</v>
      </c>
      <c r="D10">
        <v>50</v>
      </c>
      <c r="E10">
        <v>63</v>
      </c>
      <c r="F10">
        <v>44</v>
      </c>
      <c r="G10">
        <v>33</v>
      </c>
      <c r="H10">
        <v>65</v>
      </c>
    </row>
    <row r="11" spans="1:8" x14ac:dyDescent="0.3">
      <c r="A11" s="15" t="s">
        <v>50</v>
      </c>
      <c r="B11" s="3">
        <f>SUM(B4:B10)</f>
        <v>1.0000000000000002</v>
      </c>
      <c r="C11" s="2">
        <f>SUMPRODUCT(B4:B10,C4:C10)</f>
        <v>53.5</v>
      </c>
      <c r="D11" s="2">
        <f>SUMPRODUCT(B4:B10,D4:D10)</f>
        <v>46.85</v>
      </c>
      <c r="E11" s="2">
        <f>SUMPRODUCT(B4:B10,E4:E10)</f>
        <v>56.900000000000006</v>
      </c>
      <c r="F11" s="2">
        <f>SUMPRODUCT(B4:B10,F4:F10)</f>
        <v>62.5</v>
      </c>
      <c r="G11" s="2">
        <f>SUMPRODUCT(B4:B10,G4:G10)</f>
        <v>60.5</v>
      </c>
      <c r="H11" s="2">
        <f>SUMPRODUCT(B4:B10,H4:H10)</f>
        <v>68.899999999999991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8871-2ABA-497C-B703-002E68C8BB9D}">
  <dimension ref="A1:G13"/>
  <sheetViews>
    <sheetView workbookViewId="0">
      <selection activeCell="F6" sqref="F6"/>
    </sheetView>
  </sheetViews>
  <sheetFormatPr defaultRowHeight="14.4" x14ac:dyDescent="0.3"/>
  <cols>
    <col min="1" max="1" width="18" customWidth="1"/>
  </cols>
  <sheetData>
    <row r="1" spans="1:7" x14ac:dyDescent="0.3">
      <c r="A1" s="11" t="s">
        <v>1</v>
      </c>
      <c r="B1" s="12">
        <v>0.1</v>
      </c>
    </row>
    <row r="3" spans="1:7" x14ac:dyDescent="0.3">
      <c r="A3" s="10" t="s">
        <v>19</v>
      </c>
      <c r="B3" s="9" t="s">
        <v>12</v>
      </c>
      <c r="C3" s="9" t="s">
        <v>13</v>
      </c>
      <c r="D3" s="9" t="s">
        <v>14</v>
      </c>
      <c r="E3" s="9" t="s">
        <v>15</v>
      </c>
      <c r="F3" s="9" t="s">
        <v>16</v>
      </c>
      <c r="G3" s="9" t="s">
        <v>17</v>
      </c>
    </row>
    <row r="4" spans="1:7" x14ac:dyDescent="0.3">
      <c r="A4" s="11" t="s">
        <v>6</v>
      </c>
      <c r="B4" s="4">
        <v>0</v>
      </c>
      <c r="C4" s="5">
        <v>4</v>
      </c>
      <c r="D4" s="5">
        <v>6</v>
      </c>
      <c r="E4" s="5">
        <v>4</v>
      </c>
      <c r="F4" s="5">
        <v>8</v>
      </c>
      <c r="G4" s="5">
        <f>SUM(C4:F4)</f>
        <v>22</v>
      </c>
    </row>
    <row r="5" spans="1:7" x14ac:dyDescent="0.3">
      <c r="A5" s="11" t="s">
        <v>3</v>
      </c>
      <c r="B5" s="5">
        <v>5</v>
      </c>
      <c r="C5" s="5">
        <v>2</v>
      </c>
      <c r="D5" s="5">
        <v>1</v>
      </c>
      <c r="E5" s="5">
        <v>1.5</v>
      </c>
      <c r="F5" s="5">
        <v>4.5</v>
      </c>
      <c r="G5" s="5">
        <f>SUM(B5:F5)</f>
        <v>14</v>
      </c>
    </row>
    <row r="6" spans="1:7" x14ac:dyDescent="0.3">
      <c r="A6" s="11" t="s">
        <v>18</v>
      </c>
      <c r="B6" s="6">
        <f>B4-B5</f>
        <v>-5</v>
      </c>
      <c r="C6" s="5">
        <f>C4-C5</f>
        <v>2</v>
      </c>
      <c r="D6" s="5">
        <f>D4-D5</f>
        <v>5</v>
      </c>
      <c r="E6" s="5">
        <f t="shared" ref="E6:F6" si="0">E4-E5</f>
        <v>2.5</v>
      </c>
      <c r="F6" s="5">
        <f t="shared" si="0"/>
        <v>3.5</v>
      </c>
      <c r="G6" s="5">
        <f>SUM(B6:F6)</f>
        <v>8</v>
      </c>
    </row>
    <row r="7" spans="1:7" x14ac:dyDescent="0.3">
      <c r="A7" s="10" t="s">
        <v>0</v>
      </c>
      <c r="B7" s="5">
        <f>NPV(B1,B6:F6)</f>
        <v>4.7447702901565325</v>
      </c>
    </row>
    <row r="9" spans="1:7" x14ac:dyDescent="0.3">
      <c r="A9" s="9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9" t="s">
        <v>16</v>
      </c>
      <c r="G9" s="9" t="s">
        <v>17</v>
      </c>
    </row>
    <row r="10" spans="1:7" x14ac:dyDescent="0.3">
      <c r="A10" s="8" t="s">
        <v>6</v>
      </c>
      <c r="B10" s="5">
        <v>1</v>
      </c>
      <c r="C10" s="5">
        <v>5</v>
      </c>
      <c r="D10" s="5">
        <v>9</v>
      </c>
      <c r="E10" s="5">
        <v>6</v>
      </c>
      <c r="F10" s="5">
        <v>5</v>
      </c>
      <c r="G10" s="5">
        <f>SUM(B10:F10)</f>
        <v>26</v>
      </c>
    </row>
    <row r="11" spans="1:7" x14ac:dyDescent="0.3">
      <c r="A11" s="8" t="s">
        <v>3</v>
      </c>
      <c r="B11" s="5">
        <v>3</v>
      </c>
      <c r="C11" s="5">
        <v>2</v>
      </c>
      <c r="D11" s="5">
        <v>7</v>
      </c>
      <c r="E11" s="5">
        <v>3</v>
      </c>
      <c r="F11" s="5">
        <v>2.5</v>
      </c>
      <c r="G11" s="5">
        <f>SUM(B11:F11)</f>
        <v>17.5</v>
      </c>
    </row>
    <row r="12" spans="1:7" x14ac:dyDescent="0.3">
      <c r="A12" s="8" t="s">
        <v>18</v>
      </c>
      <c r="B12" s="6">
        <f t="shared" ref="B12:G12" si="1">B10-B11</f>
        <v>-2</v>
      </c>
      <c r="C12" s="7">
        <f t="shared" si="1"/>
        <v>3</v>
      </c>
      <c r="D12" s="6">
        <f t="shared" si="1"/>
        <v>2</v>
      </c>
      <c r="E12" s="6">
        <f t="shared" si="1"/>
        <v>3</v>
      </c>
      <c r="F12" s="6">
        <f t="shared" si="1"/>
        <v>2.5</v>
      </c>
      <c r="G12" s="6">
        <f t="shared" si="1"/>
        <v>8.5</v>
      </c>
    </row>
    <row r="13" spans="1:7" x14ac:dyDescent="0.3">
      <c r="A13" s="2" t="s">
        <v>0</v>
      </c>
      <c r="B13" s="5">
        <f>NPV(B1,B12:F12)</f>
        <v>5.7651303003396412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F0CA-F24D-4ACF-9ECF-A88950A957AC}">
  <dimension ref="A1:F15"/>
  <sheetViews>
    <sheetView workbookViewId="0">
      <selection activeCell="C8" sqref="C8"/>
    </sheetView>
  </sheetViews>
  <sheetFormatPr defaultRowHeight="14.4" x14ac:dyDescent="0.3"/>
  <cols>
    <col min="1" max="1" width="30.44140625" customWidth="1"/>
    <col min="2" max="2" width="11.88671875" bestFit="1" customWidth="1"/>
  </cols>
  <sheetData>
    <row r="1" spans="1:6" x14ac:dyDescent="0.3">
      <c r="A1" s="11" t="s">
        <v>1</v>
      </c>
      <c r="B1" s="12">
        <f>8/100</f>
        <v>0.08</v>
      </c>
    </row>
    <row r="2" spans="1:6" x14ac:dyDescent="0.3">
      <c r="A2" s="11" t="s">
        <v>2</v>
      </c>
    </row>
    <row r="3" spans="1:6" x14ac:dyDescent="0.3">
      <c r="B3" s="11">
        <v>0</v>
      </c>
      <c r="C3" s="11">
        <v>1</v>
      </c>
      <c r="D3" s="11">
        <v>2</v>
      </c>
      <c r="E3" s="11">
        <v>3</v>
      </c>
      <c r="F3" s="11" t="s">
        <v>17</v>
      </c>
    </row>
    <row r="4" spans="1:6" x14ac:dyDescent="0.3">
      <c r="A4" s="11" t="s">
        <v>3</v>
      </c>
      <c r="B4" s="19">
        <v>140000</v>
      </c>
      <c r="C4" s="21">
        <v>40000</v>
      </c>
      <c r="D4" s="21">
        <v>40000</v>
      </c>
      <c r="E4" s="19">
        <v>40000</v>
      </c>
      <c r="F4" s="22"/>
    </row>
    <row r="5" spans="1:6" x14ac:dyDescent="0.3">
      <c r="A5" s="11" t="s">
        <v>4</v>
      </c>
      <c r="B5" s="23">
        <f t="shared" ref="B5:E5" si="0">1/(1+$B1)^B3</f>
        <v>1</v>
      </c>
      <c r="C5" s="24">
        <f t="shared" si="0"/>
        <v>0.92592592592592582</v>
      </c>
      <c r="D5" s="24">
        <f t="shared" si="0"/>
        <v>0.85733882030178321</v>
      </c>
      <c r="E5" s="24">
        <f t="shared" si="0"/>
        <v>0.79383224102016958</v>
      </c>
      <c r="F5" s="24"/>
    </row>
    <row r="6" spans="1:6" x14ac:dyDescent="0.3">
      <c r="A6" s="11" t="s">
        <v>5</v>
      </c>
      <c r="B6" s="21">
        <f t="shared" ref="B6:E6" si="1">B4*B5</f>
        <v>140000</v>
      </c>
      <c r="C6" s="21">
        <f t="shared" si="1"/>
        <v>37037.037037037029</v>
      </c>
      <c r="D6" s="21">
        <f t="shared" si="1"/>
        <v>34293.552812071328</v>
      </c>
      <c r="E6" s="21">
        <f t="shared" si="1"/>
        <v>31753.289640806783</v>
      </c>
      <c r="F6" s="21">
        <f>SUM(B6:E6)</f>
        <v>243083.87948991515</v>
      </c>
    </row>
    <row r="8" spans="1:6" x14ac:dyDescent="0.3">
      <c r="A8" s="11" t="s">
        <v>6</v>
      </c>
      <c r="B8" s="17">
        <v>0</v>
      </c>
      <c r="C8" s="19">
        <v>200000</v>
      </c>
      <c r="D8" s="19">
        <v>200000</v>
      </c>
      <c r="E8" s="19">
        <v>200000</v>
      </c>
      <c r="F8" s="17"/>
    </row>
    <row r="9" spans="1:6" x14ac:dyDescent="0.3">
      <c r="A9" s="11" t="s">
        <v>4</v>
      </c>
      <c r="B9" s="20">
        <f t="shared" ref="B9:E9" si="2">1/(1+$B1)^B3</f>
        <v>1</v>
      </c>
      <c r="C9" s="18">
        <f t="shared" si="2"/>
        <v>0.92592592592592582</v>
      </c>
      <c r="D9" s="18">
        <f t="shared" si="2"/>
        <v>0.85733882030178321</v>
      </c>
      <c r="E9" s="18">
        <f t="shared" si="2"/>
        <v>0.79383224102016958</v>
      </c>
    </row>
    <row r="10" spans="1:6" x14ac:dyDescent="0.3">
      <c r="A10" s="11" t="s">
        <v>7</v>
      </c>
      <c r="B10" s="17">
        <f t="shared" ref="B10:E10" si="3">B8*B9</f>
        <v>0</v>
      </c>
      <c r="C10" s="19">
        <f t="shared" si="3"/>
        <v>185185.18518518517</v>
      </c>
      <c r="D10" s="19">
        <f t="shared" si="3"/>
        <v>171467.76406035665</v>
      </c>
      <c r="E10" s="19">
        <f t="shared" si="3"/>
        <v>158766.44820403392</v>
      </c>
      <c r="F10" s="19">
        <f>SUM(B10:E10)</f>
        <v>515419.39744957571</v>
      </c>
    </row>
    <row r="12" spans="1:6" x14ac:dyDescent="0.3">
      <c r="A12" s="11" t="s">
        <v>8</v>
      </c>
      <c r="B12" s="19">
        <f t="shared" ref="B12:F12" si="4">B10-B6</f>
        <v>-140000</v>
      </c>
      <c r="C12" s="19">
        <f>C10-C6</f>
        <v>148148.14814814815</v>
      </c>
      <c r="D12" s="19">
        <f t="shared" si="4"/>
        <v>137174.21124828531</v>
      </c>
      <c r="E12" s="19">
        <f t="shared" si="4"/>
        <v>127013.15856322713</v>
      </c>
      <c r="F12" s="19">
        <f t="shared" si="4"/>
        <v>272335.51795966056</v>
      </c>
    </row>
    <row r="13" spans="1:6" x14ac:dyDescent="0.3">
      <c r="A13" s="11" t="s">
        <v>9</v>
      </c>
      <c r="B13" s="19">
        <f t="shared" ref="B13:E13" si="5">SUM($B12:B12)</f>
        <v>-140000</v>
      </c>
      <c r="C13" s="19">
        <f t="shared" si="5"/>
        <v>8148.148148148146</v>
      </c>
      <c r="D13" s="19">
        <f t="shared" si="5"/>
        <v>145322.35939643346</v>
      </c>
      <c r="E13" s="19">
        <f t="shared" si="5"/>
        <v>272335.51795966062</v>
      </c>
    </row>
    <row r="15" spans="1:6" x14ac:dyDescent="0.3">
      <c r="A15" s="10" t="s">
        <v>10</v>
      </c>
      <c r="B15" s="27">
        <f>F12/F6</f>
        <v>1.1203355752389947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D350-8535-456B-9F87-7917FD8AC0E6}">
  <dimension ref="A1:E5"/>
  <sheetViews>
    <sheetView tabSelected="1" topLeftCell="A19" workbookViewId="0">
      <selection activeCell="B3" sqref="B3"/>
    </sheetView>
  </sheetViews>
  <sheetFormatPr defaultRowHeight="14.4" x14ac:dyDescent="0.3"/>
  <cols>
    <col min="4" max="4" width="15.5546875" customWidth="1"/>
    <col min="5" max="5" width="17.21875" customWidth="1"/>
  </cols>
  <sheetData>
    <row r="1" spans="1:5" x14ac:dyDescent="0.3">
      <c r="A1" s="25" t="s">
        <v>44</v>
      </c>
      <c r="B1" s="25" t="s">
        <v>3</v>
      </c>
      <c r="C1" s="25" t="s">
        <v>6</v>
      </c>
      <c r="D1" s="25" t="s">
        <v>45</v>
      </c>
      <c r="E1" s="25" t="s">
        <v>46</v>
      </c>
    </row>
    <row r="2" spans="1:5" x14ac:dyDescent="0.3">
      <c r="A2" s="26">
        <v>0</v>
      </c>
      <c r="B2" s="16">
        <v>178000</v>
      </c>
      <c r="C2" s="16">
        <v>0</v>
      </c>
      <c r="D2" s="16">
        <f t="shared" ref="D2:E5" si="0">SUM(B$2:B2)</f>
        <v>178000</v>
      </c>
      <c r="E2" s="16">
        <f t="shared" si="0"/>
        <v>0</v>
      </c>
    </row>
    <row r="3" spans="1:5" x14ac:dyDescent="0.3">
      <c r="A3" s="26">
        <v>1</v>
      </c>
      <c r="B3" s="16">
        <v>37200</v>
      </c>
      <c r="C3" s="16">
        <v>20332</v>
      </c>
      <c r="D3" s="16">
        <f t="shared" si="0"/>
        <v>215200</v>
      </c>
      <c r="E3" s="16">
        <f t="shared" si="0"/>
        <v>20332</v>
      </c>
    </row>
    <row r="4" spans="1:5" x14ac:dyDescent="0.3">
      <c r="A4" s="26">
        <v>2</v>
      </c>
      <c r="B4" s="16">
        <v>12344</v>
      </c>
      <c r="C4" s="16">
        <v>172000</v>
      </c>
      <c r="D4" s="16">
        <f t="shared" si="0"/>
        <v>227544</v>
      </c>
      <c r="E4" s="16">
        <f t="shared" si="0"/>
        <v>192332</v>
      </c>
    </row>
    <row r="5" spans="1:5" x14ac:dyDescent="0.3">
      <c r="A5" s="26">
        <v>3</v>
      </c>
      <c r="B5" s="16">
        <v>20122</v>
      </c>
      <c r="C5" s="16">
        <v>288333</v>
      </c>
      <c r="D5" s="16">
        <f t="shared" si="0"/>
        <v>247666</v>
      </c>
      <c r="E5" s="16">
        <f t="shared" si="0"/>
        <v>480665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1.1.Theo dự án</vt:lpstr>
      <vt:lpstr>1.2.Theo chức năng</vt:lpstr>
      <vt:lpstr>2.1.NPV</vt:lpstr>
      <vt:lpstr>2.2.ROI</vt:lpstr>
      <vt:lpstr>2.3.Return on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2022-09-27T07:35:48Z</dcterms:created>
  <dcterms:modified xsi:type="dcterms:W3CDTF">2022-09-30T09:15:12Z</dcterms:modified>
</cp:coreProperties>
</file>