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EA0109CB-B930-465E-A894-0B8F6A39F943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5" i="1" l="1"/>
  <c r="AJ69" i="1"/>
  <c r="AJ66" i="1" l="1"/>
  <c r="AJ65" i="1"/>
  <c r="AH46" i="1"/>
  <c r="AI46" i="1"/>
  <c r="J47" i="1"/>
  <c r="J4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J34" i="1"/>
  <c r="AF40" i="1"/>
  <c r="AE40" i="1"/>
  <c r="AD69" i="1"/>
  <c r="AC40" i="1"/>
  <c r="X40" i="1"/>
  <c r="W40" i="1"/>
  <c r="V69" i="1"/>
  <c r="U69" i="1"/>
  <c r="P40" i="1"/>
  <c r="O40" i="1"/>
  <c r="N69" i="1"/>
  <c r="M69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AJ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J40" i="1"/>
  <c r="AI40" i="1"/>
  <c r="AH40" i="1"/>
  <c r="AG40" i="1"/>
  <c r="AB40" i="1"/>
  <c r="AA40" i="1"/>
  <c r="Z40" i="1"/>
  <c r="Y40" i="1"/>
  <c r="T40" i="1"/>
  <c r="S40" i="1"/>
  <c r="R40" i="1"/>
  <c r="Q40" i="1"/>
  <c r="L40" i="1"/>
  <c r="K40" i="1"/>
  <c r="J46" i="1"/>
  <c r="J43" i="1"/>
  <c r="J41" i="1"/>
  <c r="J40" i="1"/>
  <c r="AP47" i="1"/>
  <c r="AO47" i="1"/>
  <c r="AN47" i="1"/>
  <c r="AM4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U67" i="1" s="1"/>
  <c r="T66" i="1"/>
  <c r="S66" i="1"/>
  <c r="R66" i="1"/>
  <c r="Q66" i="1"/>
  <c r="P66" i="1"/>
  <c r="O66" i="1"/>
  <c r="N66" i="1"/>
  <c r="M66" i="1"/>
  <c r="L66" i="1"/>
  <c r="K66" i="1"/>
  <c r="AJ67" i="1"/>
  <c r="AI65" i="1"/>
  <c r="AI67" i="1" s="1"/>
  <c r="AH65" i="1"/>
  <c r="AG65" i="1"/>
  <c r="AF65" i="1"/>
  <c r="AE65" i="1"/>
  <c r="AE67" i="1" s="1"/>
  <c r="AD65" i="1"/>
  <c r="AC65" i="1"/>
  <c r="AB65" i="1"/>
  <c r="AB67" i="1" s="1"/>
  <c r="AA65" i="1"/>
  <c r="AA67" i="1" s="1"/>
  <c r="Z65" i="1"/>
  <c r="Y65" i="1"/>
  <c r="X65" i="1"/>
  <c r="W65" i="1"/>
  <c r="W67" i="1" s="1"/>
  <c r="V65" i="1"/>
  <c r="U65" i="1"/>
  <c r="T65" i="1"/>
  <c r="T67" i="1" s="1"/>
  <c r="S65" i="1"/>
  <c r="S67" i="1" s="1"/>
  <c r="R65" i="1"/>
  <c r="Q65" i="1"/>
  <c r="P65" i="1"/>
  <c r="O65" i="1"/>
  <c r="O67" i="1" s="1"/>
  <c r="N65" i="1"/>
  <c r="M65" i="1"/>
  <c r="L65" i="1"/>
  <c r="L67" i="1" s="1"/>
  <c r="K65" i="1"/>
  <c r="K67" i="1" s="1"/>
  <c r="J65" i="1"/>
  <c r="J66" i="1"/>
  <c r="J67" i="1" s="1"/>
  <c r="AF62" i="1"/>
  <c r="AF61" i="1"/>
  <c r="AF63" i="1" s="1"/>
  <c r="AJ62" i="1"/>
  <c r="AI62" i="1"/>
  <c r="AH62" i="1"/>
  <c r="AG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AJ61" i="1"/>
  <c r="AI61" i="1"/>
  <c r="AH61" i="1"/>
  <c r="AH63" i="1" s="1"/>
  <c r="AG61" i="1"/>
  <c r="AE61" i="1"/>
  <c r="AD61" i="1"/>
  <c r="AD63" i="1" s="1"/>
  <c r="AC61" i="1"/>
  <c r="AB61" i="1"/>
  <c r="AA61" i="1"/>
  <c r="AA63" i="1" s="1"/>
  <c r="Z61" i="1"/>
  <c r="Y61" i="1"/>
  <c r="X61" i="1"/>
  <c r="W61" i="1"/>
  <c r="V61" i="1"/>
  <c r="V63" i="1" s="1"/>
  <c r="U61" i="1"/>
  <c r="T61" i="1"/>
  <c r="S61" i="1"/>
  <c r="S63" i="1" s="1"/>
  <c r="R61" i="1"/>
  <c r="Q61" i="1"/>
  <c r="Q63" i="1" s="1"/>
  <c r="P61" i="1"/>
  <c r="O61" i="1"/>
  <c r="N61" i="1"/>
  <c r="N63" i="1" s="1"/>
  <c r="M61" i="1"/>
  <c r="L61" i="1"/>
  <c r="K61" i="1"/>
  <c r="K63" i="1" s="1"/>
  <c r="J62" i="1"/>
  <c r="J61" i="1"/>
  <c r="J6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J5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G26" i="1"/>
  <c r="AE26" i="1"/>
  <c r="Y26" i="1"/>
  <c r="W26" i="1"/>
  <c r="Q26" i="1"/>
  <c r="O26" i="1"/>
  <c r="AP25" i="1"/>
  <c r="AO25" i="1"/>
  <c r="AN25" i="1"/>
  <c r="AM25" i="1"/>
  <c r="AL26" i="1"/>
  <c r="AK26" i="1"/>
  <c r="AJ26" i="1"/>
  <c r="AI26" i="1"/>
  <c r="AH26" i="1"/>
  <c r="AF26" i="1"/>
  <c r="AD26" i="1"/>
  <c r="AC26" i="1"/>
  <c r="AB26" i="1"/>
  <c r="AA26" i="1"/>
  <c r="Z26" i="1"/>
  <c r="X26" i="1"/>
  <c r="V26" i="1"/>
  <c r="U26" i="1"/>
  <c r="T26" i="1"/>
  <c r="S26" i="1"/>
  <c r="R26" i="1"/>
  <c r="P26" i="1"/>
  <c r="N26" i="1"/>
  <c r="M26" i="1"/>
  <c r="L26" i="1"/>
  <c r="K26" i="1"/>
  <c r="J26" i="1"/>
  <c r="I14" i="1"/>
  <c r="H14" i="1"/>
  <c r="G14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AI69" i="1"/>
  <c r="AH69" i="1"/>
  <c r="AG69" i="1"/>
  <c r="AF69" i="1"/>
  <c r="AE69" i="1"/>
  <c r="AB69" i="1"/>
  <c r="AA69" i="1"/>
  <c r="Z69" i="1"/>
  <c r="Y69" i="1"/>
  <c r="X69" i="1"/>
  <c r="W69" i="1"/>
  <c r="T69" i="1"/>
  <c r="S69" i="1"/>
  <c r="R69" i="1"/>
  <c r="Q69" i="1"/>
  <c r="P69" i="1"/>
  <c r="O69" i="1"/>
  <c r="L69" i="1"/>
  <c r="K69" i="1"/>
  <c r="J70" i="1"/>
  <c r="AJ63" i="1" l="1"/>
  <c r="J63" i="1"/>
  <c r="Y63" i="1"/>
  <c r="M63" i="1"/>
  <c r="U63" i="1"/>
  <c r="AC63" i="1"/>
  <c r="N67" i="1"/>
  <c r="V67" i="1"/>
  <c r="AD67" i="1"/>
  <c r="M67" i="1"/>
  <c r="X67" i="1"/>
  <c r="AF67" i="1"/>
  <c r="P67" i="1"/>
  <c r="AC67" i="1"/>
  <c r="R67" i="1"/>
  <c r="Z67" i="1"/>
  <c r="AH67" i="1"/>
  <c r="P63" i="1"/>
  <c r="X63" i="1"/>
  <c r="AG63" i="1"/>
  <c r="R63" i="1"/>
  <c r="Z63" i="1"/>
  <c r="AI63" i="1"/>
  <c r="L63" i="1"/>
  <c r="T63" i="1"/>
  <c r="AB63" i="1"/>
  <c r="M40" i="1"/>
  <c r="U40" i="1"/>
  <c r="AD40" i="1"/>
  <c r="N40" i="1"/>
  <c r="AC69" i="1"/>
  <c r="V40" i="1"/>
  <c r="Q67" i="1"/>
  <c r="Y67" i="1"/>
  <c r="AG67" i="1"/>
  <c r="O63" i="1"/>
  <c r="W63" i="1"/>
  <c r="AE63" i="1"/>
  <c r="AZ102" i="1"/>
  <c r="AY102" i="1"/>
  <c r="AX102" i="1"/>
  <c r="AX105" i="1" s="1"/>
  <c r="AW102" i="1"/>
  <c r="AW105" i="1" s="1"/>
  <c r="AV102" i="1"/>
  <c r="AV105" i="1" s="1"/>
  <c r="AU102" i="1"/>
  <c r="AU105" i="1" s="1"/>
  <c r="AT102" i="1"/>
  <c r="AT105" i="1" s="1"/>
  <c r="AS102" i="1"/>
  <c r="AS105" i="1" s="1"/>
  <c r="AR102" i="1"/>
  <c r="AR105" i="1" s="1"/>
  <c r="AQ102" i="1"/>
  <c r="AQ105" i="1" s="1"/>
  <c r="AP102" i="1"/>
  <c r="AP105" i="1" s="1"/>
  <c r="AO102" i="1"/>
  <c r="AO105" i="1" s="1"/>
  <c r="AN102" i="1"/>
  <c r="AN105" i="1" s="1"/>
  <c r="AM99" i="1"/>
  <c r="AM102" i="1" s="1"/>
  <c r="AM105" i="1" s="1"/>
  <c r="AL99" i="1"/>
  <c r="AL102" i="1" s="1"/>
  <c r="AL105" i="1" s="1"/>
  <c r="AK99" i="1"/>
  <c r="AK102" i="1" s="1"/>
  <c r="AK105" i="1" s="1"/>
  <c r="AJ99" i="1"/>
  <c r="AJ102" i="1" s="1"/>
  <c r="AJ105" i="1" s="1"/>
  <c r="AI99" i="1"/>
  <c r="AI102" i="1" s="1"/>
  <c r="AI105" i="1" s="1"/>
  <c r="AH99" i="1"/>
  <c r="AH102" i="1" s="1"/>
  <c r="AH105" i="1" s="1"/>
  <c r="AG99" i="1"/>
  <c r="AG102" i="1" s="1"/>
  <c r="AG105" i="1" s="1"/>
  <c r="AF99" i="1"/>
  <c r="AF102" i="1" s="1"/>
  <c r="AF105" i="1" s="1"/>
  <c r="AE99" i="1"/>
  <c r="AE102" i="1" s="1"/>
  <c r="AE105" i="1" s="1"/>
  <c r="AD99" i="1"/>
  <c r="AD102" i="1" s="1"/>
  <c r="AD105" i="1" s="1"/>
  <c r="AC99" i="1"/>
  <c r="AC102" i="1" s="1"/>
  <c r="AC105" i="1" s="1"/>
  <c r="AB99" i="1"/>
  <c r="AB102" i="1" s="1"/>
  <c r="AB105" i="1" s="1"/>
  <c r="AA99" i="1"/>
  <c r="AA102" i="1" s="1"/>
  <c r="AA105" i="1" s="1"/>
  <c r="Z99" i="1"/>
  <c r="Z102" i="1" s="1"/>
  <c r="Z105" i="1" s="1"/>
  <c r="Y99" i="1"/>
  <c r="Y102" i="1" s="1"/>
  <c r="Y105" i="1" s="1"/>
  <c r="X99" i="1"/>
  <c r="X102" i="1" s="1"/>
  <c r="X105" i="1" s="1"/>
  <c r="W99" i="1"/>
  <c r="W102" i="1" s="1"/>
  <c r="W105" i="1" s="1"/>
  <c r="V99" i="1"/>
  <c r="V102" i="1" s="1"/>
  <c r="V105" i="1" s="1"/>
  <c r="U99" i="1"/>
  <c r="U102" i="1" s="1"/>
  <c r="U105" i="1" s="1"/>
  <c r="T99" i="1"/>
  <c r="T102" i="1" s="1"/>
  <c r="T105" i="1" s="1"/>
  <c r="S99" i="1"/>
  <c r="S102" i="1" s="1"/>
  <c r="S105" i="1" s="1"/>
  <c r="R99" i="1"/>
  <c r="R102" i="1" s="1"/>
  <c r="R105" i="1" s="1"/>
  <c r="Q99" i="1"/>
  <c r="Q102" i="1" s="1"/>
  <c r="Q105" i="1" s="1"/>
  <c r="P99" i="1"/>
  <c r="P102" i="1" s="1"/>
  <c r="P105" i="1" s="1"/>
  <c r="O99" i="1"/>
  <c r="O102" i="1" s="1"/>
  <c r="O105" i="1" s="1"/>
  <c r="N99" i="1"/>
  <c r="N102" i="1" s="1"/>
  <c r="N105" i="1" s="1"/>
  <c r="M99" i="1"/>
  <c r="M102" i="1" s="1"/>
  <c r="M105" i="1" s="1"/>
  <c r="L99" i="1"/>
  <c r="L102" i="1" s="1"/>
  <c r="L105" i="1" s="1"/>
  <c r="K99" i="1"/>
  <c r="K102" i="1" s="1"/>
  <c r="K105" i="1" s="1"/>
  <c r="I99" i="1"/>
  <c r="I102" i="1" s="1"/>
  <c r="I105" i="1" s="1"/>
  <c r="H99" i="1"/>
  <c r="H102" i="1" s="1"/>
  <c r="H105" i="1" s="1"/>
  <c r="G99" i="1"/>
  <c r="G102" i="1" s="1"/>
  <c r="G105" i="1" s="1"/>
  <c r="F99" i="1"/>
  <c r="F102" i="1" s="1"/>
  <c r="F105" i="1" s="1"/>
  <c r="E99" i="1"/>
  <c r="E102" i="1" s="1"/>
  <c r="E105" i="1" s="1"/>
  <c r="D99" i="1"/>
  <c r="J99" i="1"/>
  <c r="J102" i="1" s="1"/>
  <c r="J105" i="1" s="1"/>
  <c r="B97" i="1"/>
  <c r="B95" i="1"/>
  <c r="B99" i="1" l="1"/>
  <c r="D102" i="1"/>
  <c r="B102" i="1" l="1"/>
  <c r="D105" i="1"/>
  <c r="B105" i="1" l="1"/>
  <c r="AI71" i="1" l="1"/>
  <c r="AF71" i="1"/>
  <c r="AE71" i="1"/>
  <c r="AB71" i="1"/>
  <c r="AA71" i="1"/>
  <c r="X71" i="1"/>
  <c r="W71" i="1"/>
  <c r="S71" i="1"/>
  <c r="P71" i="1"/>
  <c r="O71" i="1"/>
  <c r="K71" i="1"/>
  <c r="AJ71" i="1"/>
  <c r="AH71" i="1"/>
  <c r="AG71" i="1"/>
  <c r="Z71" i="1"/>
  <c r="Y71" i="1"/>
  <c r="T71" i="1"/>
  <c r="R71" i="1"/>
  <c r="Q71" i="1"/>
  <c r="L71" i="1"/>
  <c r="J71" i="1"/>
  <c r="N71" i="1" l="1"/>
  <c r="M71" i="1"/>
  <c r="U71" i="1"/>
  <c r="V71" i="1"/>
  <c r="AC71" i="1"/>
  <c r="AD71" i="1"/>
</calcChain>
</file>

<file path=xl/sharedStrings.xml><?xml version="1.0" encoding="utf-8"?>
<sst xmlns="http://schemas.openxmlformats.org/spreadsheetml/2006/main" count="140" uniqueCount="88">
  <si>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</si>
  <si>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</si>
  <si>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</si>
  <si>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</si>
  <si>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</si>
  <si>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</si>
  <si>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</si>
  <si>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</si>
  <si>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</si>
  <si>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</si>
  <si>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</si>
  <si>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</si>
  <si>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</si>
  <si>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</si>
  <si>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</si>
  <si>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</si>
  <si>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</si>
  <si>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</si>
  <si>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</si>
  <si>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</si>
  <si>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</si>
  <si>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</si>
  <si>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</si>
  <si>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</si>
  <si>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</si>
  <si>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</si>
  <si>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</si>
  <si>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</si>
  <si>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</si>
  <si>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</si>
  <si>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</si>
  <si>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</si>
  <si>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</si>
  <si>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</si>
  <si>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</si>
  <si>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</si>
  <si>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</si>
  <si>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</si>
  <si>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</si>
  <si>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</si>
  <si>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</si>
  <si>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</si>
  <si>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</si>
  <si>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</si>
  <si>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</si>
  <si>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</si>
  <si>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</si>
  <si>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- Investment Costs</t>
  </si>
  <si>
    <t>DC Collection Cable - Investment Costs</t>
  </si>
  <si>
    <t>AC Substation &amp; Transport - Investment Costs</t>
  </si>
  <si>
    <t>DCAC Converter - Investment Costs</t>
  </si>
  <si>
    <t>Mainland - Investment Costs</t>
  </si>
  <si>
    <t>Electricity - Investment Costs</t>
  </si>
  <si>
    <t>AC Substation - Yearly Variable Costs</t>
  </si>
  <si>
    <t>DC Collection Cable - Yearly Variable Costs</t>
  </si>
  <si>
    <t>AC Substation &amp; Transport - Yearly Variable Costs</t>
  </si>
  <si>
    <t>DCAC Converter - Yearly Variable Costs</t>
  </si>
  <si>
    <t>Mainland - Yearly Variable Costs</t>
  </si>
  <si>
    <t>Electricity - Yearly Variable Costs</t>
  </si>
  <si>
    <t>AC Substation - Insurance Costs</t>
  </si>
  <si>
    <t>DC Collection Cable - Insurance Costs</t>
  </si>
  <si>
    <t>AC Substation &amp; Transport - Insurance Costs</t>
  </si>
  <si>
    <t>DCAC Converter - Insurance Costs</t>
  </si>
  <si>
    <t>Mainland - Insurance Costs</t>
  </si>
  <si>
    <t>Electricity - Insurance Costs</t>
  </si>
  <si>
    <t>AC Substation - Decommissioning Costs</t>
  </si>
  <si>
    <t>DC Collection Cable - Decommissioning Costs</t>
  </si>
  <si>
    <t>AC Substation &amp; Transport - Decommissioning Costs</t>
  </si>
  <si>
    <t>DCAC Converter - Decommissioning Costs</t>
  </si>
  <si>
    <t>Mainland - Decommissioning Costs</t>
  </si>
  <si>
    <t>Electricity - Decommissioning Costs</t>
  </si>
  <si>
    <t>AC Substation - OPEX</t>
  </si>
  <si>
    <t>DC Collection Cable - OPEX</t>
  </si>
  <si>
    <t>AC Substation &amp; Transport - OPEX</t>
  </si>
  <si>
    <t>DCAC Converter - OPEX</t>
  </si>
  <si>
    <t>Mainland - OPEX</t>
  </si>
  <si>
    <t>Electricity - OPEX</t>
  </si>
  <si>
    <t>AC Substation energy to DCAC station</t>
  </si>
  <si>
    <t>Electricity to grid</t>
  </si>
  <si>
    <t>Total electricity production</t>
  </si>
  <si>
    <t>Foundation &amp; Cables - OPEX (without decommissioning)</t>
  </si>
  <si>
    <t>Turbines - OPEX (without decommissioning)</t>
  </si>
  <si>
    <t>AC Substation - OPEX (without decommissioning)</t>
  </si>
  <si>
    <t>DC Collection Cable - OPEX (without decommissioning)</t>
  </si>
  <si>
    <t>DCAC Converter - OPEX (without decommissioning)</t>
  </si>
  <si>
    <t>Mainland - OPEX (without decommissioning)</t>
  </si>
  <si>
    <t>AC Substation &amp; Transport - Divestment at end of project</t>
  </si>
  <si>
    <t>Electricity - Divestment at end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</si>
</sst>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  <numFmt numFmtId="168" formatCode="#,##0_);\(#,##0\);&quot;-  &quot;;&quot; &quot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167" fontId="0" fillId="0" borderId="0" xfId="0" applyNumberFormat="1"/>
    <xf numFmtId="167" fontId="0" fillId="0" borderId="2" xfId="0" applyNumberFormat="1" applyBorder="1"/>
    <xf numFmtId="167" fontId="1" fillId="0" borderId="0" xfId="0" applyNumberFormat="1" applyFont="1"/>
    <xf numFmtId="167" fontId="0" fillId="0" borderId="0" xfId="0" applyNumberFormat="1" applyFont="1"/>
    <xf numFmtId="167" fontId="0" fillId="0" borderId="2" xfId="0" applyNumberFormat="1" applyFont="1" applyBorder="1"/>
    <xf numFmtId="0" fontId="0" fillId="0" borderId="0" xfId="0" applyFont="1" applyFill="1" applyBorder="1"/>
    <xf numFmtId="167" fontId="1" fillId="0" borderId="1" xfId="0" applyNumberFormat="1" applyFont="1" applyBorder="1"/>
    <xf numFmtId="168" fontId="6" fillId="0" borderId="0" xfId="0" applyNumberFormat="1" applyFont="1"/>
    <xf numFmtId="168" fontId="0" fillId="0" borderId="0" xfId="0" applyNumberFormat="1" applyFont="1"/>
    <xf numFmtId="164" fontId="0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Font="1" applyFill="1" applyBorder="1"/>
    <xf numFmtId="168" fontId="1" fillId="0" borderId="0" xfId="0" applyNumberFormat="1" applyFont="1"/>
    <xf numFmtId="168" fontId="7" fillId="0" borderId="0" xfId="0" applyNumberFormat="1" applyFont="1"/>
    <xf numFmtId="165" fontId="1" fillId="0" borderId="0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BG106"/>
  <sheetViews>
    <sheetView tabSelected="1" zoomScale="85" zoomScaleNormal="85" workbookViewId="0">
      <pane xSplit="1" ySplit="2" topLeftCell="AG49" activePane="bottomRight" state="frozen"/>
      <selection pane="topRight" activeCell="B1" sqref="B1"/>
      <selection pane="bottomLeft" activeCell="A3" sqref="A3"/>
      <selection pane="bottomRight" activeCell="AJ76" sqref="AJ76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40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41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3">
        <v>-594632052</v>
      </c>
      <c r="H4" s="23">
        <v>-1213049386.0799999</v>
      </c>
      <c r="I4" s="23">
        <v>-1237310373.8016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24">
        <v>-697667148</v>
      </c>
      <c r="H5" s="24">
        <v>-1423240981.9200001</v>
      </c>
      <c r="I5" s="24">
        <v>-1451705801.5584002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25">
        <v>-1292299200</v>
      </c>
      <c r="H6" s="25">
        <v>-2636290368</v>
      </c>
      <c r="I6" s="25">
        <v>-2689016175.3600001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s="1" customFormat="1" x14ac:dyDescent="0.3">
      <c r="D7" s="11"/>
      <c r="E7" s="11"/>
      <c r="F7" s="11"/>
      <c r="G7" s="25"/>
      <c r="H7" s="25"/>
      <c r="I7" s="2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 spans="1:59" s="1" customFormat="1" x14ac:dyDescent="0.3">
      <c r="A8" s="28" t="s">
        <v>47</v>
      </c>
      <c r="D8" s="11"/>
      <c r="E8" s="11"/>
      <c r="F8" s="11"/>
      <c r="G8" s="31">
        <v>-146452212</v>
      </c>
      <c r="H8" s="31">
        <v>-298762512.47999996</v>
      </c>
      <c r="I8" s="31">
        <v>-304737762.72960001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 spans="1:59" s="1" customFormat="1" x14ac:dyDescent="0.3">
      <c r="A9" s="18" t="s">
        <v>48</v>
      </c>
      <c r="D9" s="11"/>
      <c r="E9" s="11"/>
      <c r="F9" s="11"/>
      <c r="G9" s="31">
        <v>-287722008</v>
      </c>
      <c r="H9" s="31">
        <v>-586952896.32000005</v>
      </c>
      <c r="I9" s="31">
        <v>-598691954.2464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 spans="1:59" s="13" customFormat="1" x14ac:dyDescent="0.3">
      <c r="A10" s="13" t="s">
        <v>49</v>
      </c>
      <c r="D10" s="14"/>
      <c r="E10" s="14"/>
      <c r="F10" s="14"/>
      <c r="G10" s="29">
        <v>-2064598932</v>
      </c>
      <c r="H10" s="29">
        <v>-4211781821.2800002</v>
      </c>
      <c r="I10" s="29">
        <v>-4296017457.7056007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</row>
    <row r="11" spans="1:59" s="1" customFormat="1" x14ac:dyDescent="0.3">
      <c r="D11" s="11"/>
      <c r="E11" s="11"/>
      <c r="F11" s="11"/>
      <c r="G11" s="25"/>
      <c r="H11" s="25"/>
      <c r="I11" s="2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 spans="1:59" s="1" customFormat="1" x14ac:dyDescent="0.3">
      <c r="A12" s="18" t="s">
        <v>50</v>
      </c>
      <c r="D12" s="11"/>
      <c r="E12" s="11"/>
      <c r="F12" s="11"/>
      <c r="G12" s="30">
        <v>-22691124</v>
      </c>
      <c r="H12" s="30">
        <v>-46289892.960000001</v>
      </c>
      <c r="I12" s="30">
        <v>-47215690.819200002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</row>
    <row r="13" spans="1:59" s="1" customFormat="1" x14ac:dyDescent="0.3">
      <c r="A13" s="18" t="s">
        <v>51</v>
      </c>
      <c r="D13" s="11"/>
      <c r="E13" s="11"/>
      <c r="F13" s="11"/>
      <c r="G13" s="31">
        <v>-3672000</v>
      </c>
      <c r="H13" s="31">
        <v>-7490880</v>
      </c>
      <c r="I13" s="31">
        <v>-7640697.6000000006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s="13" customFormat="1" x14ac:dyDescent="0.3">
      <c r="A14" s="13" t="s">
        <v>52</v>
      </c>
      <c r="D14" s="14"/>
      <c r="E14" s="14"/>
      <c r="F14" s="14"/>
      <c r="G14" s="29">
        <f>SUM(G12:G13)</f>
        <v>-26363124</v>
      </c>
      <c r="H14" s="29">
        <f>SUM(H12:H13)</f>
        <v>-53780772.960000001</v>
      </c>
      <c r="I14" s="29">
        <f>SUM(I12:I13)</f>
        <v>-54856388.419200003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</row>
    <row r="15" spans="1:59" x14ac:dyDescent="0.3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59" x14ac:dyDescent="0.3">
      <c r="A16" t="s">
        <v>2</v>
      </c>
      <c r="D16" s="7"/>
      <c r="E16" s="7"/>
      <c r="F16" s="7"/>
      <c r="G16" s="7"/>
      <c r="H16" s="7"/>
      <c r="I16" s="7"/>
      <c r="J16" s="23">
        <v>-49439955.961759709</v>
      </c>
      <c r="K16" s="23">
        <v>-50428755.080994897</v>
      </c>
      <c r="L16" s="23">
        <v>-51437330.182614803</v>
      </c>
      <c r="M16" s="23">
        <v>-52466076.786267094</v>
      </c>
      <c r="N16" s="23">
        <v>-53515398.321992442</v>
      </c>
      <c r="O16" s="23">
        <v>-54585706.288432293</v>
      </c>
      <c r="P16" s="23">
        <v>-55677420.414200939</v>
      </c>
      <c r="Q16" s="23">
        <v>-56790968.822484963</v>
      </c>
      <c r="R16" s="23">
        <v>-57926788.198934652</v>
      </c>
      <c r="S16" s="23">
        <v>-59085323.962913342</v>
      </c>
      <c r="T16" s="23">
        <v>-60267030.442171618</v>
      </c>
      <c r="U16" s="23">
        <v>-61472371.051015049</v>
      </c>
      <c r="V16" s="23">
        <v>-62701818.472035356</v>
      </c>
      <c r="W16" s="23">
        <v>-63955854.84147606</v>
      </c>
      <c r="X16" s="23">
        <v>-65234971.938305594</v>
      </c>
      <c r="Y16" s="23">
        <v>-66539671.377071701</v>
      </c>
      <c r="Z16" s="23">
        <v>-67870464.804613128</v>
      </c>
      <c r="AA16" s="23">
        <v>-69227874.1007054</v>
      </c>
      <c r="AB16" s="23">
        <v>-70612431.58271952</v>
      </c>
      <c r="AC16" s="23">
        <v>-72024680.214373916</v>
      </c>
      <c r="AD16" s="23">
        <v>-73465173.818661392</v>
      </c>
      <c r="AE16" s="23">
        <v>-74934477.295034602</v>
      </c>
      <c r="AF16" s="23">
        <v>-76433166.84093529</v>
      </c>
      <c r="AG16" s="23">
        <v>-77961830.177754015</v>
      </c>
      <c r="AH16" s="23">
        <v>-79521066.781309098</v>
      </c>
      <c r="AI16" s="23">
        <v>-81111488.116935283</v>
      </c>
      <c r="AJ16" s="23">
        <v>-82733717.879273981</v>
      </c>
      <c r="AK16" s="9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s="6" customFormat="1" x14ac:dyDescent="0.3">
      <c r="A17" s="6" t="s">
        <v>9</v>
      </c>
      <c r="D17" s="8"/>
      <c r="E17" s="8"/>
      <c r="F17" s="8"/>
      <c r="G17" s="8"/>
      <c r="H17" s="8"/>
      <c r="I17" s="8"/>
      <c r="J17" s="24">
        <v>-116013366.44088769</v>
      </c>
      <c r="K17" s="24">
        <v>-118333633.76970546</v>
      </c>
      <c r="L17" s="24">
        <v>-120700306.44509956</v>
      </c>
      <c r="M17" s="24">
        <v>-123114312.57400155</v>
      </c>
      <c r="N17" s="24">
        <v>-125576598.82548161</v>
      </c>
      <c r="O17" s="24">
        <v>-128088130.80199122</v>
      </c>
      <c r="P17" s="24">
        <v>-130649893.41803105</v>
      </c>
      <c r="Q17" s="24">
        <v>-133262891.28639169</v>
      </c>
      <c r="R17" s="24">
        <v>-135928149.1121195</v>
      </c>
      <c r="S17" s="24">
        <v>-138646712.0943619</v>
      </c>
      <c r="T17" s="24">
        <v>-141419646.33624914</v>
      </c>
      <c r="U17" s="24">
        <v>-144248039.26297414</v>
      </c>
      <c r="V17" s="24">
        <v>-147133000.04823363</v>
      </c>
      <c r="W17" s="24">
        <v>-150075660.0491983</v>
      </c>
      <c r="X17" s="24">
        <v>-153077173.25018227</v>
      </c>
      <c r="Y17" s="24">
        <v>-156138716.71518591</v>
      </c>
      <c r="Z17" s="24">
        <v>-159261491.04948965</v>
      </c>
      <c r="AA17" s="24">
        <v>-162446720.87047946</v>
      </c>
      <c r="AB17" s="24">
        <v>-165695655.28788906</v>
      </c>
      <c r="AC17" s="24">
        <v>-169009568.39364681</v>
      </c>
      <c r="AD17" s="24">
        <v>-172389759.76151976</v>
      </c>
      <c r="AE17" s="24">
        <v>-175837554.95675015</v>
      </c>
      <c r="AF17" s="24">
        <v>-179354306.05588514</v>
      </c>
      <c r="AG17" s="24">
        <v>-182941392.17700288</v>
      </c>
      <c r="AH17" s="24">
        <v>-186600220.02054292</v>
      </c>
      <c r="AI17" s="24">
        <v>-190332224.42095378</v>
      </c>
      <c r="AJ17" s="24">
        <v>-194138868.90937287</v>
      </c>
      <c r="AK17" s="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1" customFormat="1" x14ac:dyDescent="0.3">
      <c r="A18" s="1" t="s">
        <v>3</v>
      </c>
      <c r="D18" s="11"/>
      <c r="E18" s="11"/>
      <c r="F18" s="11"/>
      <c r="G18" s="11"/>
      <c r="H18" s="11"/>
      <c r="I18" s="11"/>
      <c r="J18" s="25">
        <v>-214893278.36440712</v>
      </c>
      <c r="K18" s="25">
        <v>-219191143.93169525</v>
      </c>
      <c r="L18" s="25">
        <v>-223574966.81032917</v>
      </c>
      <c r="M18" s="25">
        <v>-228046466.14653575</v>
      </c>
      <c r="N18" s="25">
        <v>-232607395.46946651</v>
      </c>
      <c r="O18" s="25">
        <v>-237259543.37885582</v>
      </c>
      <c r="P18" s="25">
        <v>-242004734.24643293</v>
      </c>
      <c r="Q18" s="25">
        <v>-246844828.93136162</v>
      </c>
      <c r="R18" s="25">
        <v>-251781725.50998878</v>
      </c>
      <c r="S18" s="25">
        <v>-256817360.02018857</v>
      </c>
      <c r="T18" s="25">
        <v>-261953707.22059238</v>
      </c>
      <c r="U18" s="25">
        <v>-267192781.36500424</v>
      </c>
      <c r="V18" s="25">
        <v>-272536636.99230433</v>
      </c>
      <c r="W18" s="25">
        <v>-277987369.73215044</v>
      </c>
      <c r="X18" s="25">
        <v>-283547117.12679344</v>
      </c>
      <c r="Y18" s="25">
        <v>-289218059.4693293</v>
      </c>
      <c r="Z18" s="25">
        <v>-295002420.6587159</v>
      </c>
      <c r="AA18" s="25">
        <v>-300902469.07189023</v>
      </c>
      <c r="AB18" s="25">
        <v>-306920518.45332813</v>
      </c>
      <c r="AC18" s="25">
        <v>-313058928.82239461</v>
      </c>
      <c r="AD18" s="25">
        <v>-319320107.39884257</v>
      </c>
      <c r="AE18" s="25">
        <v>-325706509.54681933</v>
      </c>
      <c r="AF18" s="25">
        <v>-332220639.73775572</v>
      </c>
      <c r="AG18" s="25">
        <v>-338865052.53251088</v>
      </c>
      <c r="AH18" s="25">
        <v>-345642353.58316112</v>
      </c>
      <c r="AI18" s="25">
        <v>-352555200.65482438</v>
      </c>
      <c r="AJ18" s="25">
        <v>-359606304.66792083</v>
      </c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s="1" customFormat="1" x14ac:dyDescent="0.3">
      <c r="D19" s="11"/>
      <c r="E19" s="11"/>
      <c r="F19" s="11"/>
      <c r="G19" s="25"/>
      <c r="H19" s="25"/>
      <c r="I19" s="2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s="1" customFormat="1" x14ac:dyDescent="0.3">
      <c r="A20" s="28" t="s">
        <v>53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-24353180.718829788</v>
      </c>
      <c r="K20" s="31">
        <v>-24840244.333206385</v>
      </c>
      <c r="L20" s="31">
        <v>-25337049.219870515</v>
      </c>
      <c r="M20" s="31">
        <v>-25843790.204267923</v>
      </c>
      <c r="N20" s="31">
        <v>-26360666.008353282</v>
      </c>
      <c r="O20" s="31">
        <v>-26887879.32852035</v>
      </c>
      <c r="P20" s="31">
        <v>-27425636.915090758</v>
      </c>
      <c r="Q20" s="31">
        <v>-27974149.653392576</v>
      </c>
      <c r="R20" s="31">
        <v>-28533632.646460425</v>
      </c>
      <c r="S20" s="31">
        <v>-29104305.299389631</v>
      </c>
      <c r="T20" s="31">
        <v>-29686391.405377429</v>
      </c>
      <c r="U20" s="31">
        <v>-30280119.233484976</v>
      </c>
      <c r="V20" s="31">
        <v>-30885721.618154675</v>
      </c>
      <c r="W20" s="31">
        <v>-31503436.050517771</v>
      </c>
      <c r="X20" s="31">
        <v>-32133504.771528129</v>
      </c>
      <c r="Y20" s="31">
        <v>-32776174.866958685</v>
      </c>
      <c r="Z20" s="31">
        <v>-33431698.364297867</v>
      </c>
      <c r="AA20" s="31">
        <v>-34100332.33158382</v>
      </c>
      <c r="AB20" s="31">
        <v>-34782338.978215508</v>
      </c>
      <c r="AC20" s="31">
        <v>-35477985.757779814</v>
      </c>
      <c r="AD20" s="31">
        <v>-36187545.472935408</v>
      </c>
      <c r="AE20" s="31">
        <v>-36911296.38239412</v>
      </c>
      <c r="AF20" s="31">
        <v>-37649522.310042001</v>
      </c>
      <c r="AG20" s="31">
        <v>-38402512.756242841</v>
      </c>
      <c r="AH20" s="31">
        <v>-39170563.011367701</v>
      </c>
      <c r="AI20" s="31">
        <v>-39953974.271595053</v>
      </c>
      <c r="AJ20" s="31">
        <v>-40753053.757026955</v>
      </c>
      <c r="AK20" s="31">
        <v>0</v>
      </c>
      <c r="AL20" s="31">
        <v>0</v>
      </c>
      <c r="AM20" s="31">
        <v>0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</row>
    <row r="21" spans="1:59" s="1" customFormat="1" x14ac:dyDescent="0.3">
      <c r="A21" s="18" t="s">
        <v>54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-47844590.135713279</v>
      </c>
      <c r="K21" s="31">
        <v>-48801481.938427553</v>
      </c>
      <c r="L21" s="31">
        <v>-49777511.577196106</v>
      </c>
      <c r="M21" s="31">
        <v>-50773061.808740027</v>
      </c>
      <c r="N21" s="31">
        <v>-51788523.044914834</v>
      </c>
      <c r="O21" s="31">
        <v>-52824293.505813129</v>
      </c>
      <c r="P21" s="31">
        <v>-53880779.375929393</v>
      </c>
      <c r="Q21" s="31">
        <v>-54958394.963447973</v>
      </c>
      <c r="R21" s="31">
        <v>-56057562.862716936</v>
      </c>
      <c r="S21" s="31">
        <v>-57178714.119971268</v>
      </c>
      <c r="T21" s="31">
        <v>-58322288.402370706</v>
      </c>
      <c r="U21" s="31">
        <v>-59488734.170418121</v>
      </c>
      <c r="V21" s="31">
        <v>-60678508.853826486</v>
      </c>
      <c r="W21" s="31">
        <v>-61892079.030903012</v>
      </c>
      <c r="X21" s="31">
        <v>-63129920.61152108</v>
      </c>
      <c r="Y21" s="31">
        <v>-64392519.023751505</v>
      </c>
      <c r="Z21" s="31">
        <v>-65680369.404226542</v>
      </c>
      <c r="AA21" s="31">
        <v>-66993976.792311072</v>
      </c>
      <c r="AB21" s="31">
        <v>-68333856.328157306</v>
      </c>
      <c r="AC21" s="31">
        <v>-69700533.454720438</v>
      </c>
      <c r="AD21" s="31">
        <v>-71094544.123814851</v>
      </c>
      <c r="AE21" s="31">
        <v>-72516435.006291151</v>
      </c>
      <c r="AF21" s="31">
        <v>-73966763.706416965</v>
      </c>
      <c r="AG21" s="31">
        <v>-75446098.980545312</v>
      </c>
      <c r="AH21" s="31">
        <v>-76955020.960156217</v>
      </c>
      <c r="AI21" s="31">
        <v>-78494121.379359335</v>
      </c>
      <c r="AJ21" s="31">
        <v>-80064003.806946531</v>
      </c>
      <c r="AK21" s="31">
        <v>0</v>
      </c>
      <c r="AL21" s="31">
        <v>0</v>
      </c>
      <c r="AM21" s="31">
        <v>0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 spans="1:59" s="13" customFormat="1" x14ac:dyDescent="0.3">
      <c r="A22" s="13" t="s">
        <v>55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-343317114.95691836</v>
      </c>
      <c r="K22" s="29">
        <v>-350183457.25605679</v>
      </c>
      <c r="L22" s="29">
        <v>-357187126.40117788</v>
      </c>
      <c r="M22" s="29">
        <v>-364330868.92920148</v>
      </c>
      <c r="N22" s="29">
        <v>-371617486.30778551</v>
      </c>
      <c r="O22" s="29">
        <v>-379049836.03394127</v>
      </c>
      <c r="P22" s="29">
        <v>-386630832.75462002</v>
      </c>
      <c r="Q22" s="29">
        <v>-394363449.40971243</v>
      </c>
      <c r="R22" s="29">
        <v>-402250718.39790666</v>
      </c>
      <c r="S22" s="29">
        <v>-410295732.76586485</v>
      </c>
      <c r="T22" s="29">
        <v>-418501647.42118216</v>
      </c>
      <c r="U22" s="29">
        <v>-426871680.36960578</v>
      </c>
      <c r="V22" s="29">
        <v>-435409113.97699797</v>
      </c>
      <c r="W22" s="29">
        <v>-444117296.25653797</v>
      </c>
      <c r="X22" s="29">
        <v>-452999642.1816687</v>
      </c>
      <c r="Y22" s="29">
        <v>-462059635.02530199</v>
      </c>
      <c r="Z22" s="29">
        <v>-471300827.72580814</v>
      </c>
      <c r="AA22" s="29">
        <v>-480726844.28032434</v>
      </c>
      <c r="AB22" s="29">
        <v>-490341381.16593087</v>
      </c>
      <c r="AC22" s="29">
        <v>-500148208.78924942</v>
      </c>
      <c r="AD22" s="29">
        <v>-510151172.96503437</v>
      </c>
      <c r="AE22" s="29">
        <v>-520354196.42433512</v>
      </c>
      <c r="AF22" s="29">
        <v>-530761280.35282183</v>
      </c>
      <c r="AG22" s="29">
        <v>-541376505.95987833</v>
      </c>
      <c r="AH22" s="29">
        <v>-552204036.07907593</v>
      </c>
      <c r="AI22" s="29">
        <v>-563248116.80065739</v>
      </c>
      <c r="AJ22" s="29">
        <v>-574513079.13667059</v>
      </c>
      <c r="AK22" s="29">
        <v>0</v>
      </c>
      <c r="AL22" s="29">
        <v>0</v>
      </c>
      <c r="AM22" s="29">
        <v>0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</row>
    <row r="23" spans="1:59" s="1" customFormat="1" x14ac:dyDescent="0.3">
      <c r="D23" s="11"/>
      <c r="E23" s="11"/>
      <c r="F23" s="11"/>
      <c r="G23" s="25"/>
      <c r="H23" s="25"/>
      <c r="I23" s="2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</row>
    <row r="24" spans="1:59" s="1" customFormat="1" x14ac:dyDescent="0.3">
      <c r="A24" s="18" t="s">
        <v>56</v>
      </c>
      <c r="D24" s="11"/>
      <c r="E24" s="11"/>
      <c r="F24" s="11"/>
      <c r="G24" s="25"/>
      <c r="H24" s="25"/>
      <c r="I24" s="25"/>
      <c r="J24" s="31">
        <v>-3773251.6015898483</v>
      </c>
      <c r="K24" s="31">
        <v>-3848716.6336216452</v>
      </c>
      <c r="L24" s="31">
        <v>-3925690.9662940786</v>
      </c>
      <c r="M24" s="31">
        <v>-4004204.7856199597</v>
      </c>
      <c r="N24" s="31">
        <v>-4084288.8813323593</v>
      </c>
      <c r="O24" s="31">
        <v>-4165974.6589590069</v>
      </c>
      <c r="P24" s="31">
        <v>-4249294.1521381866</v>
      </c>
      <c r="Q24" s="31">
        <v>-4334280.0351809505</v>
      </c>
      <c r="R24" s="31">
        <v>-4420965.63588457</v>
      </c>
      <c r="S24" s="31">
        <v>-4509384.9486022601</v>
      </c>
      <c r="T24" s="31">
        <v>-4599572.6475743055</v>
      </c>
      <c r="U24" s="31">
        <v>-4691564.1005257927</v>
      </c>
      <c r="V24" s="31">
        <v>-4785395.3825363088</v>
      </c>
      <c r="W24" s="31">
        <v>-4881103.2901870348</v>
      </c>
      <c r="X24" s="31">
        <v>-4978725.3559907759</v>
      </c>
      <c r="Y24" s="31">
        <v>-5078299.8631105907</v>
      </c>
      <c r="Z24" s="31">
        <v>-5179865.8603728032</v>
      </c>
      <c r="AA24" s="31">
        <v>-5283463.1775802597</v>
      </c>
      <c r="AB24" s="31">
        <v>-5389132.4411318656</v>
      </c>
      <c r="AC24" s="31">
        <v>-5496915.0899545019</v>
      </c>
      <c r="AD24" s="31">
        <v>-5606853.3917535925</v>
      </c>
      <c r="AE24" s="31">
        <v>-5718990.4595886646</v>
      </c>
      <c r="AF24" s="31">
        <v>-5833370.2687804373</v>
      </c>
      <c r="AG24" s="31">
        <v>-5950037.6741560465</v>
      </c>
      <c r="AH24" s="31">
        <v>-6069038.4276391678</v>
      </c>
      <c r="AI24" s="31">
        <v>-10156038.841522051</v>
      </c>
      <c r="AJ24" s="31">
        <v>-10359159.618352493</v>
      </c>
      <c r="AK24" s="31">
        <v>0</v>
      </c>
      <c r="AL24" s="31">
        <v>0</v>
      </c>
      <c r="AM24" s="31">
        <v>0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</row>
    <row r="25" spans="1:59" s="1" customFormat="1" x14ac:dyDescent="0.3">
      <c r="A25" s="18" t="s">
        <v>57</v>
      </c>
      <c r="D25" s="11"/>
      <c r="E25" s="11"/>
      <c r="F25" s="11"/>
      <c r="G25" s="25"/>
      <c r="H25" s="25"/>
      <c r="I25" s="25"/>
      <c r="J25" s="30">
        <v>-2035359.7117295617</v>
      </c>
      <c r="K25" s="30">
        <v>-2076066.9059641529</v>
      </c>
      <c r="L25" s="30">
        <v>-2117588.2440834362</v>
      </c>
      <c r="M25" s="30">
        <v>-2159940.0089651048</v>
      </c>
      <c r="N25" s="30">
        <v>-2203138.809144407</v>
      </c>
      <c r="O25" s="30">
        <v>-2247201.5853272951</v>
      </c>
      <c r="P25" s="30">
        <v>-2292145.6170338416</v>
      </c>
      <c r="Q25" s="30">
        <v>-2337988.5293745184</v>
      </c>
      <c r="R25" s="30">
        <v>-2384748.2999620084</v>
      </c>
      <c r="S25" s="30">
        <v>-2432443.2659612484</v>
      </c>
      <c r="T25" s="30">
        <v>-2481092.1312804739</v>
      </c>
      <c r="U25" s="30">
        <v>-2530713.9739060835</v>
      </c>
      <c r="V25" s="30">
        <v>-2581328.253384205</v>
      </c>
      <c r="W25" s="30">
        <v>-2632954.8184518893</v>
      </c>
      <c r="X25" s="30">
        <v>-2685613.9148209272</v>
      </c>
      <c r="Y25" s="30">
        <v>-2739326.1931173457</v>
      </c>
      <c r="Z25" s="30">
        <v>-2794112.7169796927</v>
      </c>
      <c r="AA25" s="30">
        <v>-2849994.9713192866</v>
      </c>
      <c r="AB25" s="30">
        <v>-2906994.8707456728</v>
      </c>
      <c r="AC25" s="30">
        <v>-2965134.7681605858</v>
      </c>
      <c r="AD25" s="30">
        <v>-3024437.4635237977</v>
      </c>
      <c r="AE25" s="30">
        <v>-3084926.2127942741</v>
      </c>
      <c r="AF25" s="30">
        <v>-3146624.7370501589</v>
      </c>
      <c r="AG25" s="30">
        <v>-3209557.2317911629</v>
      </c>
      <c r="AH25" s="30">
        <v>-3273748.376426986</v>
      </c>
      <c r="AI25" s="30">
        <v>-3339223.3439555257</v>
      </c>
      <c r="AJ25" s="30">
        <v>-3406007.810834636</v>
      </c>
      <c r="AK25" s="30">
        <v>0</v>
      </c>
      <c r="AL25" s="30">
        <v>0</v>
      </c>
      <c r="AM25" s="30">
        <f>AM$2427</f>
        <v>0</v>
      </c>
      <c r="AN25" s="30">
        <f t="shared" ref="AN25:AP25" si="0">AN$2426</f>
        <v>0</v>
      </c>
      <c r="AO25" s="30">
        <f t="shared" si="0"/>
        <v>0</v>
      </c>
      <c r="AP25" s="30">
        <f t="shared" si="0"/>
        <v>0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s="13" customFormat="1" x14ac:dyDescent="0.3">
      <c r="A26" s="13" t="s">
        <v>58</v>
      </c>
      <c r="D26" s="14"/>
      <c r="E26" s="14"/>
      <c r="F26" s="14"/>
      <c r="G26" s="29"/>
      <c r="H26" s="29"/>
      <c r="I26" s="29"/>
      <c r="J26" s="29">
        <f>SUM(J24:J25)</f>
        <v>-5808611.3133194102</v>
      </c>
      <c r="K26" s="29">
        <f t="shared" ref="K26:AL26" si="1">SUM(K24:K25)</f>
        <v>-5924783.539585798</v>
      </c>
      <c r="L26" s="29">
        <f t="shared" si="1"/>
        <v>-6043279.2103775144</v>
      </c>
      <c r="M26" s="29">
        <f t="shared" si="1"/>
        <v>-6164144.7945850641</v>
      </c>
      <c r="N26" s="29">
        <f t="shared" si="1"/>
        <v>-6287427.6904767659</v>
      </c>
      <c r="O26" s="29">
        <f t="shared" si="1"/>
        <v>-6413176.2442863025</v>
      </c>
      <c r="P26" s="29">
        <f t="shared" si="1"/>
        <v>-6541439.7691720277</v>
      </c>
      <c r="Q26" s="29">
        <f t="shared" si="1"/>
        <v>-6672268.564555469</v>
      </c>
      <c r="R26" s="29">
        <f t="shared" si="1"/>
        <v>-6805713.9358465783</v>
      </c>
      <c r="S26" s="29">
        <f t="shared" si="1"/>
        <v>-6941828.2145635085</v>
      </c>
      <c r="T26" s="29">
        <f t="shared" si="1"/>
        <v>-7080664.7788547799</v>
      </c>
      <c r="U26" s="29">
        <f t="shared" si="1"/>
        <v>-7222278.0744318757</v>
      </c>
      <c r="V26" s="29">
        <f t="shared" si="1"/>
        <v>-7366723.6359205134</v>
      </c>
      <c r="W26" s="29">
        <f t="shared" si="1"/>
        <v>-7514058.1086389236</v>
      </c>
      <c r="X26" s="29">
        <f t="shared" si="1"/>
        <v>-7664339.2708117031</v>
      </c>
      <c r="Y26" s="29">
        <f t="shared" si="1"/>
        <v>-7817626.0562279364</v>
      </c>
      <c r="Z26" s="29">
        <f t="shared" si="1"/>
        <v>-7973978.5773524959</v>
      </c>
      <c r="AA26" s="29">
        <f t="shared" si="1"/>
        <v>-8133458.1488995459</v>
      </c>
      <c r="AB26" s="29">
        <f t="shared" si="1"/>
        <v>-8296127.3118775385</v>
      </c>
      <c r="AC26" s="29">
        <f t="shared" si="1"/>
        <v>-8462049.8581150882</v>
      </c>
      <c r="AD26" s="29">
        <f t="shared" si="1"/>
        <v>-8631290.8552773893</v>
      </c>
      <c r="AE26" s="29">
        <f t="shared" si="1"/>
        <v>-8803916.6723829396</v>
      </c>
      <c r="AF26" s="29">
        <f t="shared" si="1"/>
        <v>-8979995.0058305971</v>
      </c>
      <c r="AG26" s="29">
        <f t="shared" si="1"/>
        <v>-9159594.9059472084</v>
      </c>
      <c r="AH26" s="29">
        <f t="shared" si="1"/>
        <v>-9342786.8040661532</v>
      </c>
      <c r="AI26" s="29">
        <f t="shared" si="1"/>
        <v>-13495262.185477577</v>
      </c>
      <c r="AJ26" s="29">
        <f t="shared" si="1"/>
        <v>-13765167.42918713</v>
      </c>
      <c r="AK26" s="29">
        <f t="shared" si="1"/>
        <v>0</v>
      </c>
      <c r="AL26" s="29">
        <f t="shared" si="1"/>
        <v>0</v>
      </c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</row>
    <row r="27" spans="1:59" x14ac:dyDescent="0.3"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1:59" x14ac:dyDescent="0.3">
      <c r="A28" t="s">
        <v>4</v>
      </c>
      <c r="D28" s="7"/>
      <c r="E28" s="7"/>
      <c r="F28" s="7"/>
      <c r="G28" s="7"/>
      <c r="H28" s="7"/>
      <c r="I28" s="7"/>
      <c r="J28" s="23">
        <v>-16479985.32058657</v>
      </c>
      <c r="K28" s="23">
        <v>-16809585.0269983</v>
      </c>
      <c r="L28" s="23">
        <v>-17145776.727538269</v>
      </c>
      <c r="M28" s="23">
        <v>-17488692.262089033</v>
      </c>
      <c r="N28" s="23">
        <v>-17838466.107330818</v>
      </c>
      <c r="O28" s="23">
        <v>-18195235.429477431</v>
      </c>
      <c r="P28" s="23">
        <v>-18559140.138066981</v>
      </c>
      <c r="Q28" s="23">
        <v>-18930322.94082832</v>
      </c>
      <c r="R28" s="23">
        <v>-19308929.399644885</v>
      </c>
      <c r="S28" s="23">
        <v>-19695107.987637784</v>
      </c>
      <c r="T28" s="23">
        <v>-20089010.147390541</v>
      </c>
      <c r="U28" s="23">
        <v>-20490790.350338351</v>
      </c>
      <c r="V28" s="23">
        <v>-20900606.15734512</v>
      </c>
      <c r="W28" s="23">
        <v>-21318618.280492023</v>
      </c>
      <c r="X28" s="23">
        <v>-21744990.646101866</v>
      </c>
      <c r="Y28" s="23">
        <v>-22179890.4590239</v>
      </c>
      <c r="Z28" s="23">
        <v>-22623488.26820438</v>
      </c>
      <c r="AA28" s="23">
        <v>-23075958.033568468</v>
      </c>
      <c r="AB28" s="23">
        <v>-23537477.19423984</v>
      </c>
      <c r="AC28" s="23">
        <v>-24008226.738124639</v>
      </c>
      <c r="AD28" s="23">
        <v>-24488391.272887129</v>
      </c>
      <c r="AE28" s="23">
        <v>-24978159.09834487</v>
      </c>
      <c r="AF28" s="23">
        <v>-25477722.280311767</v>
      </c>
      <c r="AG28" s="23">
        <v>-25987276.725918006</v>
      </c>
      <c r="AH28" s="23">
        <v>-26507022.260436367</v>
      </c>
      <c r="AI28" s="23">
        <v>-27037162.705645096</v>
      </c>
      <c r="AJ28" s="23">
        <v>-27577905.959757995</v>
      </c>
      <c r="AK28" s="9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1:59" s="6" customFormat="1" x14ac:dyDescent="0.3">
      <c r="A29" s="6" t="s">
        <v>10</v>
      </c>
      <c r="D29" s="8"/>
      <c r="E29" s="8"/>
      <c r="F29" s="8"/>
      <c r="G29" s="8"/>
      <c r="H29" s="8"/>
      <c r="I29" s="8"/>
      <c r="J29" s="24">
        <v>-19335561.073481284</v>
      </c>
      <c r="K29" s="24">
        <v>-19722272.29495091</v>
      </c>
      <c r="L29" s="24">
        <v>-20116717.740849931</v>
      </c>
      <c r="M29" s="24">
        <v>-20519052.095666926</v>
      </c>
      <c r="N29" s="24">
        <v>-20929433.137580268</v>
      </c>
      <c r="O29" s="24">
        <v>-21348021.800331872</v>
      </c>
      <c r="P29" s="24">
        <v>-21774982.236338511</v>
      </c>
      <c r="Q29" s="24">
        <v>-22210481.881065283</v>
      </c>
      <c r="R29" s="24">
        <v>-22654691.518686585</v>
      </c>
      <c r="S29" s="24">
        <v>-23107785.349060316</v>
      </c>
      <c r="T29" s="24">
        <v>-23569941.056041528</v>
      </c>
      <c r="U29" s="24">
        <v>-24041339.877162356</v>
      </c>
      <c r="V29" s="24">
        <v>-24522166.674705606</v>
      </c>
      <c r="W29" s="24">
        <v>-25012610.008199718</v>
      </c>
      <c r="X29" s="24">
        <v>-25512862.208363716</v>
      </c>
      <c r="Y29" s="24">
        <v>-26023119.452530984</v>
      </c>
      <c r="Z29" s="24">
        <v>-26543581.841581609</v>
      </c>
      <c r="AA29" s="24">
        <v>-27074453.478413243</v>
      </c>
      <c r="AB29" s="24">
        <v>-27615942.547981512</v>
      </c>
      <c r="AC29" s="24">
        <v>-28168261.398941137</v>
      </c>
      <c r="AD29" s="24">
        <v>-28731626.626919962</v>
      </c>
      <c r="AE29" s="24">
        <v>-29306259.159458362</v>
      </c>
      <c r="AF29" s="24">
        <v>-29892384.342647523</v>
      </c>
      <c r="AG29" s="24">
        <v>-30490232.029500481</v>
      </c>
      <c r="AH29" s="24">
        <v>-31100036.670090489</v>
      </c>
      <c r="AI29" s="24">
        <v>-31722037.403492298</v>
      </c>
      <c r="AJ29" s="24">
        <v>-32356478.151562147</v>
      </c>
      <c r="AK29" s="10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spans="1:59" s="1" customFormat="1" x14ac:dyDescent="0.3">
      <c r="A30" s="1" t="s">
        <v>5</v>
      </c>
      <c r="D30" s="11"/>
      <c r="E30" s="11"/>
      <c r="F30" s="11"/>
      <c r="G30" s="11"/>
      <c r="H30" s="11"/>
      <c r="I30" s="11"/>
      <c r="J30" s="29">
        <f>SUM(J28:J29)</f>
        <v>-35815546.394067854</v>
      </c>
      <c r="K30" s="29">
        <f t="shared" ref="K30:AJ30" si="2">SUM(K28:K29)</f>
        <v>-36531857.321949214</v>
      </c>
      <c r="L30" s="29">
        <f t="shared" si="2"/>
        <v>-37262494.4683882</v>
      </c>
      <c r="M30" s="29">
        <f t="shared" si="2"/>
        <v>-38007744.357755959</v>
      </c>
      <c r="N30" s="29">
        <f t="shared" si="2"/>
        <v>-38767899.24491109</v>
      </c>
      <c r="O30" s="29">
        <f t="shared" si="2"/>
        <v>-39543257.229809299</v>
      </c>
      <c r="P30" s="29">
        <f t="shared" si="2"/>
        <v>-40334122.374405488</v>
      </c>
      <c r="Q30" s="29">
        <f t="shared" si="2"/>
        <v>-41140804.821893603</v>
      </c>
      <c r="R30" s="29">
        <f t="shared" si="2"/>
        <v>-41963620.918331474</v>
      </c>
      <c r="S30" s="29">
        <f t="shared" si="2"/>
        <v>-42802893.3366981</v>
      </c>
      <c r="T30" s="29">
        <f t="shared" si="2"/>
        <v>-43658951.203432068</v>
      </c>
      <c r="U30" s="29">
        <f t="shared" si="2"/>
        <v>-44532130.227500707</v>
      </c>
      <c r="V30" s="29">
        <f t="shared" si="2"/>
        <v>-45422772.832050726</v>
      </c>
      <c r="W30" s="29">
        <f t="shared" si="2"/>
        <v>-46331228.288691744</v>
      </c>
      <c r="X30" s="29">
        <f t="shared" si="2"/>
        <v>-47257852.854465581</v>
      </c>
      <c r="Y30" s="29">
        <f t="shared" si="2"/>
        <v>-48203009.911554888</v>
      </c>
      <c r="Z30" s="29">
        <f t="shared" si="2"/>
        <v>-49167070.109785989</v>
      </c>
      <c r="AA30" s="29">
        <f t="shared" si="2"/>
        <v>-50150411.511981711</v>
      </c>
      <c r="AB30" s="29">
        <f t="shared" si="2"/>
        <v>-51153419.742221355</v>
      </c>
      <c r="AC30" s="29">
        <f t="shared" si="2"/>
        <v>-52176488.137065776</v>
      </c>
      <c r="AD30" s="29">
        <f t="shared" si="2"/>
        <v>-53220017.899807096</v>
      </c>
      <c r="AE30" s="29">
        <f t="shared" si="2"/>
        <v>-54284418.257803231</v>
      </c>
      <c r="AF30" s="29">
        <f t="shared" si="2"/>
        <v>-55370106.622959286</v>
      </c>
      <c r="AG30" s="29">
        <f t="shared" si="2"/>
        <v>-56477508.755418487</v>
      </c>
      <c r="AH30" s="29">
        <f t="shared" si="2"/>
        <v>-57607058.930526853</v>
      </c>
      <c r="AI30" s="29">
        <f t="shared" si="2"/>
        <v>-58759200.109137394</v>
      </c>
      <c r="AJ30" s="29">
        <f t="shared" si="2"/>
        <v>-59934384.111320138</v>
      </c>
      <c r="AK30" s="1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" customFormat="1" x14ac:dyDescent="0.3">
      <c r="D31" s="11"/>
      <c r="E31" s="11"/>
      <c r="F31" s="11"/>
      <c r="G31" s="25"/>
      <c r="H31" s="25"/>
      <c r="I31" s="2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" customFormat="1" x14ac:dyDescent="0.3">
      <c r="A32" s="28" t="s">
        <v>59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/>
      <c r="J32" s="31">
        <v>-4058863.4531382984</v>
      </c>
      <c r="K32" s="31">
        <v>-4140040.7222010642</v>
      </c>
      <c r="L32" s="31">
        <v>-4222841.5366450856</v>
      </c>
      <c r="M32" s="31">
        <v>-4307298.3673779871</v>
      </c>
      <c r="N32" s="31">
        <v>-4393444.3347255476</v>
      </c>
      <c r="O32" s="31">
        <v>-4481313.221420059</v>
      </c>
      <c r="P32" s="31">
        <v>-4570939.4858484603</v>
      </c>
      <c r="Q32" s="31">
        <v>-4662358.2755654296</v>
      </c>
      <c r="R32" s="31">
        <v>-4755605.4410767378</v>
      </c>
      <c r="S32" s="31">
        <v>-4850717.5498982724</v>
      </c>
      <c r="T32" s="31">
        <v>-4947731.9008962382</v>
      </c>
      <c r="U32" s="31">
        <v>-5046686.5389141636</v>
      </c>
      <c r="V32" s="31">
        <v>-5147620.2696924461</v>
      </c>
      <c r="W32" s="31">
        <v>-5250572.6750862962</v>
      </c>
      <c r="X32" s="31">
        <v>-5355584.1285880217</v>
      </c>
      <c r="Y32" s="31">
        <v>-5462695.8111597812</v>
      </c>
      <c r="Z32" s="31">
        <v>-5571949.7273829784</v>
      </c>
      <c r="AA32" s="31">
        <v>-5683388.721930637</v>
      </c>
      <c r="AB32" s="31">
        <v>-5797056.4963692511</v>
      </c>
      <c r="AC32" s="31">
        <v>-5912997.6262966357</v>
      </c>
      <c r="AD32" s="31">
        <v>-6031257.578822569</v>
      </c>
      <c r="AE32" s="31">
        <v>-6151882.73039902</v>
      </c>
      <c r="AF32" s="31">
        <v>-6274920.3850070005</v>
      </c>
      <c r="AG32" s="31">
        <v>-6400418.7927071406</v>
      </c>
      <c r="AH32" s="31">
        <v>-6528427.1685612835</v>
      </c>
      <c r="AI32" s="31">
        <v>-6658995.7119325092</v>
      </c>
      <c r="AJ32" s="31">
        <v>-6792175.6261711596</v>
      </c>
      <c r="AK32" s="31">
        <v>0</v>
      </c>
      <c r="AL32" s="31">
        <v>0</v>
      </c>
      <c r="AM32" s="31">
        <v>0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" customFormat="1" x14ac:dyDescent="0.3">
      <c r="A33" s="18" t="s">
        <v>60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/>
      <c r="J33" s="31">
        <v>-7974098.3559522144</v>
      </c>
      <c r="K33" s="31">
        <v>-8133580.3230712591</v>
      </c>
      <c r="L33" s="31">
        <v>-8296251.9295326844</v>
      </c>
      <c r="M33" s="31">
        <v>-8462176.9681233391</v>
      </c>
      <c r="N33" s="31">
        <v>-8631420.5074858051</v>
      </c>
      <c r="O33" s="31">
        <v>-8804048.9176355228</v>
      </c>
      <c r="P33" s="31">
        <v>-8980129.8959882315</v>
      </c>
      <c r="Q33" s="31">
        <v>-9159732.4939079974</v>
      </c>
      <c r="R33" s="31">
        <v>-9342927.1437861566</v>
      </c>
      <c r="S33" s="31">
        <v>-9529785.6866618786</v>
      </c>
      <c r="T33" s="31">
        <v>-9720381.4003951177</v>
      </c>
      <c r="U33" s="31">
        <v>-9914789.0284030214</v>
      </c>
      <c r="V33" s="31">
        <v>-10113084.808971081</v>
      </c>
      <c r="W33" s="31">
        <v>-10315346.505150503</v>
      </c>
      <c r="X33" s="31">
        <v>-10521653.435253514</v>
      </c>
      <c r="Y33" s="31">
        <v>-10732086.503958585</v>
      </c>
      <c r="Z33" s="31">
        <v>-10946728.234037757</v>
      </c>
      <c r="AA33" s="31">
        <v>-11165662.798718512</v>
      </c>
      <c r="AB33" s="31">
        <v>-11388976.054692883</v>
      </c>
      <c r="AC33" s="31">
        <v>-11616755.575786741</v>
      </c>
      <c r="AD33" s="31">
        <v>-11849090.687302476</v>
      </c>
      <c r="AE33" s="31">
        <v>-12086072.501048524</v>
      </c>
      <c r="AF33" s="31">
        <v>-12327793.951069497</v>
      </c>
      <c r="AG33" s="31">
        <v>-12574349.830090886</v>
      </c>
      <c r="AH33" s="31">
        <v>-12825836.826692702</v>
      </c>
      <c r="AI33" s="31">
        <v>-13082353.563226556</v>
      </c>
      <c r="AJ33" s="31">
        <v>-13344000.634491088</v>
      </c>
      <c r="AK33" s="31">
        <v>0</v>
      </c>
      <c r="AL33" s="31">
        <v>0</v>
      </c>
      <c r="AM33" s="31">
        <v>0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3" customFormat="1" x14ac:dyDescent="0.3">
      <c r="A34" s="13" t="s">
        <v>61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/>
      <c r="J34" s="29">
        <f>SUM(J32:J33)</f>
        <v>-12032961.809090514</v>
      </c>
      <c r="K34" s="29">
        <f t="shared" ref="K34:AJ34" si="3">SUM(K32:K33)</f>
        <v>-12273621.045272324</v>
      </c>
      <c r="L34" s="29">
        <f t="shared" si="3"/>
        <v>-12519093.466177769</v>
      </c>
      <c r="M34" s="29">
        <f t="shared" si="3"/>
        <v>-12769475.335501326</v>
      </c>
      <c r="N34" s="29">
        <f t="shared" si="3"/>
        <v>-13024864.842211353</v>
      </c>
      <c r="O34" s="29">
        <f t="shared" si="3"/>
        <v>-13285362.139055582</v>
      </c>
      <c r="P34" s="29">
        <f t="shared" si="3"/>
        <v>-13551069.381836692</v>
      </c>
      <c r="Q34" s="29">
        <f t="shared" si="3"/>
        <v>-13822090.769473426</v>
      </c>
      <c r="R34" s="29">
        <f t="shared" si="3"/>
        <v>-14098532.584862895</v>
      </c>
      <c r="S34" s="29">
        <f t="shared" si="3"/>
        <v>-14380503.236560151</v>
      </c>
      <c r="T34" s="29">
        <f t="shared" si="3"/>
        <v>-14668113.301291356</v>
      </c>
      <c r="U34" s="29">
        <f t="shared" si="3"/>
        <v>-14961475.567317184</v>
      </c>
      <c r="V34" s="29">
        <f t="shared" si="3"/>
        <v>-15260705.078663528</v>
      </c>
      <c r="W34" s="29">
        <f t="shared" si="3"/>
        <v>-15565919.180236798</v>
      </c>
      <c r="X34" s="29">
        <f t="shared" si="3"/>
        <v>-15877237.563841537</v>
      </c>
      <c r="Y34" s="29">
        <f t="shared" si="3"/>
        <v>-16194782.315118365</v>
      </c>
      <c r="Z34" s="29">
        <f t="shared" si="3"/>
        <v>-16518677.961420735</v>
      </c>
      <c r="AA34" s="29">
        <f t="shared" si="3"/>
        <v>-16849051.52064915</v>
      </c>
      <c r="AB34" s="29">
        <f t="shared" si="3"/>
        <v>-17186032.551062133</v>
      </c>
      <c r="AC34" s="29">
        <f t="shared" si="3"/>
        <v>-17529753.202083379</v>
      </c>
      <c r="AD34" s="29">
        <f t="shared" si="3"/>
        <v>-17880348.266125046</v>
      </c>
      <c r="AE34" s="29">
        <f t="shared" si="3"/>
        <v>-18237955.231447544</v>
      </c>
      <c r="AF34" s="29">
        <f t="shared" si="3"/>
        <v>-18602714.336076498</v>
      </c>
      <c r="AG34" s="29">
        <f t="shared" si="3"/>
        <v>-18974768.622798026</v>
      </c>
      <c r="AH34" s="29">
        <f t="shared" si="3"/>
        <v>-19354263.995253988</v>
      </c>
      <c r="AI34" s="29">
        <f t="shared" si="3"/>
        <v>-19741349.275159065</v>
      </c>
      <c r="AJ34" s="29">
        <f t="shared" si="3"/>
        <v>-20136176.260662246</v>
      </c>
      <c r="AK34" s="29">
        <v>0</v>
      </c>
      <c r="AL34" s="29">
        <v>0</v>
      </c>
      <c r="AM34" s="29">
        <v>0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</row>
    <row r="35" spans="1:59" s="1" customFormat="1" x14ac:dyDescent="0.3">
      <c r="D35" s="11"/>
      <c r="E35" s="11"/>
      <c r="F35" s="11"/>
      <c r="G35" s="25"/>
      <c r="H35" s="25"/>
      <c r="I35" s="2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8" customFormat="1" x14ac:dyDescent="0.3">
      <c r="A36" s="18" t="s">
        <v>62</v>
      </c>
      <c r="D36" s="32"/>
      <c r="E36" s="32"/>
      <c r="F36" s="32"/>
      <c r="G36" s="26"/>
      <c r="H36" s="26"/>
      <c r="I36" s="26"/>
      <c r="J36" s="31">
        <v>-628875.26693164138</v>
      </c>
      <c r="K36" s="31">
        <v>-641452.77227027423</v>
      </c>
      <c r="L36" s="31">
        <v>-654281.82771567977</v>
      </c>
      <c r="M36" s="31">
        <v>-667367.46426999336</v>
      </c>
      <c r="N36" s="31">
        <v>-680714.81355539325</v>
      </c>
      <c r="O36" s="31">
        <v>-694329.10982650123</v>
      </c>
      <c r="P36" s="31">
        <v>-708215.69202303118</v>
      </c>
      <c r="Q36" s="31">
        <v>-722380.0058634918</v>
      </c>
      <c r="R36" s="31">
        <v>-736827.6059807617</v>
      </c>
      <c r="S36" s="31">
        <v>-751564.15810037672</v>
      </c>
      <c r="T36" s="31">
        <v>-766595.44126238441</v>
      </c>
      <c r="U36" s="31">
        <v>-781927.35008763208</v>
      </c>
      <c r="V36" s="31">
        <v>-797565.89708938485</v>
      </c>
      <c r="W36" s="31">
        <v>-813517.2150311725</v>
      </c>
      <c r="X36" s="31">
        <v>-829787.55933179602</v>
      </c>
      <c r="Y36" s="31">
        <v>-846383.31051843183</v>
      </c>
      <c r="Z36" s="31">
        <v>-863310.97672880057</v>
      </c>
      <c r="AA36" s="31">
        <v>-880577.19626337662</v>
      </c>
      <c r="AB36" s="31">
        <v>-898188.74018864427</v>
      </c>
      <c r="AC36" s="31">
        <v>-916152.51499241707</v>
      </c>
      <c r="AD36" s="31">
        <v>-934475.56529226538</v>
      </c>
      <c r="AE36" s="31">
        <v>-953165.07659811084</v>
      </c>
      <c r="AF36" s="31">
        <v>-972228.37813007296</v>
      </c>
      <c r="AG36" s="31">
        <v>-991672.94569267449</v>
      </c>
      <c r="AH36" s="31">
        <v>-1011506.404606528</v>
      </c>
      <c r="AI36" s="31">
        <v>-1692673.1402536754</v>
      </c>
      <c r="AJ36" s="31">
        <v>-1726526.6030587489</v>
      </c>
      <c r="AK36" s="31">
        <v>0</v>
      </c>
      <c r="AL36" s="31">
        <v>0</v>
      </c>
      <c r="AM36" s="31">
        <v>0</v>
      </c>
      <c r="AN36" s="31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</row>
    <row r="37" spans="1:59" s="1" customFormat="1" x14ac:dyDescent="0.3">
      <c r="A37" s="18" t="s">
        <v>63</v>
      </c>
      <c r="D37" s="11"/>
      <c r="E37" s="11"/>
      <c r="F37" s="11"/>
      <c r="G37" s="25"/>
      <c r="H37" s="25"/>
      <c r="I37" s="25"/>
      <c r="J37" s="31">
        <v>-101767.98558647808</v>
      </c>
      <c r="K37" s="31">
        <v>-103803.34529820764</v>
      </c>
      <c r="L37" s="31">
        <v>-105879.41220417181</v>
      </c>
      <c r="M37" s="31">
        <v>-107997.00044825525</v>
      </c>
      <c r="N37" s="31">
        <v>-110156.94045722036</v>
      </c>
      <c r="O37" s="31">
        <v>-112360.07926636476</v>
      </c>
      <c r="P37" s="31">
        <v>-114607.28085169208</v>
      </c>
      <c r="Q37" s="31">
        <v>-116899.42646872591</v>
      </c>
      <c r="R37" s="31">
        <v>-119237.41499810042</v>
      </c>
      <c r="S37" s="31">
        <v>-121622.16329806243</v>
      </c>
      <c r="T37" s="31">
        <v>-124054.60656402368</v>
      </c>
      <c r="U37" s="31">
        <v>-126535.69869530418</v>
      </c>
      <c r="V37" s="31">
        <v>-129066.41266921024</v>
      </c>
      <c r="W37" s="31">
        <v>-131647.74092259447</v>
      </c>
      <c r="X37" s="31">
        <v>-134280.69574104637</v>
      </c>
      <c r="Y37" s="31">
        <v>-136966.30965586728</v>
      </c>
      <c r="Z37" s="31">
        <v>-139705.63584898462</v>
      </c>
      <c r="AA37" s="31">
        <v>-142499.74856596434</v>
      </c>
      <c r="AB37" s="31">
        <v>-145349.74353728365</v>
      </c>
      <c r="AC37" s="31">
        <v>-148256.73840802928</v>
      </c>
      <c r="AD37" s="31">
        <v>-151221.8731761899</v>
      </c>
      <c r="AE37" s="31">
        <v>-154246.31063971369</v>
      </c>
      <c r="AF37" s="31">
        <v>-157331.23685250795</v>
      </c>
      <c r="AG37" s="31">
        <v>-160477.86158955813</v>
      </c>
      <c r="AH37" s="31">
        <v>-163687.4188213493</v>
      </c>
      <c r="AI37" s="31">
        <v>-166961.16719777626</v>
      </c>
      <c r="AJ37" s="31">
        <v>-170300.39054173179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3" customFormat="1" x14ac:dyDescent="0.3">
      <c r="A38" s="13" t="s">
        <v>64</v>
      </c>
      <c r="D38" s="14"/>
      <c r="E38" s="14"/>
      <c r="F38" s="14"/>
      <c r="G38" s="29"/>
      <c r="H38" s="29"/>
      <c r="I38" s="29"/>
      <c r="J38" s="29">
        <f>SUM(J36:J37)</f>
        <v>-730643.25251811952</v>
      </c>
      <c r="K38" s="29">
        <f t="shared" ref="K38:AK38" si="4">SUM(K36:K37)</f>
        <v>-745256.11756848183</v>
      </c>
      <c r="L38" s="29">
        <f t="shared" si="4"/>
        <v>-760161.23991985153</v>
      </c>
      <c r="M38" s="29">
        <f t="shared" si="4"/>
        <v>-775364.46471824858</v>
      </c>
      <c r="N38" s="29">
        <f t="shared" si="4"/>
        <v>-790871.75401261356</v>
      </c>
      <c r="O38" s="29">
        <f t="shared" si="4"/>
        <v>-806689.18909286603</v>
      </c>
      <c r="P38" s="29">
        <f t="shared" si="4"/>
        <v>-822822.97287472326</v>
      </c>
      <c r="Q38" s="29">
        <f t="shared" si="4"/>
        <v>-839279.43233221769</v>
      </c>
      <c r="R38" s="29">
        <f t="shared" si="4"/>
        <v>-856065.02097886207</v>
      </c>
      <c r="S38" s="29">
        <f t="shared" si="4"/>
        <v>-873186.32139843912</v>
      </c>
      <c r="T38" s="29">
        <f t="shared" si="4"/>
        <v>-890650.04782640806</v>
      </c>
      <c r="U38" s="29">
        <f t="shared" si="4"/>
        <v>-908463.0487829363</v>
      </c>
      <c r="V38" s="29">
        <f t="shared" si="4"/>
        <v>-926632.30975859507</v>
      </c>
      <c r="W38" s="29">
        <f t="shared" si="4"/>
        <v>-945164.95595376694</v>
      </c>
      <c r="X38" s="29">
        <f t="shared" si="4"/>
        <v>-964068.25507284235</v>
      </c>
      <c r="Y38" s="29">
        <f t="shared" si="4"/>
        <v>-983349.62017429911</v>
      </c>
      <c r="Z38" s="29">
        <f t="shared" si="4"/>
        <v>-1003016.6125777852</v>
      </c>
      <c r="AA38" s="29">
        <f t="shared" si="4"/>
        <v>-1023076.944829341</v>
      </c>
      <c r="AB38" s="29">
        <f t="shared" si="4"/>
        <v>-1043538.4837259279</v>
      </c>
      <c r="AC38" s="29">
        <f t="shared" si="4"/>
        <v>-1064409.2534004464</v>
      </c>
      <c r="AD38" s="29">
        <f t="shared" si="4"/>
        <v>-1085697.4384684553</v>
      </c>
      <c r="AE38" s="29">
        <f t="shared" si="4"/>
        <v>-1107411.3872378245</v>
      </c>
      <c r="AF38" s="29">
        <f t="shared" si="4"/>
        <v>-1129559.614982581</v>
      </c>
      <c r="AG38" s="29">
        <f t="shared" si="4"/>
        <v>-1152150.8072822327</v>
      </c>
      <c r="AH38" s="29">
        <f t="shared" si="4"/>
        <v>-1175193.8234278774</v>
      </c>
      <c r="AI38" s="29">
        <f t="shared" si="4"/>
        <v>-1859634.3074514517</v>
      </c>
      <c r="AJ38" s="29">
        <f t="shared" si="4"/>
        <v>-1896826.9936004807</v>
      </c>
      <c r="AK38" s="29">
        <f t="shared" si="4"/>
        <v>0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</row>
    <row r="39" spans="1:59" s="33" customFormat="1" x14ac:dyDescent="0.3">
      <c r="D39" s="34"/>
      <c r="E39" s="34"/>
      <c r="F39" s="34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</row>
    <row r="40" spans="1:59" s="1" customFormat="1" x14ac:dyDescent="0.3">
      <c r="A40" s="1" t="s">
        <v>80</v>
      </c>
      <c r="D40" s="11"/>
      <c r="E40" s="11"/>
      <c r="F40" s="11"/>
      <c r="G40" s="11"/>
      <c r="H40" s="11"/>
      <c r="I40" s="11"/>
      <c r="J40" s="25">
        <f>J16+J28</f>
        <v>-65919941.282346278</v>
      </c>
      <c r="K40" s="25">
        <f t="shared" ref="K40:AJ40" si="5">K16+K28</f>
        <v>-67238340.1079932</v>
      </c>
      <c r="L40" s="25">
        <f t="shared" si="5"/>
        <v>-68583106.910153076</v>
      </c>
      <c r="M40" s="25">
        <f t="shared" si="5"/>
        <v>-69954769.048356131</v>
      </c>
      <c r="N40" s="25">
        <f t="shared" si="5"/>
        <v>-71353864.429323256</v>
      </c>
      <c r="O40" s="25">
        <f t="shared" si="5"/>
        <v>-72780941.717909724</v>
      </c>
      <c r="P40" s="25">
        <f t="shared" si="5"/>
        <v>-74236560.552267924</v>
      </c>
      <c r="Q40" s="25">
        <f t="shared" si="5"/>
        <v>-75721291.763313279</v>
      </c>
      <c r="R40" s="25">
        <f t="shared" si="5"/>
        <v>-77235717.598579541</v>
      </c>
      <c r="S40" s="25">
        <f t="shared" si="5"/>
        <v>-78780431.950551122</v>
      </c>
      <c r="T40" s="25">
        <f t="shared" si="5"/>
        <v>-80356040.589562163</v>
      </c>
      <c r="U40" s="25">
        <f t="shared" si="5"/>
        <v>-81963161.401353404</v>
      </c>
      <c r="V40" s="25">
        <f t="shared" si="5"/>
        <v>-83602424.629380479</v>
      </c>
      <c r="W40" s="25">
        <f t="shared" si="5"/>
        <v>-85274473.121968091</v>
      </c>
      <c r="X40" s="25">
        <f t="shared" si="5"/>
        <v>-86979962.584407464</v>
      </c>
      <c r="Y40" s="25">
        <f t="shared" si="5"/>
        <v>-88719561.836095601</v>
      </c>
      <c r="Z40" s="25">
        <f t="shared" si="5"/>
        <v>-90493953.072817504</v>
      </c>
      <c r="AA40" s="25">
        <f t="shared" si="5"/>
        <v>-92303832.134273872</v>
      </c>
      <c r="AB40" s="25">
        <f t="shared" si="5"/>
        <v>-94149908.77695936</v>
      </c>
      <c r="AC40" s="25">
        <f t="shared" si="5"/>
        <v>-96032906.952498555</v>
      </c>
      <c r="AD40" s="25">
        <f t="shared" si="5"/>
        <v>-97953565.091548517</v>
      </c>
      <c r="AE40" s="25">
        <f t="shared" si="5"/>
        <v>-99912636.39337948</v>
      </c>
      <c r="AF40" s="25">
        <f t="shared" si="5"/>
        <v>-101910889.12124705</v>
      </c>
      <c r="AG40" s="25">
        <f t="shared" si="5"/>
        <v>-103949106.90367202</v>
      </c>
      <c r="AH40" s="25">
        <f t="shared" si="5"/>
        <v>-106028089.04174547</v>
      </c>
      <c r="AI40" s="25">
        <f t="shared" si="5"/>
        <v>-108148650.82258038</v>
      </c>
      <c r="AJ40" s="25">
        <f t="shared" si="5"/>
        <v>-110311623.83903198</v>
      </c>
      <c r="AK40" s="12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33" customFormat="1" x14ac:dyDescent="0.3">
      <c r="A41" s="33" t="s">
        <v>81</v>
      </c>
      <c r="D41" s="34"/>
      <c r="E41" s="34"/>
      <c r="F41" s="34"/>
      <c r="G41" s="34"/>
      <c r="H41" s="34"/>
      <c r="I41" s="34"/>
      <c r="J41" s="35">
        <f>J17+J29</f>
        <v>-135348927.51436898</v>
      </c>
      <c r="K41" s="35">
        <f t="shared" ref="K41:AJ41" si="6">K17+K29</f>
        <v>-138055906.06465638</v>
      </c>
      <c r="L41" s="35">
        <f t="shared" si="6"/>
        <v>-140817024.1859495</v>
      </c>
      <c r="M41" s="35">
        <f t="shared" si="6"/>
        <v>-143633364.66966847</v>
      </c>
      <c r="N41" s="35">
        <f t="shared" si="6"/>
        <v>-146506031.96306187</v>
      </c>
      <c r="O41" s="35">
        <f t="shared" si="6"/>
        <v>-149436152.60232309</v>
      </c>
      <c r="P41" s="35">
        <f t="shared" si="6"/>
        <v>-152424875.65436956</v>
      </c>
      <c r="Q41" s="35">
        <f t="shared" si="6"/>
        <v>-155473373.16745698</v>
      </c>
      <c r="R41" s="35">
        <f t="shared" si="6"/>
        <v>-158582840.63080609</v>
      </c>
      <c r="S41" s="35">
        <f t="shared" si="6"/>
        <v>-161754497.44342223</v>
      </c>
      <c r="T41" s="35">
        <f t="shared" si="6"/>
        <v>-164989587.39229068</v>
      </c>
      <c r="U41" s="35">
        <f t="shared" si="6"/>
        <v>-168289379.14013651</v>
      </c>
      <c r="V41" s="35">
        <f t="shared" si="6"/>
        <v>-171655166.72293922</v>
      </c>
      <c r="W41" s="35">
        <f t="shared" si="6"/>
        <v>-175088270.05739802</v>
      </c>
      <c r="X41" s="35">
        <f t="shared" si="6"/>
        <v>-178590035.45854598</v>
      </c>
      <c r="Y41" s="35">
        <f t="shared" si="6"/>
        <v>-182161836.16771689</v>
      </c>
      <c r="Z41" s="35">
        <f t="shared" si="6"/>
        <v>-185805072.89107126</v>
      </c>
      <c r="AA41" s="35">
        <f t="shared" si="6"/>
        <v>-189521174.34889272</v>
      </c>
      <c r="AB41" s="35">
        <f t="shared" si="6"/>
        <v>-193311597.83587056</v>
      </c>
      <c r="AC41" s="35">
        <f t="shared" si="6"/>
        <v>-197177829.79258794</v>
      </c>
      <c r="AD41" s="35">
        <f t="shared" si="6"/>
        <v>-201121386.38843971</v>
      </c>
      <c r="AE41" s="35">
        <f t="shared" si="6"/>
        <v>-205143814.11620852</v>
      </c>
      <c r="AF41" s="35">
        <f t="shared" si="6"/>
        <v>-209246690.39853266</v>
      </c>
      <c r="AG41" s="35">
        <f t="shared" si="6"/>
        <v>-213431624.20650336</v>
      </c>
      <c r="AH41" s="35">
        <f t="shared" si="6"/>
        <v>-217700256.69063342</v>
      </c>
      <c r="AI41" s="35">
        <f t="shared" si="6"/>
        <v>-222054261.82444608</v>
      </c>
      <c r="AJ41" s="35">
        <f t="shared" si="6"/>
        <v>-226495347.06093502</v>
      </c>
      <c r="AK41" s="39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</row>
    <row r="42" spans="1:59" s="1" customFormat="1" x14ac:dyDescent="0.3">
      <c r="D42" s="11"/>
      <c r="E42" s="11"/>
      <c r="F42" s="11"/>
      <c r="G42" s="25"/>
      <c r="H42" s="25"/>
      <c r="I42" s="2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spans="1:59" s="1" customFormat="1" x14ac:dyDescent="0.3">
      <c r="A43" s="36" t="s">
        <v>82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/>
      <c r="J43" s="25">
        <f>J20+J32</f>
        <v>-28412044.171968088</v>
      </c>
      <c r="K43" s="25">
        <f t="shared" ref="K43:AJ43" si="7">K20+K32</f>
        <v>-28980285.05540745</v>
      </c>
      <c r="L43" s="25">
        <f t="shared" si="7"/>
        <v>-29559890.7565156</v>
      </c>
      <c r="M43" s="25">
        <f t="shared" si="7"/>
        <v>-30151088.571645908</v>
      </c>
      <c r="N43" s="25">
        <f t="shared" si="7"/>
        <v>-30754110.343078829</v>
      </c>
      <c r="O43" s="25">
        <f t="shared" si="7"/>
        <v>-31369192.549940407</v>
      </c>
      <c r="P43" s="25">
        <f t="shared" si="7"/>
        <v>-31996576.400939219</v>
      </c>
      <c r="Q43" s="25">
        <f t="shared" si="7"/>
        <v>-32636507.928958006</v>
      </c>
      <c r="R43" s="25">
        <f t="shared" si="7"/>
        <v>-33289238.087537162</v>
      </c>
      <c r="S43" s="25">
        <f t="shared" si="7"/>
        <v>-33955022.849287905</v>
      </c>
      <c r="T43" s="25">
        <f t="shared" si="7"/>
        <v>-34634123.306273669</v>
      </c>
      <c r="U43" s="25">
        <f t="shared" si="7"/>
        <v>-35326805.772399142</v>
      </c>
      <c r="V43" s="25">
        <f t="shared" si="7"/>
        <v>-36033341.887847118</v>
      </c>
      <c r="W43" s="25">
        <f t="shared" si="7"/>
        <v>-36754008.725604065</v>
      </c>
      <c r="X43" s="25">
        <f t="shared" si="7"/>
        <v>-37489088.900116153</v>
      </c>
      <c r="Y43" s="25">
        <f t="shared" si="7"/>
        <v>-38238870.678118467</v>
      </c>
      <c r="Z43" s="25">
        <f t="shared" si="7"/>
        <v>-39003648.091680847</v>
      </c>
      <c r="AA43" s="25">
        <f t="shared" si="7"/>
        <v>-39783721.053514458</v>
      </c>
      <c r="AB43" s="25">
        <f t="shared" si="7"/>
        <v>-40579395.474584758</v>
      </c>
      <c r="AC43" s="25">
        <f t="shared" si="7"/>
        <v>-41390983.384076446</v>
      </c>
      <c r="AD43" s="25">
        <f t="shared" si="7"/>
        <v>-42218803.051757976</v>
      </c>
      <c r="AE43" s="25">
        <f t="shared" si="7"/>
        <v>-43063179.11279314</v>
      </c>
      <c r="AF43" s="25">
        <f t="shared" si="7"/>
        <v>-43924442.695049003</v>
      </c>
      <c r="AG43" s="25">
        <f t="shared" si="7"/>
        <v>-44802931.548949979</v>
      </c>
      <c r="AH43" s="25">
        <f t="shared" si="7"/>
        <v>-45698990.179928988</v>
      </c>
      <c r="AI43" s="25">
        <f t="shared" si="7"/>
        <v>-46612969.983527564</v>
      </c>
      <c r="AJ43" s="25">
        <f t="shared" si="7"/>
        <v>-47545229.383198112</v>
      </c>
      <c r="AK43" s="37">
        <v>0</v>
      </c>
      <c r="AL43" s="37">
        <v>0</v>
      </c>
      <c r="AM43" s="37">
        <v>0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59" s="1" customFormat="1" x14ac:dyDescent="0.3">
      <c r="A44" s="1" t="s">
        <v>83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/>
      <c r="J44" s="25">
        <f>J21+J33</f>
        <v>-55818688.491665497</v>
      </c>
      <c r="K44" s="25">
        <f t="shared" ref="K44:AJ44" si="8">K21+K33</f>
        <v>-56935062.261498809</v>
      </c>
      <c r="L44" s="25">
        <f t="shared" si="8"/>
        <v>-58073763.506728791</v>
      </c>
      <c r="M44" s="25">
        <f t="shared" si="8"/>
        <v>-59235238.776863366</v>
      </c>
      <c r="N44" s="25">
        <f t="shared" si="8"/>
        <v>-60419943.552400641</v>
      </c>
      <c r="O44" s="25">
        <f t="shared" si="8"/>
        <v>-61628342.423448652</v>
      </c>
      <c r="P44" s="25">
        <f t="shared" si="8"/>
        <v>-62860909.271917626</v>
      </c>
      <c r="Q44" s="25">
        <f t="shared" si="8"/>
        <v>-64118127.457355969</v>
      </c>
      <c r="R44" s="25">
        <f t="shared" si="8"/>
        <v>-65400490.00650309</v>
      </c>
      <c r="S44" s="25">
        <f t="shared" si="8"/>
        <v>-66708499.806633145</v>
      </c>
      <c r="T44" s="25">
        <f t="shared" si="8"/>
        <v>-68042669.802765816</v>
      </c>
      <c r="U44" s="25">
        <f t="shared" si="8"/>
        <v>-69403523.198821142</v>
      </c>
      <c r="V44" s="25">
        <f t="shared" si="8"/>
        <v>-70791593.66279757</v>
      </c>
      <c r="W44" s="25">
        <f t="shared" si="8"/>
        <v>-72207425.536053509</v>
      </c>
      <c r="X44" s="25">
        <f t="shared" si="8"/>
        <v>-73651574.046774596</v>
      </c>
      <c r="Y44" s="25">
        <f t="shared" si="8"/>
        <v>-75124605.527710095</v>
      </c>
      <c r="Z44" s="25">
        <f t="shared" si="8"/>
        <v>-76627097.638264298</v>
      </c>
      <c r="AA44" s="25">
        <f t="shared" si="8"/>
        <v>-78159639.591029584</v>
      </c>
      <c r="AB44" s="25">
        <f t="shared" si="8"/>
        <v>-79722832.382850185</v>
      </c>
      <c r="AC44" s="25">
        <f t="shared" si="8"/>
        <v>-81317289.030507177</v>
      </c>
      <c r="AD44" s="25">
        <f t="shared" si="8"/>
        <v>-82943634.811117321</v>
      </c>
      <c r="AE44" s="25">
        <f t="shared" si="8"/>
        <v>-84602507.507339671</v>
      </c>
      <c r="AF44" s="25">
        <f t="shared" si="8"/>
        <v>-86294557.657486469</v>
      </c>
      <c r="AG44" s="25">
        <f t="shared" si="8"/>
        <v>-88020448.810636193</v>
      </c>
      <c r="AH44" s="25">
        <f t="shared" si="8"/>
        <v>-89780857.786848918</v>
      </c>
      <c r="AI44" s="25">
        <f t="shared" si="8"/>
        <v>-91576474.942585886</v>
      </c>
      <c r="AJ44" s="25">
        <f t="shared" si="8"/>
        <v>-93408004.441437617</v>
      </c>
      <c r="AK44" s="37">
        <v>0</v>
      </c>
      <c r="AL44" s="37">
        <v>0</v>
      </c>
      <c r="AM44" s="37">
        <v>0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59" s="1" customFormat="1" x14ac:dyDescent="0.3">
      <c r="D45" s="11"/>
      <c r="E45" s="11"/>
      <c r="F45" s="11"/>
      <c r="G45" s="25"/>
      <c r="H45" s="25"/>
      <c r="I45" s="2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 s="1" customFormat="1" x14ac:dyDescent="0.3">
      <c r="A46" s="1" t="s">
        <v>84</v>
      </c>
      <c r="D46" s="11"/>
      <c r="E46" s="11"/>
      <c r="F46" s="11"/>
      <c r="G46" s="25"/>
      <c r="H46" s="25"/>
      <c r="I46" s="25"/>
      <c r="J46" s="25">
        <f>J24+J36</f>
        <v>-4402126.8685214892</v>
      </c>
      <c r="K46" s="25">
        <f t="shared" ref="K46:AJ46" si="9">K24+K36</f>
        <v>-4490169.4058919195</v>
      </c>
      <c r="L46" s="25">
        <f t="shared" si="9"/>
        <v>-4579972.7940097582</v>
      </c>
      <c r="M46" s="25">
        <f t="shared" si="9"/>
        <v>-4671572.2498899531</v>
      </c>
      <c r="N46" s="25">
        <f t="shared" si="9"/>
        <v>-4765003.6948877526</v>
      </c>
      <c r="O46" s="25">
        <f t="shared" si="9"/>
        <v>-4860303.7687855083</v>
      </c>
      <c r="P46" s="25">
        <f t="shared" si="9"/>
        <v>-4957509.844161218</v>
      </c>
      <c r="Q46" s="25">
        <f t="shared" si="9"/>
        <v>-5056660.041044442</v>
      </c>
      <c r="R46" s="25">
        <f t="shared" si="9"/>
        <v>-5157793.2418653313</v>
      </c>
      <c r="S46" s="25">
        <f t="shared" si="9"/>
        <v>-5260949.1067026369</v>
      </c>
      <c r="T46" s="25">
        <f t="shared" si="9"/>
        <v>-5366168.0888366904</v>
      </c>
      <c r="U46" s="25">
        <f t="shared" si="9"/>
        <v>-5473491.4506134251</v>
      </c>
      <c r="V46" s="25">
        <f t="shared" si="9"/>
        <v>-5582961.2796256933</v>
      </c>
      <c r="W46" s="25">
        <f t="shared" si="9"/>
        <v>-5694620.5052182069</v>
      </c>
      <c r="X46" s="25">
        <f t="shared" si="9"/>
        <v>-5808512.915322572</v>
      </c>
      <c r="Y46" s="25">
        <f t="shared" si="9"/>
        <v>-5924683.1736290222</v>
      </c>
      <c r="Z46" s="25">
        <f t="shared" si="9"/>
        <v>-6043176.8371016039</v>
      </c>
      <c r="AA46" s="25">
        <f t="shared" si="9"/>
        <v>-6164040.3738436364</v>
      </c>
      <c r="AB46" s="25">
        <f t="shared" si="9"/>
        <v>-6287321.1813205099</v>
      </c>
      <c r="AC46" s="25">
        <f t="shared" si="9"/>
        <v>-6413067.6049469188</v>
      </c>
      <c r="AD46" s="25">
        <f t="shared" si="9"/>
        <v>-6541328.9570458578</v>
      </c>
      <c r="AE46" s="25">
        <f t="shared" si="9"/>
        <v>-6672155.5361867752</v>
      </c>
      <c r="AF46" s="25">
        <f t="shared" si="9"/>
        <v>-6805598.64691051</v>
      </c>
      <c r="AG46" s="25">
        <f t="shared" si="9"/>
        <v>-6941710.6198487207</v>
      </c>
      <c r="AH46" s="25">
        <f>AH24+AH36</f>
        <v>-7080544.8322456954</v>
      </c>
      <c r="AI46" s="25">
        <f>AI24+AI36</f>
        <v>-11848711.981775727</v>
      </c>
      <c r="AJ46" s="25">
        <f t="shared" si="9"/>
        <v>-12085686.221411243</v>
      </c>
      <c r="AK46" s="37">
        <v>0</v>
      </c>
      <c r="AL46" s="37">
        <v>0</v>
      </c>
      <c r="AM46" s="37">
        <v>0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spans="1:59" s="1" customFormat="1" x14ac:dyDescent="0.3">
      <c r="A47" s="1" t="s">
        <v>85</v>
      </c>
      <c r="D47" s="11"/>
      <c r="E47" s="11"/>
      <c r="F47" s="11"/>
      <c r="G47" s="25"/>
      <c r="H47" s="25"/>
      <c r="I47" s="25"/>
      <c r="J47" s="25">
        <f>J25+J37</f>
        <v>-2137127.6973160398</v>
      </c>
      <c r="K47" s="25">
        <f t="shared" ref="K47:AJ47" si="10">K25+K37</f>
        <v>-2179870.2512623607</v>
      </c>
      <c r="L47" s="25">
        <f t="shared" si="10"/>
        <v>-2223467.6562876082</v>
      </c>
      <c r="M47" s="25">
        <f t="shared" si="10"/>
        <v>-2267937.0094133602</v>
      </c>
      <c r="N47" s="25">
        <f t="shared" si="10"/>
        <v>-2313295.7496016272</v>
      </c>
      <c r="O47" s="25">
        <f t="shared" si="10"/>
        <v>-2359561.6645936598</v>
      </c>
      <c r="P47" s="25">
        <f t="shared" si="10"/>
        <v>-2406752.8978855335</v>
      </c>
      <c r="Q47" s="25">
        <f t="shared" si="10"/>
        <v>-2454887.9558432442</v>
      </c>
      <c r="R47" s="25">
        <f t="shared" si="10"/>
        <v>-2503985.714960109</v>
      </c>
      <c r="S47" s="25">
        <f t="shared" si="10"/>
        <v>-2554065.4292593109</v>
      </c>
      <c r="T47" s="25">
        <f t="shared" si="10"/>
        <v>-2605146.7378444974</v>
      </c>
      <c r="U47" s="25">
        <f t="shared" si="10"/>
        <v>-2657249.6726013878</v>
      </c>
      <c r="V47" s="25">
        <f t="shared" si="10"/>
        <v>-2710394.6660534153</v>
      </c>
      <c r="W47" s="25">
        <f t="shared" si="10"/>
        <v>-2764602.5593744838</v>
      </c>
      <c r="X47" s="25">
        <f t="shared" si="10"/>
        <v>-2819894.6105619734</v>
      </c>
      <c r="Y47" s="25">
        <f t="shared" si="10"/>
        <v>-2876292.5027732132</v>
      </c>
      <c r="Z47" s="25">
        <f t="shared" si="10"/>
        <v>-2933818.3528286773</v>
      </c>
      <c r="AA47" s="25">
        <f t="shared" si="10"/>
        <v>-2992494.719885251</v>
      </c>
      <c r="AB47" s="25">
        <f t="shared" si="10"/>
        <v>-3052344.6142829563</v>
      </c>
      <c r="AC47" s="25">
        <f t="shared" si="10"/>
        <v>-3113391.5065686149</v>
      </c>
      <c r="AD47" s="25">
        <f t="shared" si="10"/>
        <v>-3175659.3366999878</v>
      </c>
      <c r="AE47" s="25">
        <f t="shared" si="10"/>
        <v>-3239172.523433988</v>
      </c>
      <c r="AF47" s="25">
        <f t="shared" si="10"/>
        <v>-3303955.9739026669</v>
      </c>
      <c r="AG47" s="25">
        <f t="shared" si="10"/>
        <v>-3370035.0933807208</v>
      </c>
      <c r="AH47" s="25">
        <f t="shared" si="10"/>
        <v>-3437435.7952483352</v>
      </c>
      <c r="AI47" s="25">
        <f t="shared" si="10"/>
        <v>-3506184.5111533022</v>
      </c>
      <c r="AJ47" s="25">
        <f t="shared" si="10"/>
        <v>-3576308.2013763678</v>
      </c>
      <c r="AK47" s="38">
        <v>0</v>
      </c>
      <c r="AL47" s="38">
        <v>0</v>
      </c>
      <c r="AM47" s="38">
        <f>AM$2427</f>
        <v>0</v>
      </c>
      <c r="AN47" s="38">
        <f t="shared" ref="AN47:AP47" si="11">AN$2426</f>
        <v>0</v>
      </c>
      <c r="AO47" s="38">
        <f t="shared" si="11"/>
        <v>0</v>
      </c>
      <c r="AP47" s="38">
        <f t="shared" si="11"/>
        <v>0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spans="1:59" s="33" customFormat="1" x14ac:dyDescent="0.3">
      <c r="D48" s="34"/>
      <c r="E48" s="34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x14ac:dyDescent="0.3">
      <c r="A49" t="s">
        <v>7</v>
      </c>
      <c r="D49" s="7"/>
      <c r="E49" s="7"/>
      <c r="F49" s="7"/>
      <c r="G49" s="7"/>
      <c r="H49" s="7"/>
      <c r="I49" s="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26">
        <v>-1930453417.1830595</v>
      </c>
      <c r="AK49" s="12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s="6" customFormat="1" x14ac:dyDescent="0.3">
      <c r="A50" s="6" t="s">
        <v>11</v>
      </c>
      <c r="D50" s="8"/>
      <c r="E50" s="8"/>
      <c r="F50" s="8"/>
      <c r="G50" s="8"/>
      <c r="H50" s="8"/>
      <c r="I50" s="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27">
        <v>-517703650.42499435</v>
      </c>
      <c r="AK50" s="16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</row>
    <row r="51" spans="1:59" x14ac:dyDescent="0.3">
      <c r="A51" s="1" t="s">
        <v>12</v>
      </c>
      <c r="B51" s="1"/>
      <c r="C51" s="1"/>
      <c r="D51" s="7"/>
      <c r="E51" s="7"/>
      <c r="F51" s="7"/>
      <c r="G51" s="7"/>
      <c r="H51" s="7"/>
      <c r="I51" s="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25">
        <v>-2448157067.6080537</v>
      </c>
      <c r="AK51" s="12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s="1" customFormat="1" x14ac:dyDescent="0.3">
      <c r="D52" s="11"/>
      <c r="E52" s="11"/>
      <c r="F52" s="11"/>
      <c r="G52" s="25"/>
      <c r="H52" s="25"/>
      <c r="I52" s="2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59" s="1" customFormat="1" x14ac:dyDescent="0.3">
      <c r="A53" s="28" t="s">
        <v>65</v>
      </c>
      <c r="D53" s="11"/>
      <c r="E53" s="11"/>
      <c r="F53" s="11"/>
      <c r="G53" s="25"/>
      <c r="H53" s="25"/>
      <c r="I53" s="2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26">
        <v>-271687025.04684639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 s="1" customFormat="1" x14ac:dyDescent="0.3">
      <c r="A54" s="18" t="s">
        <v>66</v>
      </c>
      <c r="D54" s="11"/>
      <c r="E54" s="11"/>
      <c r="F54" s="11"/>
      <c r="G54" s="25"/>
      <c r="H54" s="25"/>
      <c r="I54" s="2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26">
        <v>-533760025.37964356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spans="1:59" s="13" customFormat="1" x14ac:dyDescent="0.3">
      <c r="A55" s="13" t="s">
        <v>67</v>
      </c>
      <c r="D55" s="14"/>
      <c r="E55" s="14"/>
      <c r="F55" s="14"/>
      <c r="G55" s="29"/>
      <c r="H55" s="29"/>
      <c r="I55" s="29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29">
        <f>SUM(AJ53:AJ54)</f>
        <v>-805447050.42648995</v>
      </c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</row>
    <row r="56" spans="1:59" s="1" customFormat="1" x14ac:dyDescent="0.3">
      <c r="D56" s="11"/>
      <c r="E56" s="11"/>
      <c r="F56" s="11"/>
      <c r="G56" s="25"/>
      <c r="H56" s="25"/>
      <c r="I56" s="2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 s="18" customFormat="1" x14ac:dyDescent="0.3">
      <c r="A57" s="18" t="s">
        <v>68</v>
      </c>
      <c r="D57" s="32"/>
      <c r="E57" s="32"/>
      <c r="F57" s="32"/>
      <c r="G57" s="26"/>
      <c r="H57" s="26"/>
      <c r="I57" s="26"/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-48611418.906503648</v>
      </c>
      <c r="AG57" s="31">
        <v>0</v>
      </c>
      <c r="AH57" s="31">
        <v>0</v>
      </c>
      <c r="AI57" s="31">
        <v>0</v>
      </c>
      <c r="AJ57" s="31">
        <v>-86326330.152937442</v>
      </c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</row>
    <row r="58" spans="1:59" s="1" customFormat="1" x14ac:dyDescent="0.3">
      <c r="A58" s="18" t="s">
        <v>69</v>
      </c>
      <c r="D58" s="11"/>
      <c r="E58" s="11"/>
      <c r="F58" s="11"/>
      <c r="G58" s="25"/>
      <c r="H58" s="25"/>
      <c r="I58" s="2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31">
        <v>-340600.78108346357</v>
      </c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spans="1:59" s="13" customFormat="1" x14ac:dyDescent="0.3">
      <c r="A59" s="13" t="s">
        <v>70</v>
      </c>
      <c r="D59" s="14"/>
      <c r="E59" s="14"/>
      <c r="F59" s="14"/>
      <c r="G59" s="29"/>
      <c r="H59" s="29"/>
      <c r="I59" s="29"/>
      <c r="J59" s="29">
        <f t="shared" ref="J59" si="12">SUM(J57:J58)</f>
        <v>0</v>
      </c>
      <c r="K59" s="29">
        <f t="shared" ref="K59" si="13">SUM(K57:K58)</f>
        <v>0</v>
      </c>
      <c r="L59" s="29">
        <f t="shared" ref="L59" si="14">SUM(L57:L58)</f>
        <v>0</v>
      </c>
      <c r="M59" s="29">
        <f t="shared" ref="M59" si="15">SUM(M57:M58)</f>
        <v>0</v>
      </c>
      <c r="N59" s="29">
        <f t="shared" ref="N59" si="16">SUM(N57:N58)</f>
        <v>0</v>
      </c>
      <c r="O59" s="29">
        <f t="shared" ref="O59" si="17">SUM(O57:O58)</f>
        <v>0</v>
      </c>
      <c r="P59" s="29">
        <f t="shared" ref="P59" si="18">SUM(P57:P58)</f>
        <v>0</v>
      </c>
      <c r="Q59" s="29">
        <f t="shared" ref="Q59" si="19">SUM(Q57:Q58)</f>
        <v>0</v>
      </c>
      <c r="R59" s="29">
        <f t="shared" ref="R59" si="20">SUM(R57:R58)</f>
        <v>0</v>
      </c>
      <c r="S59" s="29">
        <f t="shared" ref="S59" si="21">SUM(S57:S58)</f>
        <v>0</v>
      </c>
      <c r="T59" s="29">
        <f t="shared" ref="T59" si="22">SUM(T57:T58)</f>
        <v>0</v>
      </c>
      <c r="U59" s="29">
        <f t="shared" ref="U59" si="23">SUM(U57:U58)</f>
        <v>0</v>
      </c>
      <c r="V59" s="29">
        <f t="shared" ref="V59" si="24">SUM(V57:V58)</f>
        <v>0</v>
      </c>
      <c r="W59" s="29">
        <f t="shared" ref="W59" si="25">SUM(W57:W58)</f>
        <v>0</v>
      </c>
      <c r="X59" s="29">
        <f t="shared" ref="X59" si="26">SUM(X57:X58)</f>
        <v>0</v>
      </c>
      <c r="Y59" s="29">
        <f t="shared" ref="Y59" si="27">SUM(Y57:Y58)</f>
        <v>0</v>
      </c>
      <c r="Z59" s="29">
        <f t="shared" ref="Z59" si="28">SUM(Z57:Z58)</f>
        <v>0</v>
      </c>
      <c r="AA59" s="29">
        <f t="shared" ref="AA59" si="29">SUM(AA57:AA58)</f>
        <v>0</v>
      </c>
      <c r="AB59" s="29">
        <f t="shared" ref="AB59" si="30">SUM(AB57:AB58)</f>
        <v>0</v>
      </c>
      <c r="AC59" s="29">
        <f t="shared" ref="AC59" si="31">SUM(AC57:AC58)</f>
        <v>0</v>
      </c>
      <c r="AD59" s="29">
        <f t="shared" ref="AD59" si="32">SUM(AD57:AD58)</f>
        <v>0</v>
      </c>
      <c r="AE59" s="29">
        <f t="shared" ref="AE59" si="33">SUM(AE57:AE58)</f>
        <v>0</v>
      </c>
      <c r="AF59" s="29">
        <f t="shared" ref="AF59" si="34">SUM(AF57:AF58)</f>
        <v>-48611418.906503648</v>
      </c>
      <c r="AG59" s="29">
        <f t="shared" ref="AG59" si="35">SUM(AG57:AG58)</f>
        <v>0</v>
      </c>
      <c r="AH59" s="29">
        <f t="shared" ref="AH59" si="36">SUM(AH57:AH58)</f>
        <v>0</v>
      </c>
      <c r="AI59" s="29">
        <f t="shared" ref="AI59" si="37">SUM(AI57:AI58)</f>
        <v>0</v>
      </c>
      <c r="AJ59" s="29">
        <f t="shared" ref="AJ59" si="38">SUM(AJ57:AJ58)</f>
        <v>-86666930.934020907</v>
      </c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</row>
    <row r="60" spans="1:59" s="1" customFormat="1" x14ac:dyDescent="0.3">
      <c r="D60" s="11"/>
      <c r="E60" s="11"/>
      <c r="F60" s="11"/>
      <c r="G60" s="25"/>
      <c r="H60" s="25"/>
      <c r="I60" s="2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 spans="1:59" s="1" customFormat="1" x14ac:dyDescent="0.3">
      <c r="A61" s="28" t="s">
        <v>71</v>
      </c>
      <c r="D61" s="11"/>
      <c r="E61" s="11"/>
      <c r="F61" s="11"/>
      <c r="G61" s="25"/>
      <c r="H61" s="25"/>
      <c r="I61" s="25"/>
      <c r="J61" s="9">
        <f t="shared" ref="J61:AJ61" si="39">J20+J32+J53</f>
        <v>-28412044.171968088</v>
      </c>
      <c r="K61" s="9">
        <f t="shared" si="39"/>
        <v>-28980285.05540745</v>
      </c>
      <c r="L61" s="9">
        <f t="shared" si="39"/>
        <v>-29559890.7565156</v>
      </c>
      <c r="M61" s="9">
        <f t="shared" si="39"/>
        <v>-30151088.571645908</v>
      </c>
      <c r="N61" s="9">
        <f t="shared" si="39"/>
        <v>-30754110.343078829</v>
      </c>
      <c r="O61" s="9">
        <f t="shared" si="39"/>
        <v>-31369192.549940407</v>
      </c>
      <c r="P61" s="9">
        <f t="shared" si="39"/>
        <v>-31996576.400939219</v>
      </c>
      <c r="Q61" s="9">
        <f t="shared" si="39"/>
        <v>-32636507.928958006</v>
      </c>
      <c r="R61" s="9">
        <f t="shared" si="39"/>
        <v>-33289238.087537162</v>
      </c>
      <c r="S61" s="9">
        <f t="shared" si="39"/>
        <v>-33955022.849287905</v>
      </c>
      <c r="T61" s="9">
        <f t="shared" si="39"/>
        <v>-34634123.306273669</v>
      </c>
      <c r="U61" s="9">
        <f t="shared" si="39"/>
        <v>-35326805.772399142</v>
      </c>
      <c r="V61" s="9">
        <f t="shared" si="39"/>
        <v>-36033341.887847118</v>
      </c>
      <c r="W61" s="9">
        <f t="shared" si="39"/>
        <v>-36754008.725604065</v>
      </c>
      <c r="X61" s="9">
        <f t="shared" si="39"/>
        <v>-37489088.900116153</v>
      </c>
      <c r="Y61" s="9">
        <f t="shared" si="39"/>
        <v>-38238870.678118467</v>
      </c>
      <c r="Z61" s="9">
        <f t="shared" si="39"/>
        <v>-39003648.091680847</v>
      </c>
      <c r="AA61" s="9">
        <f t="shared" si="39"/>
        <v>-39783721.053514458</v>
      </c>
      <c r="AB61" s="9">
        <f t="shared" si="39"/>
        <v>-40579395.474584758</v>
      </c>
      <c r="AC61" s="9">
        <f t="shared" si="39"/>
        <v>-41390983.384076446</v>
      </c>
      <c r="AD61" s="9">
        <f t="shared" si="39"/>
        <v>-42218803.051757976</v>
      </c>
      <c r="AE61" s="9">
        <f t="shared" si="39"/>
        <v>-43063179.11279314</v>
      </c>
      <c r="AF61" s="9">
        <f t="shared" si="39"/>
        <v>-43924442.695049003</v>
      </c>
      <c r="AG61" s="9">
        <f t="shared" si="39"/>
        <v>-44802931.548949979</v>
      </c>
      <c r="AH61" s="9">
        <f t="shared" si="39"/>
        <v>-45698990.179928988</v>
      </c>
      <c r="AI61" s="9">
        <f t="shared" si="39"/>
        <v>-46612969.983527564</v>
      </c>
      <c r="AJ61" s="9">
        <f t="shared" si="39"/>
        <v>-319232254.43004453</v>
      </c>
      <c r="AK61" s="9"/>
      <c r="AL61" s="9"/>
      <c r="AM61" s="9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 spans="1:59" s="1" customFormat="1" x14ac:dyDescent="0.3">
      <c r="A62" s="18" t="s">
        <v>72</v>
      </c>
      <c r="D62" s="11"/>
      <c r="E62" s="11"/>
      <c r="F62" s="11"/>
      <c r="G62" s="25"/>
      <c r="H62" s="25"/>
      <c r="I62" s="25"/>
      <c r="J62" s="10">
        <f t="shared" ref="J62:AJ62" si="40">J21+J33+J54</f>
        <v>-55818688.491665497</v>
      </c>
      <c r="K62" s="10">
        <f t="shared" si="40"/>
        <v>-56935062.261498809</v>
      </c>
      <c r="L62" s="10">
        <f t="shared" si="40"/>
        <v>-58073763.506728791</v>
      </c>
      <c r="M62" s="10">
        <f t="shared" si="40"/>
        <v>-59235238.776863366</v>
      </c>
      <c r="N62" s="10">
        <f t="shared" si="40"/>
        <v>-60419943.552400641</v>
      </c>
      <c r="O62" s="10">
        <f t="shared" si="40"/>
        <v>-61628342.423448652</v>
      </c>
      <c r="P62" s="10">
        <f t="shared" si="40"/>
        <v>-62860909.271917626</v>
      </c>
      <c r="Q62" s="10">
        <f t="shared" si="40"/>
        <v>-64118127.457355969</v>
      </c>
      <c r="R62" s="10">
        <f t="shared" si="40"/>
        <v>-65400490.00650309</v>
      </c>
      <c r="S62" s="10">
        <f t="shared" si="40"/>
        <v>-66708499.806633145</v>
      </c>
      <c r="T62" s="10">
        <f t="shared" si="40"/>
        <v>-68042669.802765816</v>
      </c>
      <c r="U62" s="10">
        <f t="shared" si="40"/>
        <v>-69403523.198821142</v>
      </c>
      <c r="V62" s="10">
        <f t="shared" si="40"/>
        <v>-70791593.66279757</v>
      </c>
      <c r="W62" s="10">
        <f t="shared" si="40"/>
        <v>-72207425.536053509</v>
      </c>
      <c r="X62" s="10">
        <f t="shared" si="40"/>
        <v>-73651574.046774596</v>
      </c>
      <c r="Y62" s="10">
        <f t="shared" si="40"/>
        <v>-75124605.527710095</v>
      </c>
      <c r="Z62" s="10">
        <f t="shared" si="40"/>
        <v>-76627097.638264298</v>
      </c>
      <c r="AA62" s="10">
        <f t="shared" si="40"/>
        <v>-78159639.591029584</v>
      </c>
      <c r="AB62" s="10">
        <f t="shared" si="40"/>
        <v>-79722832.382850185</v>
      </c>
      <c r="AC62" s="10">
        <f t="shared" si="40"/>
        <v>-81317289.030507177</v>
      </c>
      <c r="AD62" s="10">
        <f t="shared" si="40"/>
        <v>-82943634.811117321</v>
      </c>
      <c r="AE62" s="10">
        <f t="shared" si="40"/>
        <v>-84602507.507339671</v>
      </c>
      <c r="AF62" s="10">
        <f t="shared" si="40"/>
        <v>-86294557.657486469</v>
      </c>
      <c r="AG62" s="10">
        <f t="shared" si="40"/>
        <v>-88020448.810636193</v>
      </c>
      <c r="AH62" s="10">
        <f t="shared" si="40"/>
        <v>-89780857.786848918</v>
      </c>
      <c r="AI62" s="10">
        <f t="shared" si="40"/>
        <v>-91576474.942585886</v>
      </c>
      <c r="AJ62" s="10">
        <f t="shared" si="40"/>
        <v>-627168029.82108116</v>
      </c>
      <c r="AK62" s="10"/>
      <c r="AL62" s="10"/>
      <c r="AM62" s="10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spans="1:59" s="13" customFormat="1" x14ac:dyDescent="0.3">
      <c r="A63" s="13" t="s">
        <v>73</v>
      </c>
      <c r="D63" s="14"/>
      <c r="E63" s="14"/>
      <c r="F63" s="14"/>
      <c r="G63" s="29"/>
      <c r="H63" s="29"/>
      <c r="I63" s="29"/>
      <c r="J63" s="12">
        <f>SUM(J61:J62)</f>
        <v>-84230732.663633585</v>
      </c>
      <c r="K63" s="12">
        <f t="shared" ref="K63:AJ63" si="41">SUM(K61:K62)</f>
        <v>-85915347.316906258</v>
      </c>
      <c r="L63" s="12">
        <f t="shared" si="41"/>
        <v>-87633654.26324439</v>
      </c>
      <c r="M63" s="12">
        <f t="shared" si="41"/>
        <v>-89386327.348509282</v>
      </c>
      <c r="N63" s="12">
        <f t="shared" si="41"/>
        <v>-91174053.89547947</v>
      </c>
      <c r="O63" s="12">
        <f t="shared" si="41"/>
        <v>-92997534.973389059</v>
      </c>
      <c r="P63" s="12">
        <f t="shared" si="41"/>
        <v>-94857485.672856838</v>
      </c>
      <c r="Q63" s="12">
        <f t="shared" si="41"/>
        <v>-96754635.386313975</v>
      </c>
      <c r="R63" s="12">
        <f t="shared" si="41"/>
        <v>-98689728.094040245</v>
      </c>
      <c r="S63" s="12">
        <f t="shared" si="41"/>
        <v>-100663522.65592104</v>
      </c>
      <c r="T63" s="12">
        <f t="shared" si="41"/>
        <v>-102676793.10903949</v>
      </c>
      <c r="U63" s="12">
        <f t="shared" si="41"/>
        <v>-104730328.97122028</v>
      </c>
      <c r="V63" s="12">
        <f t="shared" si="41"/>
        <v>-106824935.5506447</v>
      </c>
      <c r="W63" s="12">
        <f t="shared" si="41"/>
        <v>-108961434.26165757</v>
      </c>
      <c r="X63" s="12">
        <f t="shared" si="41"/>
        <v>-111140662.94689074</v>
      </c>
      <c r="Y63" s="12">
        <f t="shared" si="41"/>
        <v>-113363476.20582856</v>
      </c>
      <c r="Z63" s="12">
        <f t="shared" si="41"/>
        <v>-115630745.72994515</v>
      </c>
      <c r="AA63" s="12">
        <f t="shared" si="41"/>
        <v>-117943360.64454404</v>
      </c>
      <c r="AB63" s="12">
        <f t="shared" si="41"/>
        <v>-120302227.85743494</v>
      </c>
      <c r="AC63" s="12">
        <f t="shared" si="41"/>
        <v>-122708272.41458362</v>
      </c>
      <c r="AD63" s="12">
        <f t="shared" si="41"/>
        <v>-125162437.8628753</v>
      </c>
      <c r="AE63" s="12">
        <f t="shared" si="41"/>
        <v>-127665686.6201328</v>
      </c>
      <c r="AF63" s="12">
        <f t="shared" si="41"/>
        <v>-130219000.35253547</v>
      </c>
      <c r="AG63" s="12">
        <f t="shared" si="41"/>
        <v>-132823380.35958618</v>
      </c>
      <c r="AH63" s="12">
        <f t="shared" si="41"/>
        <v>-135479847.96677792</v>
      </c>
      <c r="AI63" s="12">
        <f t="shared" si="41"/>
        <v>-138189444.92611346</v>
      </c>
      <c r="AJ63" s="12">
        <f t="shared" si="41"/>
        <v>-946400284.25112569</v>
      </c>
      <c r="AK63" s="12"/>
      <c r="AL63" s="12"/>
      <c r="AM63" s="12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</row>
    <row r="64" spans="1:59" s="1" customFormat="1" x14ac:dyDescent="0.3">
      <c r="D64" s="11"/>
      <c r="E64" s="11"/>
      <c r="F64" s="11"/>
      <c r="G64" s="25"/>
      <c r="H64" s="25"/>
      <c r="I64" s="2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 spans="1:59" s="1" customFormat="1" x14ac:dyDescent="0.3">
      <c r="A65" s="18" t="s">
        <v>74</v>
      </c>
      <c r="D65" s="11"/>
      <c r="E65" s="11"/>
      <c r="F65" s="11"/>
      <c r="G65" s="25"/>
      <c r="H65" s="25"/>
      <c r="I65" s="25"/>
      <c r="J65" s="9">
        <f t="shared" ref="J65:AJ65" si="42">J24+J36+J57</f>
        <v>-4402126.8685214892</v>
      </c>
      <c r="K65" s="9">
        <f t="shared" si="42"/>
        <v>-4490169.4058919195</v>
      </c>
      <c r="L65" s="9">
        <f t="shared" si="42"/>
        <v>-4579972.7940097582</v>
      </c>
      <c r="M65" s="9">
        <f t="shared" si="42"/>
        <v>-4671572.2498899531</v>
      </c>
      <c r="N65" s="9">
        <f t="shared" si="42"/>
        <v>-4765003.6948877526</v>
      </c>
      <c r="O65" s="9">
        <f t="shared" si="42"/>
        <v>-4860303.7687855083</v>
      </c>
      <c r="P65" s="9">
        <f t="shared" si="42"/>
        <v>-4957509.844161218</v>
      </c>
      <c r="Q65" s="9">
        <f t="shared" si="42"/>
        <v>-5056660.041044442</v>
      </c>
      <c r="R65" s="9">
        <f t="shared" si="42"/>
        <v>-5157793.2418653313</v>
      </c>
      <c r="S65" s="9">
        <f t="shared" si="42"/>
        <v>-5260949.1067026369</v>
      </c>
      <c r="T65" s="9">
        <f t="shared" si="42"/>
        <v>-5366168.0888366904</v>
      </c>
      <c r="U65" s="9">
        <f t="shared" si="42"/>
        <v>-5473491.4506134251</v>
      </c>
      <c r="V65" s="9">
        <f t="shared" si="42"/>
        <v>-5582961.2796256933</v>
      </c>
      <c r="W65" s="9">
        <f t="shared" si="42"/>
        <v>-5694620.5052182069</v>
      </c>
      <c r="X65" s="9">
        <f t="shared" si="42"/>
        <v>-5808512.915322572</v>
      </c>
      <c r="Y65" s="9">
        <f t="shared" si="42"/>
        <v>-5924683.1736290222</v>
      </c>
      <c r="Z65" s="9">
        <f t="shared" si="42"/>
        <v>-6043176.8371016039</v>
      </c>
      <c r="AA65" s="9">
        <f t="shared" si="42"/>
        <v>-6164040.3738436364</v>
      </c>
      <c r="AB65" s="9">
        <f t="shared" si="42"/>
        <v>-6287321.1813205099</v>
      </c>
      <c r="AC65" s="9">
        <f t="shared" si="42"/>
        <v>-6413067.6049469188</v>
      </c>
      <c r="AD65" s="9">
        <f t="shared" si="42"/>
        <v>-6541328.9570458578</v>
      </c>
      <c r="AE65" s="9">
        <f t="shared" si="42"/>
        <v>-6672155.5361867752</v>
      </c>
      <c r="AF65" s="9">
        <f t="shared" si="42"/>
        <v>-55417017.553414159</v>
      </c>
      <c r="AG65" s="9">
        <f t="shared" si="42"/>
        <v>-6941710.6198487207</v>
      </c>
      <c r="AH65" s="9">
        <f t="shared" si="42"/>
        <v>-7080544.8322456954</v>
      </c>
      <c r="AI65" s="9">
        <f t="shared" si="42"/>
        <v>-11848711.981775727</v>
      </c>
      <c r="AJ65" s="9">
        <f t="shared" si="42"/>
        <v>-98412016.374348685</v>
      </c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 spans="1:59" s="1" customFormat="1" x14ac:dyDescent="0.3">
      <c r="A66" s="18" t="s">
        <v>75</v>
      </c>
      <c r="D66" s="11"/>
      <c r="E66" s="11"/>
      <c r="F66" s="11"/>
      <c r="G66" s="25"/>
      <c r="H66" s="25"/>
      <c r="I66" s="25"/>
      <c r="J66" s="10">
        <f t="shared" ref="J66:AJ66" si="43">J25+J37+J58</f>
        <v>-2137127.6973160398</v>
      </c>
      <c r="K66" s="10">
        <f t="shared" si="43"/>
        <v>-2179870.2512623607</v>
      </c>
      <c r="L66" s="10">
        <f t="shared" si="43"/>
        <v>-2223467.6562876082</v>
      </c>
      <c r="M66" s="10">
        <f t="shared" si="43"/>
        <v>-2267937.0094133602</v>
      </c>
      <c r="N66" s="10">
        <f t="shared" si="43"/>
        <v>-2313295.7496016272</v>
      </c>
      <c r="O66" s="10">
        <f t="shared" si="43"/>
        <v>-2359561.6645936598</v>
      </c>
      <c r="P66" s="10">
        <f t="shared" si="43"/>
        <v>-2406752.8978855335</v>
      </c>
      <c r="Q66" s="10">
        <f t="shared" si="43"/>
        <v>-2454887.9558432442</v>
      </c>
      <c r="R66" s="10">
        <f t="shared" si="43"/>
        <v>-2503985.714960109</v>
      </c>
      <c r="S66" s="10">
        <f t="shared" si="43"/>
        <v>-2554065.4292593109</v>
      </c>
      <c r="T66" s="10">
        <f t="shared" si="43"/>
        <v>-2605146.7378444974</v>
      </c>
      <c r="U66" s="10">
        <f t="shared" si="43"/>
        <v>-2657249.6726013878</v>
      </c>
      <c r="V66" s="10">
        <f t="shared" si="43"/>
        <v>-2710394.6660534153</v>
      </c>
      <c r="W66" s="10">
        <f t="shared" si="43"/>
        <v>-2764602.5593744838</v>
      </c>
      <c r="X66" s="10">
        <f t="shared" si="43"/>
        <v>-2819894.6105619734</v>
      </c>
      <c r="Y66" s="10">
        <f t="shared" si="43"/>
        <v>-2876292.5027732132</v>
      </c>
      <c r="Z66" s="10">
        <f t="shared" si="43"/>
        <v>-2933818.3528286773</v>
      </c>
      <c r="AA66" s="10">
        <f t="shared" si="43"/>
        <v>-2992494.719885251</v>
      </c>
      <c r="AB66" s="10">
        <f t="shared" si="43"/>
        <v>-3052344.6142829563</v>
      </c>
      <c r="AC66" s="10">
        <f t="shared" si="43"/>
        <v>-3113391.5065686149</v>
      </c>
      <c r="AD66" s="10">
        <f t="shared" si="43"/>
        <v>-3175659.3366999878</v>
      </c>
      <c r="AE66" s="10">
        <f t="shared" si="43"/>
        <v>-3239172.523433988</v>
      </c>
      <c r="AF66" s="10">
        <f t="shared" si="43"/>
        <v>-3303955.9739026669</v>
      </c>
      <c r="AG66" s="10">
        <f t="shared" si="43"/>
        <v>-3370035.0933807208</v>
      </c>
      <c r="AH66" s="10">
        <f t="shared" si="43"/>
        <v>-3437435.7952483352</v>
      </c>
      <c r="AI66" s="10">
        <f t="shared" si="43"/>
        <v>-3506184.5111533022</v>
      </c>
      <c r="AJ66" s="10">
        <f t="shared" si="43"/>
        <v>-3916908.9824598315</v>
      </c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 spans="1:59" s="13" customFormat="1" x14ac:dyDescent="0.3">
      <c r="A67" s="13" t="s">
        <v>76</v>
      </c>
      <c r="D67" s="14"/>
      <c r="E67" s="14"/>
      <c r="F67" s="14"/>
      <c r="G67" s="29"/>
      <c r="H67" s="29"/>
      <c r="I67" s="29"/>
      <c r="J67" s="12">
        <f>SUM(J65:J66)</f>
        <v>-6539254.5658375286</v>
      </c>
      <c r="K67" s="12">
        <f t="shared" ref="K67:AJ67" si="44">SUM(K65:K66)</f>
        <v>-6670039.6571542807</v>
      </c>
      <c r="L67" s="12">
        <f t="shared" si="44"/>
        <v>-6803440.4502973668</v>
      </c>
      <c r="M67" s="12">
        <f t="shared" si="44"/>
        <v>-6939509.2593033127</v>
      </c>
      <c r="N67" s="12">
        <f t="shared" si="44"/>
        <v>-7078299.4444893803</v>
      </c>
      <c r="O67" s="12">
        <f t="shared" si="44"/>
        <v>-7219865.4333791677</v>
      </c>
      <c r="P67" s="12">
        <f t="shared" si="44"/>
        <v>-7364262.7420467511</v>
      </c>
      <c r="Q67" s="12">
        <f t="shared" si="44"/>
        <v>-7511547.9968876857</v>
      </c>
      <c r="R67" s="12">
        <f t="shared" si="44"/>
        <v>-7661778.9568254407</v>
      </c>
      <c r="S67" s="12">
        <f t="shared" si="44"/>
        <v>-7815014.5359619483</v>
      </c>
      <c r="T67" s="12">
        <f t="shared" si="44"/>
        <v>-7971314.8266811874</v>
      </c>
      <c r="U67" s="12">
        <f t="shared" si="44"/>
        <v>-8130741.1232148129</v>
      </c>
      <c r="V67" s="12">
        <f t="shared" si="44"/>
        <v>-8293355.9456791086</v>
      </c>
      <c r="W67" s="12">
        <f t="shared" si="44"/>
        <v>-8459223.0645926911</v>
      </c>
      <c r="X67" s="12">
        <f t="shared" si="44"/>
        <v>-8628407.5258845463</v>
      </c>
      <c r="Y67" s="12">
        <f t="shared" si="44"/>
        <v>-8800975.6764022354</v>
      </c>
      <c r="Z67" s="12">
        <f t="shared" si="44"/>
        <v>-8976995.1899302807</v>
      </c>
      <c r="AA67" s="12">
        <f t="shared" si="44"/>
        <v>-9156535.0937288869</v>
      </c>
      <c r="AB67" s="12">
        <f t="shared" si="44"/>
        <v>-9339665.7956034653</v>
      </c>
      <c r="AC67" s="12">
        <f t="shared" si="44"/>
        <v>-9526459.1115155332</v>
      </c>
      <c r="AD67" s="12">
        <f t="shared" si="44"/>
        <v>-9716988.2937458456</v>
      </c>
      <c r="AE67" s="12">
        <f t="shared" si="44"/>
        <v>-9911328.0596207641</v>
      </c>
      <c r="AF67" s="12">
        <f t="shared" si="44"/>
        <v>-58720973.527316824</v>
      </c>
      <c r="AG67" s="12">
        <f t="shared" si="44"/>
        <v>-10311745.713229442</v>
      </c>
      <c r="AH67" s="12">
        <f t="shared" si="44"/>
        <v>-10517980.62749403</v>
      </c>
      <c r="AI67" s="12">
        <f t="shared" si="44"/>
        <v>-15354896.49292903</v>
      </c>
      <c r="AJ67" s="12">
        <f t="shared" si="44"/>
        <v>-102328925.35680851</v>
      </c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</row>
    <row r="68" spans="1:59" x14ac:dyDescent="0.3">
      <c r="D68" s="7"/>
      <c r="E68" s="7"/>
      <c r="F68" s="7"/>
      <c r="G68" s="7"/>
      <c r="H68" s="7"/>
      <c r="I68" s="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x14ac:dyDescent="0.3">
      <c r="A69" t="s">
        <v>14</v>
      </c>
      <c r="D69" s="7"/>
      <c r="E69" s="7"/>
      <c r="F69" s="7"/>
      <c r="G69" s="7"/>
      <c r="H69" s="7"/>
      <c r="I69" s="7"/>
      <c r="J69" s="9">
        <f t="shared" ref="J69:AJ69" si="45">J16+J28+J49</f>
        <v>-65919941.282346278</v>
      </c>
      <c r="K69" s="9">
        <f t="shared" si="45"/>
        <v>-67238340.1079932</v>
      </c>
      <c r="L69" s="9">
        <f t="shared" si="45"/>
        <v>-68583106.910153076</v>
      </c>
      <c r="M69" s="9">
        <f t="shared" si="45"/>
        <v>-69954769.048356131</v>
      </c>
      <c r="N69" s="9">
        <f t="shared" si="45"/>
        <v>-71353864.429323256</v>
      </c>
      <c r="O69" s="9">
        <f t="shared" si="45"/>
        <v>-72780941.717909724</v>
      </c>
      <c r="P69" s="9">
        <f t="shared" si="45"/>
        <v>-74236560.552267924</v>
      </c>
      <c r="Q69" s="9">
        <f t="shared" si="45"/>
        <v>-75721291.763313279</v>
      </c>
      <c r="R69" s="9">
        <f t="shared" si="45"/>
        <v>-77235717.598579541</v>
      </c>
      <c r="S69" s="9">
        <f t="shared" si="45"/>
        <v>-78780431.950551122</v>
      </c>
      <c r="T69" s="9">
        <f t="shared" si="45"/>
        <v>-80356040.589562163</v>
      </c>
      <c r="U69" s="9">
        <f t="shared" si="45"/>
        <v>-81963161.401353404</v>
      </c>
      <c r="V69" s="9">
        <f t="shared" si="45"/>
        <v>-83602424.629380479</v>
      </c>
      <c r="W69" s="9">
        <f t="shared" si="45"/>
        <v>-85274473.121968091</v>
      </c>
      <c r="X69" s="9">
        <f t="shared" si="45"/>
        <v>-86979962.584407464</v>
      </c>
      <c r="Y69" s="9">
        <f t="shared" si="45"/>
        <v>-88719561.836095601</v>
      </c>
      <c r="Z69" s="9">
        <f t="shared" si="45"/>
        <v>-90493953.072817504</v>
      </c>
      <c r="AA69" s="9">
        <f t="shared" si="45"/>
        <v>-92303832.134273872</v>
      </c>
      <c r="AB69" s="9">
        <f t="shared" si="45"/>
        <v>-94149908.77695936</v>
      </c>
      <c r="AC69" s="9">
        <f t="shared" si="45"/>
        <v>-96032906.952498555</v>
      </c>
      <c r="AD69" s="9">
        <f t="shared" si="45"/>
        <v>-97953565.091548517</v>
      </c>
      <c r="AE69" s="9">
        <f t="shared" si="45"/>
        <v>-99912636.39337948</v>
      </c>
      <c r="AF69" s="9">
        <f t="shared" si="45"/>
        <v>-101910889.12124705</v>
      </c>
      <c r="AG69" s="9">
        <f t="shared" si="45"/>
        <v>-103949106.90367202</v>
      </c>
      <c r="AH69" s="9">
        <f t="shared" si="45"/>
        <v>-106028089.04174547</v>
      </c>
      <c r="AI69" s="9">
        <f t="shared" si="45"/>
        <v>-108148650.82258038</v>
      </c>
      <c r="AJ69" s="9">
        <f>AJ16+AJ28+AJ49</f>
        <v>-2040765041.0220914</v>
      </c>
      <c r="AK69" s="9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s="6" customFormat="1" x14ac:dyDescent="0.3">
      <c r="A70" s="6" t="s">
        <v>15</v>
      </c>
      <c r="D70" s="8"/>
      <c r="E70" s="8"/>
      <c r="F70" s="8"/>
      <c r="G70" s="8"/>
      <c r="H70" s="8"/>
      <c r="I70" s="8"/>
      <c r="J70" s="10">
        <f t="shared" ref="J70:AJ70" si="46">J17+J29+J50</f>
        <v>-135348927.51436898</v>
      </c>
      <c r="K70" s="10">
        <f t="shared" si="46"/>
        <v>-138055906.06465638</v>
      </c>
      <c r="L70" s="10">
        <f t="shared" si="46"/>
        <v>-140817024.1859495</v>
      </c>
      <c r="M70" s="10">
        <f t="shared" si="46"/>
        <v>-143633364.66966847</v>
      </c>
      <c r="N70" s="10">
        <f t="shared" si="46"/>
        <v>-146506031.96306187</v>
      </c>
      <c r="O70" s="10">
        <f t="shared" si="46"/>
        <v>-149436152.60232309</v>
      </c>
      <c r="P70" s="10">
        <f t="shared" si="46"/>
        <v>-152424875.65436956</v>
      </c>
      <c r="Q70" s="10">
        <f t="shared" si="46"/>
        <v>-155473373.16745698</v>
      </c>
      <c r="R70" s="10">
        <f t="shared" si="46"/>
        <v>-158582840.63080609</v>
      </c>
      <c r="S70" s="10">
        <f t="shared" si="46"/>
        <v>-161754497.44342223</v>
      </c>
      <c r="T70" s="10">
        <f t="shared" si="46"/>
        <v>-164989587.39229068</v>
      </c>
      <c r="U70" s="10">
        <f t="shared" si="46"/>
        <v>-168289379.14013651</v>
      </c>
      <c r="V70" s="10">
        <f t="shared" si="46"/>
        <v>-171655166.72293922</v>
      </c>
      <c r="W70" s="10">
        <f t="shared" si="46"/>
        <v>-175088270.05739802</v>
      </c>
      <c r="X70" s="10">
        <f t="shared" si="46"/>
        <v>-178590035.45854598</v>
      </c>
      <c r="Y70" s="10">
        <f t="shared" si="46"/>
        <v>-182161836.16771689</v>
      </c>
      <c r="Z70" s="10">
        <f t="shared" si="46"/>
        <v>-185805072.89107126</v>
      </c>
      <c r="AA70" s="10">
        <f t="shared" si="46"/>
        <v>-189521174.34889272</v>
      </c>
      <c r="AB70" s="10">
        <f t="shared" si="46"/>
        <v>-193311597.83587056</v>
      </c>
      <c r="AC70" s="10">
        <f t="shared" si="46"/>
        <v>-197177829.79258794</v>
      </c>
      <c r="AD70" s="10">
        <f t="shared" si="46"/>
        <v>-201121386.38843971</v>
      </c>
      <c r="AE70" s="10">
        <f t="shared" si="46"/>
        <v>-205143814.11620852</v>
      </c>
      <c r="AF70" s="10">
        <f t="shared" si="46"/>
        <v>-209246690.39853266</v>
      </c>
      <c r="AG70" s="10">
        <f t="shared" si="46"/>
        <v>-213431624.20650336</v>
      </c>
      <c r="AH70" s="10">
        <f t="shared" si="46"/>
        <v>-217700256.69063342</v>
      </c>
      <c r="AI70" s="10">
        <f t="shared" si="46"/>
        <v>-222054261.82444608</v>
      </c>
      <c r="AJ70" s="10">
        <f t="shared" si="46"/>
        <v>-744198997.48592937</v>
      </c>
      <c r="AK70" s="10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</row>
    <row r="71" spans="1:59" s="1" customFormat="1" x14ac:dyDescent="0.3">
      <c r="A71" s="1" t="s">
        <v>6</v>
      </c>
      <c r="D71" s="11"/>
      <c r="E71" s="11"/>
      <c r="F71" s="11"/>
      <c r="G71" s="11"/>
      <c r="H71" s="11"/>
      <c r="I71" s="11"/>
      <c r="J71" s="12">
        <f>SUM(J69:J70)</f>
        <v>-201268868.79671526</v>
      </c>
      <c r="K71" s="12">
        <f t="shared" ref="K71:AJ71" si="47">SUM(K69:K70)</f>
        <v>-205294246.17264956</v>
      </c>
      <c r="L71" s="12">
        <f t="shared" si="47"/>
        <v>-209400131.0961026</v>
      </c>
      <c r="M71" s="12">
        <f t="shared" si="47"/>
        <v>-213588133.71802461</v>
      </c>
      <c r="N71" s="12">
        <f t="shared" si="47"/>
        <v>-217859896.39238513</v>
      </c>
      <c r="O71" s="12">
        <f t="shared" si="47"/>
        <v>-222217094.32023281</v>
      </c>
      <c r="P71" s="12">
        <f t="shared" si="47"/>
        <v>-226661436.2066375</v>
      </c>
      <c r="Q71" s="12">
        <f t="shared" si="47"/>
        <v>-231194664.93077028</v>
      </c>
      <c r="R71" s="12">
        <f t="shared" si="47"/>
        <v>-235818558.22938561</v>
      </c>
      <c r="S71" s="12">
        <f t="shared" si="47"/>
        <v>-240534929.39397335</v>
      </c>
      <c r="T71" s="12">
        <f t="shared" si="47"/>
        <v>-245345627.98185283</v>
      </c>
      <c r="U71" s="12">
        <f t="shared" si="47"/>
        <v>-250252540.5414899</v>
      </c>
      <c r="V71" s="12">
        <f t="shared" si="47"/>
        <v>-255257591.35231972</v>
      </c>
      <c r="W71" s="12">
        <f t="shared" si="47"/>
        <v>-260362743.17936611</v>
      </c>
      <c r="X71" s="12">
        <f t="shared" si="47"/>
        <v>-265569998.04295343</v>
      </c>
      <c r="Y71" s="12">
        <f t="shared" si="47"/>
        <v>-270881398.00381249</v>
      </c>
      <c r="Z71" s="12">
        <f t="shared" si="47"/>
        <v>-276299025.96388876</v>
      </c>
      <c r="AA71" s="12">
        <f t="shared" si="47"/>
        <v>-281825006.48316658</v>
      </c>
      <c r="AB71" s="12">
        <f t="shared" si="47"/>
        <v>-287461506.61282992</v>
      </c>
      <c r="AC71" s="12">
        <f t="shared" si="47"/>
        <v>-293210736.74508649</v>
      </c>
      <c r="AD71" s="12">
        <f t="shared" si="47"/>
        <v>-299074951.47998822</v>
      </c>
      <c r="AE71" s="12">
        <f t="shared" si="47"/>
        <v>-305056450.509588</v>
      </c>
      <c r="AF71" s="12">
        <f t="shared" si="47"/>
        <v>-311157579.51977968</v>
      </c>
      <c r="AG71" s="12">
        <f t="shared" si="47"/>
        <v>-317380731.11017537</v>
      </c>
      <c r="AH71" s="12">
        <f t="shared" si="47"/>
        <v>-323728345.7323789</v>
      </c>
      <c r="AI71" s="12">
        <f t="shared" si="47"/>
        <v>-330202912.64702648</v>
      </c>
      <c r="AJ71" s="12">
        <f t="shared" si="47"/>
        <v>-2784964038.5080209</v>
      </c>
      <c r="AK71" s="12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</row>
    <row r="72" spans="1:59" x14ac:dyDescent="0.3">
      <c r="D72" s="7"/>
      <c r="E72" s="7"/>
      <c r="F72" s="7"/>
      <c r="G72" s="7"/>
      <c r="H72" s="7"/>
      <c r="I72" s="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x14ac:dyDescent="0.3">
      <c r="D73" s="7"/>
      <c r="E73" s="7"/>
      <c r="F73" s="7"/>
      <c r="G73" s="7"/>
      <c r="H73" s="7"/>
      <c r="I73" s="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s="13" customFormat="1" x14ac:dyDescent="0.3">
      <c r="A74" s="13" t="s">
        <v>13</v>
      </c>
      <c r="D74" s="14"/>
      <c r="E74" s="14"/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29">
        <v>661760574.33600569</v>
      </c>
      <c r="AK74" s="15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</row>
    <row r="75" spans="1:59" s="33" customFormat="1" x14ac:dyDescent="0.3">
      <c r="A75" s="33" t="s">
        <v>86</v>
      </c>
      <c r="D75" s="34"/>
      <c r="E75" s="34"/>
      <c r="F75" s="34"/>
      <c r="G75" s="34"/>
      <c r="H75" s="34"/>
      <c r="I75" s="34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5">
        <v>722578787.37719762</v>
      </c>
      <c r="AK75" s="39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</row>
    <row r="76" spans="1:59" s="33" customFormat="1" x14ac:dyDescent="0.3">
      <c r="A76" s="33" t="s">
        <v>87</v>
      </c>
      <c r="D76" s="34"/>
      <c r="E76" s="34"/>
      <c r="F76" s="34"/>
      <c r="G76" s="34"/>
      <c r="H76" s="34"/>
      <c r="I76" s="34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5">
        <v>187839744.25405237</v>
      </c>
      <c r="AK76" s="39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</row>
    <row r="78" spans="1:59" x14ac:dyDescent="0.3">
      <c r="A78" s="17" t="s">
        <v>20</v>
      </c>
      <c r="B78" s="17"/>
      <c r="C78" s="17"/>
      <c r="AJ78" s="9"/>
    </row>
    <row r="80" spans="1:59" x14ac:dyDescent="0.3">
      <c r="A80" s="18" t="s">
        <v>21</v>
      </c>
      <c r="B80" s="18"/>
      <c r="C80" s="18" t="s">
        <v>23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244871.805024</v>
      </c>
      <c r="K80" s="20">
        <v>244871.805024</v>
      </c>
      <c r="L80" s="20">
        <v>244871.805024</v>
      </c>
      <c r="M80" s="20">
        <v>244871.805024</v>
      </c>
      <c r="N80" s="20">
        <v>244871.805024</v>
      </c>
      <c r="O80" s="20">
        <v>244871.805024</v>
      </c>
      <c r="P80" s="20">
        <v>244871.805024</v>
      </c>
      <c r="Q80" s="20">
        <v>244871.805024</v>
      </c>
      <c r="R80" s="20">
        <v>244871.805024</v>
      </c>
      <c r="S80" s="20">
        <v>244871.805024</v>
      </c>
      <c r="T80" s="20">
        <v>244871.805024</v>
      </c>
      <c r="U80" s="20">
        <v>244871.805024</v>
      </c>
      <c r="V80" s="20">
        <v>244871.805024</v>
      </c>
      <c r="W80" s="20">
        <v>244871.805024</v>
      </c>
      <c r="X80" s="20">
        <v>244871.805024</v>
      </c>
      <c r="Y80" s="20">
        <v>244871.805024</v>
      </c>
      <c r="Z80" s="20">
        <v>244871.805024</v>
      </c>
      <c r="AA80" s="20">
        <v>244871.805024</v>
      </c>
      <c r="AB80" s="20">
        <v>244871.805024</v>
      </c>
      <c r="AC80" s="20">
        <v>244871.805024</v>
      </c>
      <c r="AD80" s="20">
        <v>244871.805024</v>
      </c>
      <c r="AE80" s="20">
        <v>244871.805024</v>
      </c>
      <c r="AF80" s="20">
        <v>244871.805024</v>
      </c>
      <c r="AG80" s="20">
        <v>244871.805024</v>
      </c>
      <c r="AH80" s="20">
        <v>244871.805024</v>
      </c>
      <c r="AI80" s="20">
        <v>244871.805024</v>
      </c>
      <c r="AJ80" s="20">
        <v>244871.805024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>
        <v>0</v>
      </c>
      <c r="AT80">
        <v>0</v>
      </c>
      <c r="AU80">
        <v>0</v>
      </c>
    </row>
    <row r="81" spans="1:49" x14ac:dyDescent="0.3">
      <c r="A81" t="s">
        <v>26</v>
      </c>
      <c r="B81">
        <v>2</v>
      </c>
      <c r="C81" t="s">
        <v>27</v>
      </c>
    </row>
    <row r="82" spans="1:49" x14ac:dyDescent="0.3">
      <c r="A82" t="s">
        <v>28</v>
      </c>
      <c r="B82">
        <v>100</v>
      </c>
      <c r="C82" t="s">
        <v>29</v>
      </c>
    </row>
    <row r="83" spans="1:49" x14ac:dyDescent="0.3">
      <c r="A83" t="s">
        <v>30</v>
      </c>
      <c r="C83" t="s">
        <v>31</v>
      </c>
      <c r="D83" s="19">
        <v>1</v>
      </c>
      <c r="E83" s="19">
        <v>1</v>
      </c>
      <c r="F83" s="19">
        <v>1</v>
      </c>
      <c r="G83" s="19">
        <v>1.02</v>
      </c>
      <c r="H83" s="19">
        <v>1.0404</v>
      </c>
      <c r="I83" s="19">
        <v>1.0612079999999999</v>
      </c>
      <c r="J83" s="19">
        <v>1.08243216</v>
      </c>
      <c r="K83" s="19">
        <v>1.1040808032</v>
      </c>
      <c r="L83" s="19">
        <v>1.1261624192640001</v>
      </c>
      <c r="M83" s="19">
        <v>1.14868566764928</v>
      </c>
      <c r="N83" s="19">
        <v>1.1716593810022657</v>
      </c>
      <c r="O83" s="19">
        <v>1.1950925686223111</v>
      </c>
      <c r="P83" s="19">
        <v>1.2189944199947573</v>
      </c>
      <c r="Q83" s="19">
        <v>1.2433743083946525</v>
      </c>
      <c r="R83" s="19">
        <v>1.2682417945625455</v>
      </c>
      <c r="S83" s="19">
        <v>1.2936066304537963</v>
      </c>
      <c r="T83" s="19">
        <v>1.3194787630628724</v>
      </c>
      <c r="U83" s="19">
        <v>1.3458683383241299</v>
      </c>
      <c r="V83" s="19">
        <v>1.3727857050906125</v>
      </c>
      <c r="W83" s="19">
        <v>1.4002414191924248</v>
      </c>
      <c r="X83" s="19">
        <v>1.4282462475762734</v>
      </c>
      <c r="Y83" s="19">
        <v>1.4568111725277988</v>
      </c>
      <c r="Z83" s="19">
        <v>1.4859473959783549</v>
      </c>
      <c r="AA83" s="19">
        <v>1.5156663438979221</v>
      </c>
      <c r="AB83" s="19">
        <v>1.5459796707758806</v>
      </c>
      <c r="AC83" s="19">
        <v>1.5768992641913981</v>
      </c>
      <c r="AD83" s="19">
        <v>1.6084372494752261</v>
      </c>
      <c r="AE83" s="19">
        <v>1.6406059944647307</v>
      </c>
      <c r="AF83" s="19">
        <v>1.6734181143540252</v>
      </c>
      <c r="AG83" s="19">
        <v>1.7068864766411058</v>
      </c>
      <c r="AH83" s="19">
        <v>1.7410242061739281</v>
      </c>
      <c r="AI83" s="19">
        <v>1.7758446902974065</v>
      </c>
      <c r="AJ83" s="19">
        <v>1.8113615841033548</v>
      </c>
      <c r="AK83" s="19">
        <v>1.8475888157854219</v>
      </c>
      <c r="AL83" s="19">
        <v>1.8845405921011305</v>
      </c>
      <c r="AM83" s="19">
        <v>1.9222314039431532</v>
      </c>
      <c r="AN83" s="19">
        <v>1.9606760320220162</v>
      </c>
      <c r="AO83" s="19">
        <v>1.9998895526624565</v>
      </c>
      <c r="AP83" s="19">
        <v>2.0398873437157055</v>
      </c>
      <c r="AQ83" s="19">
        <v>2.0806850905900198</v>
      </c>
      <c r="AR83" s="19">
        <v>2.1222987924018204</v>
      </c>
      <c r="AS83" s="19">
        <v>2.1647447682498568</v>
      </c>
      <c r="AT83" s="19">
        <v>2.208039663614854</v>
      </c>
      <c r="AU83" s="19">
        <v>2.252200456887151</v>
      </c>
    </row>
    <row r="85" spans="1:49" x14ac:dyDescent="0.3">
      <c r="A85" t="s">
        <v>32</v>
      </c>
      <c r="C85" t="s">
        <v>33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12243590.2512</v>
      </c>
      <c r="K85" s="20">
        <v>12243590.2512</v>
      </c>
      <c r="L85" s="20">
        <v>12243590.2512</v>
      </c>
      <c r="M85" s="20">
        <v>12243590.2512</v>
      </c>
      <c r="N85" s="20">
        <v>12243590.2512</v>
      </c>
      <c r="O85" s="20">
        <v>12243590.2512</v>
      </c>
      <c r="P85" s="20">
        <v>12243590.2512</v>
      </c>
      <c r="Q85" s="20">
        <v>12243590.2512</v>
      </c>
      <c r="R85" s="20">
        <v>12243590.2512</v>
      </c>
      <c r="S85" s="20">
        <v>12243590.2512</v>
      </c>
      <c r="T85" s="20">
        <v>12243590.2512</v>
      </c>
      <c r="U85" s="20">
        <v>12243590.2512</v>
      </c>
      <c r="V85" s="20">
        <v>12243590.2512</v>
      </c>
      <c r="W85" s="20">
        <v>12243590.2512</v>
      </c>
      <c r="X85" s="20">
        <v>12243590.2512</v>
      </c>
      <c r="Y85" s="20">
        <v>12243590.2512</v>
      </c>
      <c r="Z85" s="20">
        <v>12243590.2512</v>
      </c>
      <c r="AA85" s="20">
        <v>12243590.2512</v>
      </c>
      <c r="AB85" s="20">
        <v>12243590.2512</v>
      </c>
      <c r="AC85" s="20">
        <v>12243590.2512</v>
      </c>
      <c r="AD85" s="20">
        <v>12243590.2512</v>
      </c>
      <c r="AE85" s="20">
        <v>12243590.2512</v>
      </c>
      <c r="AF85" s="20">
        <v>12243590.2512</v>
      </c>
      <c r="AG85" s="20">
        <v>12243590.2512</v>
      </c>
      <c r="AH85" s="20">
        <v>12243590.2512</v>
      </c>
      <c r="AI85" s="20">
        <v>12243590.2512</v>
      </c>
      <c r="AJ85" s="20">
        <v>12243590.2512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>
        <v>0</v>
      </c>
      <c r="AT85">
        <v>0</v>
      </c>
      <c r="AU85">
        <v>0</v>
      </c>
    </row>
    <row r="86" spans="1:49" x14ac:dyDescent="0.3">
      <c r="A86" t="s">
        <v>34</v>
      </c>
      <c r="B86">
        <v>70</v>
      </c>
      <c r="C86" t="s">
        <v>35</v>
      </c>
    </row>
    <row r="87" spans="1:49" x14ac:dyDescent="0.3">
      <c r="A87" t="s">
        <v>36</v>
      </c>
      <c r="B87">
        <v>100</v>
      </c>
      <c r="C87" t="s">
        <v>29</v>
      </c>
    </row>
    <row r="88" spans="1:49" s="6" customFormat="1" x14ac:dyDescent="0.3">
      <c r="A88" s="6" t="s">
        <v>30</v>
      </c>
      <c r="C88" s="6" t="s">
        <v>31</v>
      </c>
      <c r="D88" s="21">
        <v>1</v>
      </c>
      <c r="E88" s="21">
        <v>1</v>
      </c>
      <c r="F88" s="21">
        <v>1</v>
      </c>
      <c r="G88" s="21">
        <v>1.02</v>
      </c>
      <c r="H88" s="21">
        <v>1.0404</v>
      </c>
      <c r="I88" s="21">
        <v>1.0612079999999999</v>
      </c>
      <c r="J88" s="21">
        <v>1.08243216</v>
      </c>
      <c r="K88" s="21">
        <v>1.1040808032</v>
      </c>
      <c r="L88" s="21">
        <v>1.1261624192640001</v>
      </c>
      <c r="M88" s="21">
        <v>1.14868566764928</v>
      </c>
      <c r="N88" s="21">
        <v>1.1716593810022657</v>
      </c>
      <c r="O88" s="21">
        <v>1.1950925686223111</v>
      </c>
      <c r="P88" s="21">
        <v>1.2189944199947573</v>
      </c>
      <c r="Q88" s="21">
        <v>1.2433743083946525</v>
      </c>
      <c r="R88" s="21">
        <v>1.2682417945625455</v>
      </c>
      <c r="S88" s="21">
        <v>1.2936066304537963</v>
      </c>
      <c r="T88" s="21">
        <v>1.3194787630628724</v>
      </c>
      <c r="U88" s="21">
        <v>1.3458683383241299</v>
      </c>
      <c r="V88" s="21">
        <v>1.3727857050906125</v>
      </c>
      <c r="W88" s="21">
        <v>1.4002414191924248</v>
      </c>
      <c r="X88" s="21">
        <v>1.4282462475762734</v>
      </c>
      <c r="Y88" s="21">
        <v>1.4568111725277988</v>
      </c>
      <c r="Z88" s="21">
        <v>1.4859473959783549</v>
      </c>
      <c r="AA88" s="21">
        <v>1.5156663438979221</v>
      </c>
      <c r="AB88" s="21">
        <v>1.5459796707758806</v>
      </c>
      <c r="AC88" s="21">
        <v>1.5768992641913981</v>
      </c>
      <c r="AD88" s="21">
        <v>1.6084372494752261</v>
      </c>
      <c r="AE88" s="21">
        <v>1.6406059944647307</v>
      </c>
      <c r="AF88" s="21">
        <v>1.6734181143540252</v>
      </c>
      <c r="AG88" s="21">
        <v>1.7068864766411058</v>
      </c>
      <c r="AH88" s="21">
        <v>1.7410242061739281</v>
      </c>
      <c r="AI88" s="21">
        <v>1.7758446902974065</v>
      </c>
      <c r="AJ88" s="21">
        <v>1.8113615841033548</v>
      </c>
      <c r="AK88" s="21">
        <v>1.8475888157854219</v>
      </c>
      <c r="AL88" s="21">
        <v>1.8845405921011305</v>
      </c>
      <c r="AM88" s="21">
        <v>1.9222314039431532</v>
      </c>
      <c r="AN88" s="21">
        <v>1.9606760320220162</v>
      </c>
      <c r="AO88" s="21">
        <v>1.9998895526624565</v>
      </c>
      <c r="AP88" s="21">
        <v>2.0398873437157055</v>
      </c>
      <c r="AQ88" s="21">
        <v>2.0806850905900198</v>
      </c>
      <c r="AR88" s="21">
        <v>2.1222987924018204</v>
      </c>
      <c r="AS88" s="21">
        <v>2.1647447682498568</v>
      </c>
      <c r="AT88" s="21">
        <v>2.208039663614854</v>
      </c>
      <c r="AU88" s="21">
        <v>2.252200456887151</v>
      </c>
      <c r="AV88" s="21"/>
      <c r="AW88" s="21"/>
    </row>
    <row r="89" spans="1:49" s="1" customFormat="1" x14ac:dyDescent="0.3">
      <c r="A89" s="1" t="s">
        <v>24</v>
      </c>
      <c r="C89" s="1" t="s">
        <v>25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1457814142.5937493</v>
      </c>
      <c r="K89" s="12">
        <v>1486970425.4456244</v>
      </c>
      <c r="L89" s="12">
        <v>1516709833.9545369</v>
      </c>
      <c r="M89" s="12">
        <v>1547044030.6336277</v>
      </c>
      <c r="N89" s="12">
        <v>1577984911.2463005</v>
      </c>
      <c r="O89" s="12">
        <v>1609544609.4712262</v>
      </c>
      <c r="P89" s="12">
        <v>1641735501.660651</v>
      </c>
      <c r="Q89" s="12">
        <v>1674570211.6938639</v>
      </c>
      <c r="R89" s="12">
        <v>1708061615.9277411</v>
      </c>
      <c r="S89" s="12">
        <v>1742222848.2462959</v>
      </c>
      <c r="T89" s="12">
        <v>1777067305.2112219</v>
      </c>
      <c r="U89" s="12">
        <v>1812608651.3154464</v>
      </c>
      <c r="V89" s="12">
        <v>1848860824.3417554</v>
      </c>
      <c r="W89" s="12">
        <v>1885838040.8285909</v>
      </c>
      <c r="X89" s="12">
        <v>1923554801.6451626</v>
      </c>
      <c r="Y89" s="12">
        <v>1962025897.6780658</v>
      </c>
      <c r="Z89" s="12">
        <v>2001266415.6316273</v>
      </c>
      <c r="AA89" s="12">
        <v>2041291743.9442601</v>
      </c>
      <c r="AB89" s="12">
        <v>2082117578.8231452</v>
      </c>
      <c r="AC89" s="12">
        <v>2123759930.3996081</v>
      </c>
      <c r="AD89" s="12">
        <v>2166235129.0076003</v>
      </c>
      <c r="AE89" s="12">
        <v>2209559831.5877523</v>
      </c>
      <c r="AF89" s="12">
        <v>2253751028.2195072</v>
      </c>
      <c r="AG89" s="12">
        <v>2298826048.7838974</v>
      </c>
      <c r="AH89" s="12">
        <v>2344802569.7595758</v>
      </c>
      <c r="AI89" s="12">
        <v>2391698621.154767</v>
      </c>
      <c r="AJ89" s="12">
        <v>2439532593.5778627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1">
        <v>0</v>
      </c>
      <c r="AT89" s="11">
        <v>0</v>
      </c>
      <c r="AU89" s="11">
        <v>0</v>
      </c>
    </row>
    <row r="91" spans="1:49" x14ac:dyDescent="0.3">
      <c r="A91" s="17" t="s">
        <v>37</v>
      </c>
    </row>
    <row r="93" spans="1:49" x14ac:dyDescent="0.3">
      <c r="A93" t="s">
        <v>38</v>
      </c>
      <c r="B93">
        <v>3000</v>
      </c>
      <c r="C93" t="s">
        <v>41</v>
      </c>
    </row>
    <row r="94" spans="1:49" x14ac:dyDescent="0.3">
      <c r="A94" t="s">
        <v>39</v>
      </c>
      <c r="B94">
        <v>4380</v>
      </c>
      <c r="C94" t="s">
        <v>42</v>
      </c>
    </row>
    <row r="95" spans="1:49" x14ac:dyDescent="0.3">
      <c r="A95" t="s">
        <v>40</v>
      </c>
      <c r="B95">
        <f>B93*B94</f>
        <v>13140000</v>
      </c>
      <c r="C95" t="s">
        <v>33</v>
      </c>
    </row>
    <row r="97" spans="1:52" x14ac:dyDescent="0.3">
      <c r="A97" t="s">
        <v>43</v>
      </c>
      <c r="B97">
        <f>SUM(D97:BB97)</f>
        <v>354780000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13140000</v>
      </c>
      <c r="K97">
        <v>13140000</v>
      </c>
      <c r="L97">
        <v>13140000</v>
      </c>
      <c r="M97">
        <v>13140000</v>
      </c>
      <c r="N97">
        <v>13140000</v>
      </c>
      <c r="O97">
        <v>13140000</v>
      </c>
      <c r="P97">
        <v>13140000</v>
      </c>
      <c r="Q97">
        <v>13140000</v>
      </c>
      <c r="R97">
        <v>13140000</v>
      </c>
      <c r="S97">
        <v>13140000</v>
      </c>
      <c r="T97">
        <v>13140000</v>
      </c>
      <c r="U97">
        <v>13140000</v>
      </c>
      <c r="V97">
        <v>13140000</v>
      </c>
      <c r="W97">
        <v>13140000</v>
      </c>
      <c r="X97">
        <v>13140000</v>
      </c>
      <c r="Y97">
        <v>13140000</v>
      </c>
      <c r="Z97">
        <v>13140000</v>
      </c>
      <c r="AA97">
        <v>13140000</v>
      </c>
      <c r="AB97">
        <v>13140000</v>
      </c>
      <c r="AC97">
        <v>13140000</v>
      </c>
      <c r="AD97">
        <v>13140000</v>
      </c>
      <c r="AE97">
        <v>13140000</v>
      </c>
      <c r="AF97">
        <v>13140000</v>
      </c>
      <c r="AG97">
        <v>13140000</v>
      </c>
      <c r="AH97">
        <v>13140000</v>
      </c>
      <c r="AI97">
        <v>13140000</v>
      </c>
      <c r="AJ97">
        <v>13140000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52" x14ac:dyDescent="0.3">
      <c r="A98" t="s">
        <v>44</v>
      </c>
      <c r="B98" s="22">
        <v>0.01</v>
      </c>
      <c r="C98" t="s">
        <v>29</v>
      </c>
    </row>
    <row r="99" spans="1:52" x14ac:dyDescent="0.3">
      <c r="A99" t="s">
        <v>45</v>
      </c>
      <c r="B99">
        <f>SUM(D99:BB99)</f>
        <v>351232200</v>
      </c>
      <c r="C99" t="s">
        <v>33</v>
      </c>
      <c r="D99">
        <f t="shared" ref="D99:AM99" si="48">(1-$B$98)*D97</f>
        <v>0</v>
      </c>
      <c r="E99">
        <f t="shared" si="48"/>
        <v>0</v>
      </c>
      <c r="F99">
        <f t="shared" si="48"/>
        <v>0</v>
      </c>
      <c r="G99">
        <f t="shared" si="48"/>
        <v>0</v>
      </c>
      <c r="H99">
        <f t="shared" si="48"/>
        <v>0</v>
      </c>
      <c r="I99">
        <f t="shared" si="48"/>
        <v>0</v>
      </c>
      <c r="J99">
        <f t="shared" si="48"/>
        <v>13008600</v>
      </c>
      <c r="K99">
        <f t="shared" si="48"/>
        <v>13008600</v>
      </c>
      <c r="L99">
        <f t="shared" si="48"/>
        <v>13008600</v>
      </c>
      <c r="M99">
        <f t="shared" si="48"/>
        <v>13008600</v>
      </c>
      <c r="N99">
        <f t="shared" si="48"/>
        <v>13008600</v>
      </c>
      <c r="O99">
        <f t="shared" si="48"/>
        <v>13008600</v>
      </c>
      <c r="P99">
        <f t="shared" si="48"/>
        <v>13008600</v>
      </c>
      <c r="Q99">
        <f t="shared" si="48"/>
        <v>13008600</v>
      </c>
      <c r="R99">
        <f t="shared" si="48"/>
        <v>13008600</v>
      </c>
      <c r="S99">
        <f t="shared" si="48"/>
        <v>13008600</v>
      </c>
      <c r="T99">
        <f t="shared" si="48"/>
        <v>13008600</v>
      </c>
      <c r="U99">
        <f t="shared" si="48"/>
        <v>13008600</v>
      </c>
      <c r="V99">
        <f t="shared" si="48"/>
        <v>13008600</v>
      </c>
      <c r="W99">
        <f t="shared" si="48"/>
        <v>13008600</v>
      </c>
      <c r="X99">
        <f t="shared" si="48"/>
        <v>13008600</v>
      </c>
      <c r="Y99">
        <f t="shared" si="48"/>
        <v>13008600</v>
      </c>
      <c r="Z99">
        <f t="shared" si="48"/>
        <v>13008600</v>
      </c>
      <c r="AA99">
        <f t="shared" si="48"/>
        <v>13008600</v>
      </c>
      <c r="AB99">
        <f t="shared" si="48"/>
        <v>13008600</v>
      </c>
      <c r="AC99">
        <f t="shared" si="48"/>
        <v>13008600</v>
      </c>
      <c r="AD99">
        <f t="shared" si="48"/>
        <v>13008600</v>
      </c>
      <c r="AE99">
        <f t="shared" si="48"/>
        <v>13008600</v>
      </c>
      <c r="AF99">
        <f t="shared" si="48"/>
        <v>13008600</v>
      </c>
      <c r="AG99">
        <f t="shared" si="48"/>
        <v>13008600</v>
      </c>
      <c r="AH99">
        <f t="shared" si="48"/>
        <v>13008600</v>
      </c>
      <c r="AI99">
        <f t="shared" si="48"/>
        <v>13008600</v>
      </c>
      <c r="AJ99">
        <f t="shared" si="48"/>
        <v>13008600</v>
      </c>
      <c r="AK99">
        <f t="shared" si="48"/>
        <v>0</v>
      </c>
      <c r="AL99">
        <f t="shared" si="48"/>
        <v>0</v>
      </c>
      <c r="AM99">
        <f t="shared" si="48"/>
        <v>0</v>
      </c>
    </row>
    <row r="101" spans="1:52" x14ac:dyDescent="0.3">
      <c r="A101" t="s">
        <v>46</v>
      </c>
      <c r="B101" s="22">
        <v>0.02</v>
      </c>
      <c r="C101" t="s">
        <v>29</v>
      </c>
    </row>
    <row r="102" spans="1:52" x14ac:dyDescent="0.3">
      <c r="A102" t="s">
        <v>77</v>
      </c>
      <c r="B102">
        <f>SUM(D102:BB102)</f>
        <v>344207556</v>
      </c>
      <c r="C102" t="s">
        <v>33</v>
      </c>
      <c r="D102">
        <f>(1-$B$101)*D99</f>
        <v>0</v>
      </c>
      <c r="E102">
        <f t="shared" ref="E102:AZ102" si="49">(1-$B$101)*E99</f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12748428</v>
      </c>
      <c r="K102">
        <f t="shared" si="49"/>
        <v>12748428</v>
      </c>
      <c r="L102">
        <f t="shared" si="49"/>
        <v>12748428</v>
      </c>
      <c r="M102">
        <f t="shared" si="49"/>
        <v>12748428</v>
      </c>
      <c r="N102">
        <f t="shared" si="49"/>
        <v>12748428</v>
      </c>
      <c r="O102">
        <f t="shared" si="49"/>
        <v>12748428</v>
      </c>
      <c r="P102">
        <f t="shared" si="49"/>
        <v>12748428</v>
      </c>
      <c r="Q102">
        <f t="shared" si="49"/>
        <v>12748428</v>
      </c>
      <c r="R102">
        <f t="shared" si="49"/>
        <v>12748428</v>
      </c>
      <c r="S102">
        <f t="shared" si="49"/>
        <v>12748428</v>
      </c>
      <c r="T102">
        <f t="shared" si="49"/>
        <v>12748428</v>
      </c>
      <c r="U102">
        <f t="shared" si="49"/>
        <v>12748428</v>
      </c>
      <c r="V102">
        <f t="shared" si="49"/>
        <v>12748428</v>
      </c>
      <c r="W102">
        <f t="shared" si="49"/>
        <v>12748428</v>
      </c>
      <c r="X102">
        <f t="shared" si="49"/>
        <v>12748428</v>
      </c>
      <c r="Y102">
        <f t="shared" si="49"/>
        <v>12748428</v>
      </c>
      <c r="Z102">
        <f t="shared" si="49"/>
        <v>12748428</v>
      </c>
      <c r="AA102">
        <f t="shared" si="49"/>
        <v>12748428</v>
      </c>
      <c r="AB102">
        <f t="shared" si="49"/>
        <v>12748428</v>
      </c>
      <c r="AC102">
        <f t="shared" si="49"/>
        <v>12748428</v>
      </c>
      <c r="AD102">
        <f t="shared" si="49"/>
        <v>12748428</v>
      </c>
      <c r="AE102">
        <f t="shared" si="49"/>
        <v>12748428</v>
      </c>
      <c r="AF102">
        <f t="shared" si="49"/>
        <v>12748428</v>
      </c>
      <c r="AG102">
        <f t="shared" si="49"/>
        <v>12748428</v>
      </c>
      <c r="AH102">
        <f t="shared" si="49"/>
        <v>12748428</v>
      </c>
      <c r="AI102">
        <f t="shared" si="49"/>
        <v>12748428</v>
      </c>
      <c r="AJ102">
        <f t="shared" si="49"/>
        <v>12748428</v>
      </c>
      <c r="AK102">
        <f t="shared" si="49"/>
        <v>0</v>
      </c>
      <c r="AL102">
        <f t="shared" si="49"/>
        <v>0</v>
      </c>
      <c r="AM102">
        <f t="shared" si="49"/>
        <v>0</v>
      </c>
      <c r="AN102">
        <f t="shared" si="49"/>
        <v>0</v>
      </c>
      <c r="AO102">
        <f t="shared" si="49"/>
        <v>0</v>
      </c>
      <c r="AP102">
        <f t="shared" si="49"/>
        <v>0</v>
      </c>
      <c r="AQ102">
        <f t="shared" si="49"/>
        <v>0</v>
      </c>
      <c r="AR102">
        <f t="shared" si="49"/>
        <v>0</v>
      </c>
      <c r="AS102">
        <f t="shared" si="49"/>
        <v>0</v>
      </c>
      <c r="AT102">
        <f t="shared" si="49"/>
        <v>0</v>
      </c>
      <c r="AU102">
        <f t="shared" si="49"/>
        <v>0</v>
      </c>
      <c r="AV102">
        <f t="shared" si="49"/>
        <v>0</v>
      </c>
      <c r="AW102">
        <f t="shared" si="49"/>
        <v>0</v>
      </c>
      <c r="AX102">
        <f t="shared" si="49"/>
        <v>0</v>
      </c>
      <c r="AY102">
        <f t="shared" si="49"/>
        <v>0</v>
      </c>
      <c r="AZ102">
        <f t="shared" si="49"/>
        <v>0</v>
      </c>
    </row>
    <row r="104" spans="1:52" x14ac:dyDescent="0.3">
      <c r="A104" t="s">
        <v>78</v>
      </c>
      <c r="B104" s="22">
        <v>1</v>
      </c>
      <c r="C104" t="s">
        <v>29</v>
      </c>
    </row>
    <row r="105" spans="1:52" x14ac:dyDescent="0.3">
      <c r="A105" t="s">
        <v>79</v>
      </c>
      <c r="B105" s="20">
        <f>SUM(D105:BB105)</f>
        <v>0</v>
      </c>
      <c r="C105" t="s">
        <v>33</v>
      </c>
      <c r="D105">
        <f>(1-$B$104)*D102</f>
        <v>0</v>
      </c>
      <c r="E105">
        <f t="shared" ref="E105:AV105" si="50">(1-$B$104)*E102</f>
        <v>0</v>
      </c>
      <c r="F105">
        <f t="shared" si="50"/>
        <v>0</v>
      </c>
      <c r="G105">
        <f t="shared" si="50"/>
        <v>0</v>
      </c>
      <c r="H105">
        <f t="shared" si="50"/>
        <v>0</v>
      </c>
      <c r="I105">
        <f t="shared" si="50"/>
        <v>0</v>
      </c>
      <c r="J105" s="20">
        <f t="shared" si="50"/>
        <v>0</v>
      </c>
      <c r="K105" s="20">
        <f t="shared" si="50"/>
        <v>0</v>
      </c>
      <c r="L105" s="20">
        <f t="shared" si="50"/>
        <v>0</v>
      </c>
      <c r="M105" s="20">
        <f t="shared" si="50"/>
        <v>0</v>
      </c>
      <c r="N105" s="20">
        <f t="shared" si="50"/>
        <v>0</v>
      </c>
      <c r="O105" s="20">
        <f t="shared" si="50"/>
        <v>0</v>
      </c>
      <c r="P105" s="20">
        <f t="shared" si="50"/>
        <v>0</v>
      </c>
      <c r="Q105" s="20">
        <f t="shared" si="50"/>
        <v>0</v>
      </c>
      <c r="R105" s="20">
        <f t="shared" si="50"/>
        <v>0</v>
      </c>
      <c r="S105" s="20">
        <f t="shared" si="50"/>
        <v>0</v>
      </c>
      <c r="T105" s="20">
        <f t="shared" si="50"/>
        <v>0</v>
      </c>
      <c r="U105" s="20">
        <f t="shared" si="50"/>
        <v>0</v>
      </c>
      <c r="V105" s="20">
        <f t="shared" si="50"/>
        <v>0</v>
      </c>
      <c r="W105" s="20">
        <f t="shared" si="50"/>
        <v>0</v>
      </c>
      <c r="X105" s="20">
        <f t="shared" si="50"/>
        <v>0</v>
      </c>
      <c r="Y105" s="20">
        <f t="shared" si="50"/>
        <v>0</v>
      </c>
      <c r="Z105" s="20">
        <f t="shared" si="50"/>
        <v>0</v>
      </c>
      <c r="AA105" s="20">
        <f t="shared" si="50"/>
        <v>0</v>
      </c>
      <c r="AB105" s="20">
        <f t="shared" si="50"/>
        <v>0</v>
      </c>
      <c r="AC105" s="20">
        <f t="shared" si="50"/>
        <v>0</v>
      </c>
      <c r="AD105" s="20">
        <f t="shared" si="50"/>
        <v>0</v>
      </c>
      <c r="AE105" s="20">
        <f t="shared" si="50"/>
        <v>0</v>
      </c>
      <c r="AF105" s="20">
        <f t="shared" si="50"/>
        <v>0</v>
      </c>
      <c r="AG105" s="20">
        <f t="shared" si="50"/>
        <v>0</v>
      </c>
      <c r="AH105" s="20">
        <f t="shared" si="50"/>
        <v>0</v>
      </c>
      <c r="AI105" s="20">
        <f t="shared" si="50"/>
        <v>0</v>
      </c>
      <c r="AJ105" s="20">
        <f t="shared" si="50"/>
        <v>0</v>
      </c>
      <c r="AK105" s="20">
        <f t="shared" si="50"/>
        <v>0</v>
      </c>
      <c r="AL105" s="20">
        <f t="shared" si="50"/>
        <v>0</v>
      </c>
      <c r="AM105">
        <f t="shared" si="50"/>
        <v>0</v>
      </c>
      <c r="AN105">
        <f t="shared" si="50"/>
        <v>0</v>
      </c>
      <c r="AO105">
        <f t="shared" si="50"/>
        <v>0</v>
      </c>
      <c r="AP105">
        <f t="shared" si="50"/>
        <v>0</v>
      </c>
      <c r="AQ105">
        <f t="shared" si="50"/>
        <v>0</v>
      </c>
      <c r="AR105">
        <f t="shared" si="50"/>
        <v>0</v>
      </c>
      <c r="AS105">
        <f t="shared" si="50"/>
        <v>0</v>
      </c>
      <c r="AT105">
        <f t="shared" si="50"/>
        <v>0</v>
      </c>
      <c r="AU105">
        <f t="shared" si="50"/>
        <v>0</v>
      </c>
      <c r="AV105">
        <f t="shared" si="50"/>
        <v>0</v>
      </c>
      <c r="AW105">
        <f t="shared" ref="AW105:AX105" si="51">(1-$B$101)*AW102</f>
        <v>0</v>
      </c>
      <c r="AX105">
        <f t="shared" si="51"/>
        <v>0</v>
      </c>
    </row>
    <row r="106" spans="1:52" x14ac:dyDescent="0.3">
      <c r="B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2023-03-06T14:19:16Z</dcterms:modified>
</cp:coreProperties>
</file>