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524F4415-8BE0-4034-A975-29A7FB9603FB}" xr6:coauthVersionLast="47" xr6:coauthVersionMax="47" xr10:uidLastSave="{00000000-0000-0000-0000-000000000000}"/>
  <bookViews>
    <workbookView xWindow="28692" yWindow="-108" windowWidth="29016" windowHeight="1581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8" i="1" l="1"/>
  <c r="AE58" i="1"/>
  <c r="AD58" i="1"/>
  <c r="AC58" i="1"/>
  <c r="X58" i="1"/>
  <c r="W58" i="1"/>
  <c r="V58" i="1"/>
  <c r="U58" i="1"/>
  <c r="P58" i="1"/>
  <c r="O58" i="1"/>
  <c r="N58" i="1"/>
  <c r="M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AJ56" i="1"/>
  <c r="AJ58" i="1" s="1"/>
  <c r="AI56" i="1"/>
  <c r="AI58" i="1" s="1"/>
  <c r="AH56" i="1"/>
  <c r="AH58" i="1" s="1"/>
  <c r="AG56" i="1"/>
  <c r="AG58" i="1" s="1"/>
  <c r="AF56" i="1"/>
  <c r="AE56" i="1"/>
  <c r="AD56" i="1"/>
  <c r="AC56" i="1"/>
  <c r="AB56" i="1"/>
  <c r="AB58" i="1" s="1"/>
  <c r="AA56" i="1"/>
  <c r="AA58" i="1" s="1"/>
  <c r="Z56" i="1"/>
  <c r="Z58" i="1" s="1"/>
  <c r="Y56" i="1"/>
  <c r="Y58" i="1" s="1"/>
  <c r="X56" i="1"/>
  <c r="W56" i="1"/>
  <c r="V56" i="1"/>
  <c r="U56" i="1"/>
  <c r="T56" i="1"/>
  <c r="T58" i="1" s="1"/>
  <c r="S56" i="1"/>
  <c r="S58" i="1" s="1"/>
  <c r="R56" i="1"/>
  <c r="R58" i="1" s="1"/>
  <c r="Q56" i="1"/>
  <c r="Q58" i="1" s="1"/>
  <c r="P56" i="1"/>
  <c r="O56" i="1"/>
  <c r="N56" i="1"/>
  <c r="M56" i="1"/>
  <c r="L56" i="1"/>
  <c r="L58" i="1" s="1"/>
  <c r="K56" i="1"/>
  <c r="K58" i="1" s="1"/>
  <c r="J56" i="1"/>
  <c r="J58" i="1"/>
  <c r="J57" i="1"/>
  <c r="AF53" i="1"/>
  <c r="AF52" i="1"/>
  <c r="AG54" i="1"/>
  <c r="AF54" i="1"/>
  <c r="Y54" i="1"/>
  <c r="X54" i="1"/>
  <c r="Q54" i="1"/>
  <c r="P54" i="1"/>
  <c r="AJ53" i="1"/>
  <c r="AI53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AJ52" i="1"/>
  <c r="AJ54" i="1" s="1"/>
  <c r="AI52" i="1"/>
  <c r="AI54" i="1" s="1"/>
  <c r="AH52" i="1"/>
  <c r="AH54" i="1" s="1"/>
  <c r="AG52" i="1"/>
  <c r="AE52" i="1"/>
  <c r="AE54" i="1" s="1"/>
  <c r="AD52" i="1"/>
  <c r="AD54" i="1" s="1"/>
  <c r="AC52" i="1"/>
  <c r="AC54" i="1" s="1"/>
  <c r="AB52" i="1"/>
  <c r="AB54" i="1" s="1"/>
  <c r="AA52" i="1"/>
  <c r="AA54" i="1" s="1"/>
  <c r="Z52" i="1"/>
  <c r="Z54" i="1" s="1"/>
  <c r="Y52" i="1"/>
  <c r="X52" i="1"/>
  <c r="W52" i="1"/>
  <c r="W54" i="1" s="1"/>
  <c r="V52" i="1"/>
  <c r="V54" i="1" s="1"/>
  <c r="U52" i="1"/>
  <c r="U54" i="1" s="1"/>
  <c r="T52" i="1"/>
  <c r="T54" i="1" s="1"/>
  <c r="S52" i="1"/>
  <c r="S54" i="1" s="1"/>
  <c r="R52" i="1"/>
  <c r="R54" i="1" s="1"/>
  <c r="Q52" i="1"/>
  <c r="P52" i="1"/>
  <c r="O52" i="1"/>
  <c r="O54" i="1" s="1"/>
  <c r="N52" i="1"/>
  <c r="N54" i="1" s="1"/>
  <c r="M52" i="1"/>
  <c r="M54" i="1" s="1"/>
  <c r="L52" i="1"/>
  <c r="L54" i="1" s="1"/>
  <c r="K52" i="1"/>
  <c r="K54" i="1" s="1"/>
  <c r="J53" i="1"/>
  <c r="J54" i="1" s="1"/>
  <c r="J52" i="1"/>
  <c r="J6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J50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G26" i="1"/>
  <c r="AE26" i="1"/>
  <c r="Y26" i="1"/>
  <c r="W26" i="1"/>
  <c r="Q26" i="1"/>
  <c r="O26" i="1"/>
  <c r="AP25" i="1"/>
  <c r="AO25" i="1"/>
  <c r="AN25" i="1"/>
  <c r="AM25" i="1"/>
  <c r="AL26" i="1"/>
  <c r="AK26" i="1"/>
  <c r="AJ26" i="1"/>
  <c r="AI26" i="1"/>
  <c r="AH26" i="1"/>
  <c r="AF26" i="1"/>
  <c r="AD26" i="1"/>
  <c r="AC26" i="1"/>
  <c r="AB26" i="1"/>
  <c r="AA26" i="1"/>
  <c r="Z26" i="1"/>
  <c r="X26" i="1"/>
  <c r="V26" i="1"/>
  <c r="U26" i="1"/>
  <c r="T26" i="1"/>
  <c r="S26" i="1"/>
  <c r="R26" i="1"/>
  <c r="P26" i="1"/>
  <c r="N26" i="1"/>
  <c r="M26" i="1"/>
  <c r="L26" i="1"/>
  <c r="K26" i="1"/>
  <c r="J26" i="1"/>
  <c r="I14" i="1"/>
  <c r="H14" i="1"/>
  <c r="I12" i="1"/>
  <c r="H12" i="1"/>
  <c r="G12" i="1"/>
  <c r="G14" i="1" s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1" i="1"/>
  <c r="AZ93" i="1" l="1"/>
  <c r="AY93" i="1"/>
  <c r="AX93" i="1"/>
  <c r="AX96" i="1" s="1"/>
  <c r="AW93" i="1"/>
  <c r="AW96" i="1" s="1"/>
  <c r="AV93" i="1"/>
  <c r="AV96" i="1" s="1"/>
  <c r="AU93" i="1"/>
  <c r="AU96" i="1" s="1"/>
  <c r="AT93" i="1"/>
  <c r="AT96" i="1" s="1"/>
  <c r="AS93" i="1"/>
  <c r="AS96" i="1" s="1"/>
  <c r="AR93" i="1"/>
  <c r="AR96" i="1" s="1"/>
  <c r="AQ93" i="1"/>
  <c r="AQ96" i="1" s="1"/>
  <c r="AP93" i="1"/>
  <c r="AP96" i="1" s="1"/>
  <c r="AO93" i="1"/>
  <c r="AO96" i="1" s="1"/>
  <c r="AN93" i="1"/>
  <c r="AN96" i="1" s="1"/>
  <c r="AK93" i="1"/>
  <c r="AK96" i="1" s="1"/>
  <c r="U93" i="1"/>
  <c r="U96" i="1" s="1"/>
  <c r="AM90" i="1"/>
  <c r="AM93" i="1" s="1"/>
  <c r="AM96" i="1" s="1"/>
  <c r="AL90" i="1"/>
  <c r="AL93" i="1" s="1"/>
  <c r="AL96" i="1" s="1"/>
  <c r="AK90" i="1"/>
  <c r="AJ90" i="1"/>
  <c r="AJ93" i="1" s="1"/>
  <c r="AJ96" i="1" s="1"/>
  <c r="AI90" i="1"/>
  <c r="AI93" i="1" s="1"/>
  <c r="AI96" i="1" s="1"/>
  <c r="AH90" i="1"/>
  <c r="AH93" i="1" s="1"/>
  <c r="AH96" i="1" s="1"/>
  <c r="AG90" i="1"/>
  <c r="AG93" i="1" s="1"/>
  <c r="AG96" i="1" s="1"/>
  <c r="AF90" i="1"/>
  <c r="AF93" i="1" s="1"/>
  <c r="AF96" i="1" s="1"/>
  <c r="AE90" i="1"/>
  <c r="AE93" i="1" s="1"/>
  <c r="AE96" i="1" s="1"/>
  <c r="AD90" i="1"/>
  <c r="AD93" i="1" s="1"/>
  <c r="AD96" i="1" s="1"/>
  <c r="AC90" i="1"/>
  <c r="AC93" i="1" s="1"/>
  <c r="AC96" i="1" s="1"/>
  <c r="AB90" i="1"/>
  <c r="AB93" i="1" s="1"/>
  <c r="AB96" i="1" s="1"/>
  <c r="AA90" i="1"/>
  <c r="AA93" i="1" s="1"/>
  <c r="AA96" i="1" s="1"/>
  <c r="Z90" i="1"/>
  <c r="Z93" i="1" s="1"/>
  <c r="Z96" i="1" s="1"/>
  <c r="Y90" i="1"/>
  <c r="Y93" i="1" s="1"/>
  <c r="Y96" i="1" s="1"/>
  <c r="X90" i="1"/>
  <c r="X93" i="1" s="1"/>
  <c r="X96" i="1" s="1"/>
  <c r="W90" i="1"/>
  <c r="W93" i="1" s="1"/>
  <c r="W96" i="1" s="1"/>
  <c r="V90" i="1"/>
  <c r="V93" i="1" s="1"/>
  <c r="V96" i="1" s="1"/>
  <c r="U90" i="1"/>
  <c r="T90" i="1"/>
  <c r="T93" i="1" s="1"/>
  <c r="T96" i="1" s="1"/>
  <c r="S90" i="1"/>
  <c r="S93" i="1" s="1"/>
  <c r="S96" i="1" s="1"/>
  <c r="R90" i="1"/>
  <c r="R93" i="1" s="1"/>
  <c r="R96" i="1" s="1"/>
  <c r="Q90" i="1"/>
  <c r="Q93" i="1" s="1"/>
  <c r="Q96" i="1" s="1"/>
  <c r="P90" i="1"/>
  <c r="P93" i="1" s="1"/>
  <c r="P96" i="1" s="1"/>
  <c r="O90" i="1"/>
  <c r="O93" i="1" s="1"/>
  <c r="O96" i="1" s="1"/>
  <c r="N90" i="1"/>
  <c r="N93" i="1" s="1"/>
  <c r="N96" i="1" s="1"/>
  <c r="M90" i="1"/>
  <c r="M93" i="1" s="1"/>
  <c r="M96" i="1" s="1"/>
  <c r="L90" i="1"/>
  <c r="L93" i="1" s="1"/>
  <c r="L96" i="1" s="1"/>
  <c r="K90" i="1"/>
  <c r="K93" i="1" s="1"/>
  <c r="K96" i="1" s="1"/>
  <c r="I90" i="1"/>
  <c r="I93" i="1" s="1"/>
  <c r="I96" i="1" s="1"/>
  <c r="H90" i="1"/>
  <c r="H93" i="1" s="1"/>
  <c r="H96" i="1" s="1"/>
  <c r="G90" i="1"/>
  <c r="G93" i="1" s="1"/>
  <c r="G96" i="1" s="1"/>
  <c r="F90" i="1"/>
  <c r="F93" i="1" s="1"/>
  <c r="F96" i="1" s="1"/>
  <c r="E90" i="1"/>
  <c r="E93" i="1" s="1"/>
  <c r="E96" i="1" s="1"/>
  <c r="D90" i="1"/>
  <c r="J90" i="1"/>
  <c r="J93" i="1" s="1"/>
  <c r="J96" i="1" s="1"/>
  <c r="B88" i="1"/>
  <c r="B86" i="1"/>
  <c r="B90" i="1" l="1"/>
  <c r="D93" i="1"/>
  <c r="B93" i="1" l="1"/>
  <c r="D96" i="1"/>
  <c r="B96" i="1" l="1"/>
  <c r="AJ67" i="1" l="1"/>
  <c r="AI62" i="1"/>
  <c r="AF62" i="1"/>
  <c r="AE62" i="1"/>
  <c r="AB62" i="1"/>
  <c r="AA62" i="1"/>
  <c r="X62" i="1"/>
  <c r="W62" i="1"/>
  <c r="S62" i="1"/>
  <c r="P62" i="1"/>
  <c r="O62" i="1"/>
  <c r="K62" i="1"/>
  <c r="AJ62" i="1"/>
  <c r="AH62" i="1"/>
  <c r="AG62" i="1"/>
  <c r="Z62" i="1"/>
  <c r="Y62" i="1"/>
  <c r="T62" i="1"/>
  <c r="R62" i="1"/>
  <c r="Q62" i="1"/>
  <c r="L62" i="1"/>
  <c r="J62" i="1"/>
  <c r="N62" i="1" l="1"/>
  <c r="M62" i="1"/>
  <c r="U62" i="1"/>
  <c r="V62" i="1"/>
  <c r="AC62" i="1"/>
  <c r="AD62" i="1"/>
</calcChain>
</file>

<file path=xl/sharedStrings.xml><?xml version="1.0" encoding="utf-8"?>
<sst xmlns="http://schemas.openxmlformats.org/spreadsheetml/2006/main" count="133" uniqueCount="81">
  <si>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</si>
  <si>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</si>
  <si>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</si>
  <si>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</si>
  <si>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</si>
  <si>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</si>
  <si>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</si>
  <si>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</si>
  <si>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</si>
  <si>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</si>
  <si>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</si>
  <si>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</si>
  <si>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</si>
  <si>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</si>
  <si>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</si>
  <si>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</si>
  <si>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</si>
  <si>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</si>
  <si>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</si>
  <si>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</si>
  <si>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Total Capex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</si>
  <si>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</si>
  <si>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</si>
  <si>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</si>
  <si>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</si>
  <si>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</si>
  <si>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</si>
  <si>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</si>
  <si>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</si>
  <si>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</si>
  <si>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</si>
  <si>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</si>
  <si>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</si>
  <si>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</si>
  <si>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</si>
  <si>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</si>
  <si>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</si>
  <si>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</si>
  <si>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</si>
  <si>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</si>
  <si>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</si>
  <si>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</si>
  <si>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</si>
  <si>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</si>
  <si>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</si>
  <si>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</si>
  <si>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</si>
  <si>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</si>
  <si>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- Investment Costs</t>
  </si>
  <si>
    <t>DC Collection Cable - Investment Costs</t>
  </si>
  <si>
    <t>AC Substation &amp; Transport - Investment Costs</t>
  </si>
  <si>
    <t>DCAC Converter - Investment Costs</t>
  </si>
  <si>
    <t>Mainland - Investment Costs</t>
  </si>
  <si>
    <t>Electricity - Investment Costs</t>
  </si>
  <si>
    <t>AC Substation - Yearly Variable Costs</t>
  </si>
  <si>
    <t>DC Collection Cable - Yearly Variable Costs</t>
  </si>
  <si>
    <t>AC Substation &amp; Transport - Yearly Variable Costs</t>
  </si>
  <si>
    <t>DCAC Converter - Yearly Variable Costs</t>
  </si>
  <si>
    <t>Mainland - Yearly Variable Costs</t>
  </si>
  <si>
    <t>Electricity - Yearly Variable Costs</t>
  </si>
  <si>
    <t>AC Substation - Insurance Costs</t>
  </si>
  <si>
    <t>DC Collection Cable - Insurance Costs</t>
  </si>
  <si>
    <t>AC Substation &amp; Transport - Insurance Costs</t>
  </si>
  <si>
    <t>DCAC Converter - Insurance Costs</t>
  </si>
  <si>
    <t>Mainland - Insurance Costs</t>
  </si>
  <si>
    <t>Electricity - Insurance Costs</t>
  </si>
  <si>
    <t>AC Substation - Decommissioning Costs</t>
  </si>
  <si>
    <t>DC Collection Cable - Decommissioning Costs</t>
  </si>
  <si>
    <t>AC Substation &amp; Transport - Decommissioning Costs</t>
  </si>
  <si>
    <t>DCAC Converter - Decommissioning Costs</t>
  </si>
  <si>
    <t>Mainland - Decommissioning Costs</t>
  </si>
  <si>
    <t>Electricity - Decommissioning Costs</t>
  </si>
  <si>
    <t>AC Substation - OPEX</t>
  </si>
  <si>
    <t>DC Collection Cable - OPEX</t>
  </si>
  <si>
    <t>AC Substation &amp; Transport - OPEX</t>
  </si>
  <si>
    <t>DCAC Converter - OPEX</t>
  </si>
  <si>
    <t>Mainland - OPEX</t>
  </si>
  <si>
    <t>Electricity - OPEX</t>
  </si>
  <si>
    <t>AC Substation energy to DCAC station</t>
  </si>
  <si>
    <t>Electricity to grid</t>
  </si>
  <si>
    <t>Total electricity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</si>
</sst>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  <numFmt numFmtId="168" formatCode="#,##0_);\(#,##0\);&quot;-  &quot;;&quot; &quot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1" fillId="0" borderId="1" xfId="0" applyFont="1" applyFill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7" fontId="0" fillId="0" borderId="0" xfId="0" applyNumberFormat="1"/>
    <xf numFmtId="167" fontId="0" fillId="0" borderId="2" xfId="0" applyNumberFormat="1" applyBorder="1"/>
    <xf numFmtId="167" fontId="1" fillId="0" borderId="0" xfId="0" applyNumberFormat="1" applyFont="1"/>
    <xf numFmtId="167" fontId="0" fillId="0" borderId="0" xfId="0" applyNumberFormat="1" applyFont="1"/>
    <xf numFmtId="167" fontId="0" fillId="0" borderId="2" xfId="0" applyNumberFormat="1" applyFont="1" applyBorder="1"/>
    <xf numFmtId="0" fontId="0" fillId="0" borderId="0" xfId="0" applyFont="1" applyFill="1" applyBorder="1"/>
    <xf numFmtId="167" fontId="1" fillId="0" borderId="1" xfId="0" applyNumberFormat="1" applyFont="1" applyBorder="1"/>
    <xf numFmtId="168" fontId="6" fillId="0" borderId="0" xfId="0" applyNumberFormat="1" applyFont="1"/>
    <xf numFmtId="168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BG97"/>
  <sheetViews>
    <sheetView tabSelected="1" topLeftCell="A76" zoomScaleNormal="100" workbookViewId="0">
      <pane xSplit="1" topLeftCell="B1" activePane="topRight" state="frozen"/>
      <selection pane="topRight" activeCell="A98" sqref="A98:XFD98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25" t="s">
        <v>23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26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-594632052</v>
      </c>
      <c r="H4" s="27">
        <v>-1213049386.0799999</v>
      </c>
      <c r="I4" s="27">
        <v>-1237310373.8016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28">
        <v>-697667148</v>
      </c>
      <c r="H5" s="28">
        <v>-1423240981.9200001</v>
      </c>
      <c r="I5" s="28">
        <v>-1451705801.5584002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29">
        <v>-1292299200</v>
      </c>
      <c r="H6" s="29">
        <v>-2636290368</v>
      </c>
      <c r="I6" s="29">
        <v>-2689016175.3600001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s="1" customFormat="1" x14ac:dyDescent="0.3">
      <c r="D7" s="11"/>
      <c r="E7" s="11"/>
      <c r="F7" s="11"/>
      <c r="G7" s="29"/>
      <c r="H7" s="29"/>
      <c r="I7" s="29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 spans="1:59" s="1" customFormat="1" x14ac:dyDescent="0.3">
      <c r="A8" s="32" t="s">
        <v>48</v>
      </c>
      <c r="D8" s="11"/>
      <c r="E8" s="11"/>
      <c r="F8" s="11"/>
      <c r="G8" s="35">
        <v>-146452212</v>
      </c>
      <c r="H8" s="35">
        <v>-298762512.47999996</v>
      </c>
      <c r="I8" s="35">
        <v>-304737762.72960001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 spans="1:59" s="1" customFormat="1" x14ac:dyDescent="0.3">
      <c r="A9" s="20" t="s">
        <v>49</v>
      </c>
      <c r="D9" s="11"/>
      <c r="E9" s="11"/>
      <c r="F9" s="11"/>
      <c r="G9" s="35">
        <v>-1918146720</v>
      </c>
      <c r="H9" s="35">
        <v>-3913019308.8000002</v>
      </c>
      <c r="I9" s="35">
        <v>-3991279694.9760003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 spans="1:59" s="13" customFormat="1" x14ac:dyDescent="0.3">
      <c r="A10" s="13" t="s">
        <v>50</v>
      </c>
      <c r="D10" s="15"/>
      <c r="E10" s="15"/>
      <c r="F10" s="15"/>
      <c r="G10" s="33">
        <v>-2064598932</v>
      </c>
      <c r="H10" s="33">
        <v>-4211781821.2800002</v>
      </c>
      <c r="I10" s="33">
        <v>-4296017457.7056007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1:59" s="1" customFormat="1" x14ac:dyDescent="0.3">
      <c r="D11" s="11"/>
      <c r="E11" s="11"/>
      <c r="F11" s="11"/>
      <c r="G11" s="29"/>
      <c r="H11" s="29"/>
      <c r="I11" s="2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 spans="1:59" s="1" customFormat="1" x14ac:dyDescent="0.3">
      <c r="A12" s="20" t="s">
        <v>51</v>
      </c>
      <c r="D12" s="11"/>
      <c r="E12" s="11"/>
      <c r="F12" s="11"/>
      <c r="G12" s="34">
        <f t="shared" ref="G12:I12" si="0">G$2066</f>
        <v>0</v>
      </c>
      <c r="H12" s="34">
        <f t="shared" si="0"/>
        <v>0</v>
      </c>
      <c r="I12" s="34">
        <f t="shared" si="0"/>
        <v>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</row>
    <row r="13" spans="1:59" s="1" customFormat="1" x14ac:dyDescent="0.3">
      <c r="A13" s="20" t="s">
        <v>52</v>
      </c>
      <c r="D13" s="11"/>
      <c r="E13" s="11"/>
      <c r="F13" s="11"/>
      <c r="G13" s="35">
        <v>-367200000</v>
      </c>
      <c r="H13" s="35">
        <v>-749088000</v>
      </c>
      <c r="I13" s="35">
        <v>-764069760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 spans="1:59" s="13" customFormat="1" x14ac:dyDescent="0.3">
      <c r="A14" s="13" t="s">
        <v>53</v>
      </c>
      <c r="D14" s="15"/>
      <c r="E14" s="15"/>
      <c r="F14" s="15"/>
      <c r="G14" s="33">
        <f>SUM(G12:G13)</f>
        <v>-367200000</v>
      </c>
      <c r="H14" s="33">
        <f>SUM(H12:H13)</f>
        <v>-749088000</v>
      </c>
      <c r="I14" s="33">
        <f>SUM(I12:I13)</f>
        <v>-764069760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1:59" x14ac:dyDescent="0.3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59" x14ac:dyDescent="0.3">
      <c r="A16" t="s">
        <v>2</v>
      </c>
      <c r="D16" s="7"/>
      <c r="E16" s="7"/>
      <c r="F16" s="7"/>
      <c r="G16" s="7"/>
      <c r="H16" s="7"/>
      <c r="I16" s="7"/>
      <c r="J16" s="27">
        <v>-98879911.923519418</v>
      </c>
      <c r="K16" s="27">
        <v>-100857510.16198979</v>
      </c>
      <c r="L16" s="27">
        <v>-102874660.36522961</v>
      </c>
      <c r="M16" s="27">
        <v>-104932153.57253419</v>
      </c>
      <c r="N16" s="27">
        <v>-107030796.64398488</v>
      </c>
      <c r="O16" s="27">
        <v>-109171412.57686459</v>
      </c>
      <c r="P16" s="27">
        <v>-111354840.82840188</v>
      </c>
      <c r="Q16" s="27">
        <v>-113581937.64496993</v>
      </c>
      <c r="R16" s="27">
        <v>-115853576.3978693</v>
      </c>
      <c r="S16" s="27">
        <v>-118170647.92582668</v>
      </c>
      <c r="T16" s="27">
        <v>-120534060.88434324</v>
      </c>
      <c r="U16" s="27">
        <v>-122944742.1020301</v>
      </c>
      <c r="V16" s="27">
        <v>-125403636.94407071</v>
      </c>
      <c r="W16" s="27">
        <v>-127911709.68295212</v>
      </c>
      <c r="X16" s="27">
        <v>-130469943.87661119</v>
      </c>
      <c r="Y16" s="27">
        <v>-133079342.7541434</v>
      </c>
      <c r="Z16" s="27">
        <v>-135740929.60922626</v>
      </c>
      <c r="AA16" s="27">
        <v>-138455748.2014108</v>
      </c>
      <c r="AB16" s="27">
        <v>-141224863.16543904</v>
      </c>
      <c r="AC16" s="27">
        <v>-144049360.42874783</v>
      </c>
      <c r="AD16" s="27">
        <v>-146930347.63732278</v>
      </c>
      <c r="AE16" s="27">
        <v>-149868954.5900692</v>
      </c>
      <c r="AF16" s="27">
        <v>-152866333.68187058</v>
      </c>
      <c r="AG16" s="27">
        <v>-155923660.35550803</v>
      </c>
      <c r="AH16" s="27">
        <v>-159042133.5626182</v>
      </c>
      <c r="AI16" s="27">
        <v>-162222976.23387057</v>
      </c>
      <c r="AJ16" s="27">
        <v>-165467435.75854796</v>
      </c>
      <c r="AK16" s="9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s="6" customFormat="1" x14ac:dyDescent="0.3">
      <c r="A17" s="6" t="s">
        <v>9</v>
      </c>
      <c r="D17" s="8"/>
      <c r="E17" s="8"/>
      <c r="F17" s="8"/>
      <c r="G17" s="8"/>
      <c r="H17" s="8"/>
      <c r="I17" s="8"/>
      <c r="J17" s="28">
        <v>-116013366.44088769</v>
      </c>
      <c r="K17" s="28">
        <v>-118333633.76970546</v>
      </c>
      <c r="L17" s="28">
        <v>-120700306.44509956</v>
      </c>
      <c r="M17" s="28">
        <v>-123114312.57400155</v>
      </c>
      <c r="N17" s="28">
        <v>-125576598.82548161</v>
      </c>
      <c r="O17" s="28">
        <v>-128088130.80199122</v>
      </c>
      <c r="P17" s="28">
        <v>-130649893.41803105</v>
      </c>
      <c r="Q17" s="28">
        <v>-133262891.28639169</v>
      </c>
      <c r="R17" s="28">
        <v>-135928149.1121195</v>
      </c>
      <c r="S17" s="28">
        <v>-138646712.0943619</v>
      </c>
      <c r="T17" s="28">
        <v>-141419646.33624914</v>
      </c>
      <c r="U17" s="28">
        <v>-144248039.26297414</v>
      </c>
      <c r="V17" s="28">
        <v>-147133000.04823363</v>
      </c>
      <c r="W17" s="28">
        <v>-150075660.0491983</v>
      </c>
      <c r="X17" s="28">
        <v>-153077173.25018227</v>
      </c>
      <c r="Y17" s="28">
        <v>-156138716.71518591</v>
      </c>
      <c r="Z17" s="28">
        <v>-159261491.04948965</v>
      </c>
      <c r="AA17" s="28">
        <v>-162446720.87047946</v>
      </c>
      <c r="AB17" s="28">
        <v>-165695655.28788906</v>
      </c>
      <c r="AC17" s="28">
        <v>-169009568.39364681</v>
      </c>
      <c r="AD17" s="28">
        <v>-172389759.76151976</v>
      </c>
      <c r="AE17" s="28">
        <v>-175837554.95675015</v>
      </c>
      <c r="AF17" s="28">
        <v>-179354306.05588514</v>
      </c>
      <c r="AG17" s="28">
        <v>-182941392.17700288</v>
      </c>
      <c r="AH17" s="28">
        <v>-186600220.02054292</v>
      </c>
      <c r="AI17" s="28">
        <v>-190332224.42095378</v>
      </c>
      <c r="AJ17" s="28">
        <v>-194138868.90937287</v>
      </c>
      <c r="AK17" s="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1" customFormat="1" x14ac:dyDescent="0.3">
      <c r="A18" s="1" t="s">
        <v>3</v>
      </c>
      <c r="D18" s="11"/>
      <c r="E18" s="11"/>
      <c r="F18" s="11"/>
      <c r="G18" s="11"/>
      <c r="H18" s="11"/>
      <c r="I18" s="11"/>
      <c r="J18" s="29">
        <v>-214893278.36440712</v>
      </c>
      <c r="K18" s="29">
        <v>-219191143.93169525</v>
      </c>
      <c r="L18" s="29">
        <v>-223574966.81032917</v>
      </c>
      <c r="M18" s="29">
        <v>-228046466.14653575</v>
      </c>
      <c r="N18" s="29">
        <v>-232607395.46946651</v>
      </c>
      <c r="O18" s="29">
        <v>-237259543.37885582</v>
      </c>
      <c r="P18" s="29">
        <v>-242004734.24643293</v>
      </c>
      <c r="Q18" s="29">
        <v>-246844828.93136162</v>
      </c>
      <c r="R18" s="29">
        <v>-251781725.50998878</v>
      </c>
      <c r="S18" s="29">
        <v>-256817360.02018857</v>
      </c>
      <c r="T18" s="29">
        <v>-261953707.22059238</v>
      </c>
      <c r="U18" s="29">
        <v>-267192781.36500424</v>
      </c>
      <c r="V18" s="29">
        <v>-272536636.99230433</v>
      </c>
      <c r="W18" s="29">
        <v>-277987369.73215044</v>
      </c>
      <c r="X18" s="29">
        <v>-283547117.12679344</v>
      </c>
      <c r="Y18" s="29">
        <v>-289218059.4693293</v>
      </c>
      <c r="Z18" s="29">
        <v>-295002420.6587159</v>
      </c>
      <c r="AA18" s="29">
        <v>-300902469.07189023</v>
      </c>
      <c r="AB18" s="29">
        <v>-306920518.45332813</v>
      </c>
      <c r="AC18" s="29">
        <v>-313058928.82239461</v>
      </c>
      <c r="AD18" s="29">
        <v>-319320107.39884257</v>
      </c>
      <c r="AE18" s="29">
        <v>-325706509.54681933</v>
      </c>
      <c r="AF18" s="29">
        <v>-332220639.73775572</v>
      </c>
      <c r="AG18" s="29">
        <v>-338865052.53251088</v>
      </c>
      <c r="AH18" s="29">
        <v>-345642353.58316112</v>
      </c>
      <c r="AI18" s="29">
        <v>-352555200.65482438</v>
      </c>
      <c r="AJ18" s="29">
        <v>-359606304.66792083</v>
      </c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s="1" customFormat="1" x14ac:dyDescent="0.3">
      <c r="D19" s="11"/>
      <c r="E19" s="11"/>
      <c r="F19" s="11"/>
      <c r="G19" s="29"/>
      <c r="H19" s="29"/>
      <c r="I19" s="2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s="1" customFormat="1" x14ac:dyDescent="0.3">
      <c r="A20" s="32" t="s">
        <v>54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-24353180.718829788</v>
      </c>
      <c r="K20" s="35">
        <v>-24840244.333206385</v>
      </c>
      <c r="L20" s="35">
        <v>-25337049.219870515</v>
      </c>
      <c r="M20" s="35">
        <v>-25843790.204267923</v>
      </c>
      <c r="N20" s="35">
        <v>-26360666.008353282</v>
      </c>
      <c r="O20" s="35">
        <v>-26887879.32852035</v>
      </c>
      <c r="P20" s="35">
        <v>-27425636.915090758</v>
      </c>
      <c r="Q20" s="35">
        <v>-27974149.653392576</v>
      </c>
      <c r="R20" s="35">
        <v>-28533632.646460425</v>
      </c>
      <c r="S20" s="35">
        <v>-29104305.299389631</v>
      </c>
      <c r="T20" s="35">
        <v>-29686391.405377429</v>
      </c>
      <c r="U20" s="35">
        <v>-30280119.233484976</v>
      </c>
      <c r="V20" s="35">
        <v>-30885721.618154675</v>
      </c>
      <c r="W20" s="35">
        <v>-31503436.050517771</v>
      </c>
      <c r="X20" s="35">
        <v>-32133504.771528129</v>
      </c>
      <c r="Y20" s="35">
        <v>-32776174.866958685</v>
      </c>
      <c r="Z20" s="35">
        <v>-33431698.364297867</v>
      </c>
      <c r="AA20" s="35">
        <v>-34100332.33158382</v>
      </c>
      <c r="AB20" s="35">
        <v>-34782338.978215508</v>
      </c>
      <c r="AC20" s="35">
        <v>-35477985.757779814</v>
      </c>
      <c r="AD20" s="35">
        <v>-36187545.472935408</v>
      </c>
      <c r="AE20" s="35">
        <v>-36911296.38239412</v>
      </c>
      <c r="AF20" s="35">
        <v>-37649522.310042001</v>
      </c>
      <c r="AG20" s="35">
        <v>-38402512.756242841</v>
      </c>
      <c r="AH20" s="35">
        <v>-39170563.011367701</v>
      </c>
      <c r="AI20" s="35">
        <v>-39953974.271595053</v>
      </c>
      <c r="AJ20" s="35">
        <v>-40753053.757026955</v>
      </c>
      <c r="AK20" s="35">
        <v>0</v>
      </c>
      <c r="AL20" s="35">
        <v>0</v>
      </c>
      <c r="AM20" s="35">
        <v>0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</row>
    <row r="21" spans="1:59" s="1" customFormat="1" x14ac:dyDescent="0.3">
      <c r="A21" s="20" t="s">
        <v>55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-318963934.23808855</v>
      </c>
      <c r="K21" s="35">
        <v>-325343212.92285037</v>
      </c>
      <c r="L21" s="35">
        <v>-331850077.18130738</v>
      </c>
      <c r="M21" s="35">
        <v>-338487078.72493356</v>
      </c>
      <c r="N21" s="35">
        <v>-345256820.29943222</v>
      </c>
      <c r="O21" s="35">
        <v>-352161956.70542091</v>
      </c>
      <c r="P21" s="35">
        <v>-359205195.83952928</v>
      </c>
      <c r="Q21" s="35">
        <v>-366389299.75631988</v>
      </c>
      <c r="R21" s="35">
        <v>-373717085.75144625</v>
      </c>
      <c r="S21" s="35">
        <v>-381191427.46647519</v>
      </c>
      <c r="T21" s="35">
        <v>-388815256.01580471</v>
      </c>
      <c r="U21" s="35">
        <v>-396591561.1361208</v>
      </c>
      <c r="V21" s="35">
        <v>-404523392.35884327</v>
      </c>
      <c r="W21" s="35">
        <v>-412613860.20602018</v>
      </c>
      <c r="X21" s="35">
        <v>-420866137.41014057</v>
      </c>
      <c r="Y21" s="35">
        <v>-429283460.15834332</v>
      </c>
      <c r="Z21" s="35">
        <v>-437869129.36151028</v>
      </c>
      <c r="AA21" s="35">
        <v>-446626511.94874054</v>
      </c>
      <c r="AB21" s="35">
        <v>-455559042.18771535</v>
      </c>
      <c r="AC21" s="35">
        <v>-464670223.03146958</v>
      </c>
      <c r="AD21" s="35">
        <v>-473963627.49209899</v>
      </c>
      <c r="AE21" s="35">
        <v>-483442900.04194099</v>
      </c>
      <c r="AF21" s="35">
        <v>-493111758.0427798</v>
      </c>
      <c r="AG21" s="35">
        <v>-502973993.20363545</v>
      </c>
      <c r="AH21" s="35">
        <v>-513033473.06770819</v>
      </c>
      <c r="AI21" s="35">
        <v>-523294142.52906233</v>
      </c>
      <c r="AJ21" s="35">
        <v>-533760025.37964362</v>
      </c>
      <c r="AK21" s="35">
        <v>0</v>
      </c>
      <c r="AL21" s="35">
        <v>0</v>
      </c>
      <c r="AM21" s="35">
        <v>0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 spans="1:59" s="13" customFormat="1" x14ac:dyDescent="0.3">
      <c r="A22" s="13" t="s">
        <v>56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-343317114.95691836</v>
      </c>
      <c r="K22" s="33">
        <v>-350183457.25605679</v>
      </c>
      <c r="L22" s="33">
        <v>-357187126.40117788</v>
      </c>
      <c r="M22" s="33">
        <v>-364330868.92920148</v>
      </c>
      <c r="N22" s="33">
        <v>-371617486.30778551</v>
      </c>
      <c r="O22" s="33">
        <v>-379049836.03394127</v>
      </c>
      <c r="P22" s="33">
        <v>-386630832.75462002</v>
      </c>
      <c r="Q22" s="33">
        <v>-394363449.40971243</v>
      </c>
      <c r="R22" s="33">
        <v>-402250718.39790666</v>
      </c>
      <c r="S22" s="33">
        <v>-410295732.76586485</v>
      </c>
      <c r="T22" s="33">
        <v>-418501647.42118216</v>
      </c>
      <c r="U22" s="33">
        <v>-426871680.36960578</v>
      </c>
      <c r="V22" s="33">
        <v>-435409113.97699797</v>
      </c>
      <c r="W22" s="33">
        <v>-444117296.25653797</v>
      </c>
      <c r="X22" s="33">
        <v>-452999642.1816687</v>
      </c>
      <c r="Y22" s="33">
        <v>-462059635.02530199</v>
      </c>
      <c r="Z22" s="33">
        <v>-471300827.72580814</v>
      </c>
      <c r="AA22" s="33">
        <v>-480726844.28032434</v>
      </c>
      <c r="AB22" s="33">
        <v>-490341381.16593087</v>
      </c>
      <c r="AC22" s="33">
        <v>-500148208.78924942</v>
      </c>
      <c r="AD22" s="33">
        <v>-510151172.96503437</v>
      </c>
      <c r="AE22" s="33">
        <v>-520354196.42433512</v>
      </c>
      <c r="AF22" s="33">
        <v>-530761280.35282183</v>
      </c>
      <c r="AG22" s="33">
        <v>-541376505.95987833</v>
      </c>
      <c r="AH22" s="33">
        <v>-552204036.07907593</v>
      </c>
      <c r="AI22" s="33">
        <v>-563248116.80065739</v>
      </c>
      <c r="AJ22" s="33">
        <v>-574513079.13667059</v>
      </c>
      <c r="AK22" s="33">
        <v>0</v>
      </c>
      <c r="AL22" s="33">
        <v>0</v>
      </c>
      <c r="AM22" s="33">
        <v>0</v>
      </c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1:59" s="1" customFormat="1" x14ac:dyDescent="0.3">
      <c r="D23" s="11"/>
      <c r="E23" s="11"/>
      <c r="F23" s="11"/>
      <c r="G23" s="29"/>
      <c r="H23" s="29"/>
      <c r="I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</row>
    <row r="24" spans="1:59" s="1" customFormat="1" x14ac:dyDescent="0.3">
      <c r="A24" s="20" t="s">
        <v>57</v>
      </c>
      <c r="D24" s="11"/>
      <c r="E24" s="11"/>
      <c r="F24" s="11"/>
      <c r="G24" s="29"/>
      <c r="H24" s="29"/>
      <c r="I24" s="29"/>
      <c r="J24" s="35">
        <v>-3773251.6015898483</v>
      </c>
      <c r="K24" s="35">
        <v>-3848716.6336216452</v>
      </c>
      <c r="L24" s="35">
        <v>-3925690.9662940786</v>
      </c>
      <c r="M24" s="35">
        <v>-4004204.7856199597</v>
      </c>
      <c r="N24" s="35">
        <v>-4084288.8813323593</v>
      </c>
      <c r="O24" s="35">
        <v>-4165974.6589590069</v>
      </c>
      <c r="P24" s="35">
        <v>-4249294.1521381866</v>
      </c>
      <c r="Q24" s="35">
        <v>-4334280.0351809505</v>
      </c>
      <c r="R24" s="35">
        <v>-4420965.63588457</v>
      </c>
      <c r="S24" s="35">
        <v>-4509384.9486022601</v>
      </c>
      <c r="T24" s="35">
        <v>-4599572.6475743055</v>
      </c>
      <c r="U24" s="35">
        <v>-4691564.1005257927</v>
      </c>
      <c r="V24" s="35">
        <v>-4785395.3825363088</v>
      </c>
      <c r="W24" s="35">
        <v>-4881103.2901870348</v>
      </c>
      <c r="X24" s="35">
        <v>-4978725.3559907759</v>
      </c>
      <c r="Y24" s="35">
        <v>-5078299.8631105907</v>
      </c>
      <c r="Z24" s="35">
        <v>-5179865.8603728032</v>
      </c>
      <c r="AA24" s="35">
        <v>-5283463.1775802597</v>
      </c>
      <c r="AB24" s="35">
        <v>-5389132.4411318656</v>
      </c>
      <c r="AC24" s="35">
        <v>-5496915.0899545019</v>
      </c>
      <c r="AD24" s="35">
        <v>-5606853.3917535925</v>
      </c>
      <c r="AE24" s="35">
        <v>-5718990.4595886646</v>
      </c>
      <c r="AF24" s="35">
        <v>-5833370.2687804373</v>
      </c>
      <c r="AG24" s="35">
        <v>-5950037.6741560465</v>
      </c>
      <c r="AH24" s="35">
        <v>-6069038.4276391678</v>
      </c>
      <c r="AI24" s="35">
        <v>-10156038.841522051</v>
      </c>
      <c r="AJ24" s="35">
        <v>-10359159.618352493</v>
      </c>
      <c r="AK24" s="35">
        <v>0</v>
      </c>
      <c r="AL24" s="35">
        <v>0</v>
      </c>
      <c r="AM24" s="35">
        <v>0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</row>
    <row r="25" spans="1:59" s="1" customFormat="1" x14ac:dyDescent="0.3">
      <c r="A25" s="20" t="s">
        <v>58</v>
      </c>
      <c r="D25" s="11"/>
      <c r="E25" s="11"/>
      <c r="F25" s="11"/>
      <c r="G25" s="29"/>
      <c r="H25" s="29"/>
      <c r="I25" s="29"/>
      <c r="J25" s="34">
        <v>-203535971.17295617</v>
      </c>
      <c r="K25" s="34">
        <v>-207606690.59641528</v>
      </c>
      <c r="L25" s="34">
        <v>-211758824.40834361</v>
      </c>
      <c r="M25" s="34">
        <v>-215994000.89651048</v>
      </c>
      <c r="N25" s="34">
        <v>-220313880.91444069</v>
      </c>
      <c r="O25" s="34">
        <v>-224720158.53272954</v>
      </c>
      <c r="P25" s="34">
        <v>-229214561.70338413</v>
      </c>
      <c r="Q25" s="34">
        <v>-233798852.93745181</v>
      </c>
      <c r="R25" s="34">
        <v>-238474829.9962008</v>
      </c>
      <c r="S25" s="34">
        <v>-243244326.59612486</v>
      </c>
      <c r="T25" s="34">
        <v>-248109213.12804735</v>
      </c>
      <c r="U25" s="34">
        <v>-253071397.39060831</v>
      </c>
      <c r="V25" s="34">
        <v>-258132825.33842051</v>
      </c>
      <c r="W25" s="34">
        <v>-263295481.84518892</v>
      </c>
      <c r="X25" s="34">
        <v>-268561391.48209268</v>
      </c>
      <c r="Y25" s="34">
        <v>-273932619.31173456</v>
      </c>
      <c r="Z25" s="34">
        <v>-279411271.69796926</v>
      </c>
      <c r="AA25" s="34">
        <v>-284999497.13192862</v>
      </c>
      <c r="AB25" s="34">
        <v>-290699487.07456726</v>
      </c>
      <c r="AC25" s="34">
        <v>-296513476.81605858</v>
      </c>
      <c r="AD25" s="34">
        <v>-302443746.35237974</v>
      </c>
      <c r="AE25" s="34">
        <v>-308492621.27942735</v>
      </c>
      <c r="AF25" s="34">
        <v>-314662473.70501584</v>
      </c>
      <c r="AG25" s="34">
        <v>-320955723.17911619</v>
      </c>
      <c r="AH25" s="34">
        <v>-327374837.64269859</v>
      </c>
      <c r="AI25" s="34">
        <v>-333922334.39555252</v>
      </c>
      <c r="AJ25" s="34">
        <v>-340600781.08346361</v>
      </c>
      <c r="AK25" s="34">
        <v>0</v>
      </c>
      <c r="AL25" s="34">
        <v>0</v>
      </c>
      <c r="AM25" s="34">
        <f>AM$2418</f>
        <v>0</v>
      </c>
      <c r="AN25" s="34">
        <f t="shared" ref="AN25:AP25" si="1">AN$2417</f>
        <v>0</v>
      </c>
      <c r="AO25" s="34">
        <f t="shared" si="1"/>
        <v>0</v>
      </c>
      <c r="AP25" s="34">
        <f t="shared" si="1"/>
        <v>0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s="13" customFormat="1" x14ac:dyDescent="0.3">
      <c r="A26" s="13" t="s">
        <v>59</v>
      </c>
      <c r="D26" s="15"/>
      <c r="E26" s="15"/>
      <c r="F26" s="15"/>
      <c r="G26" s="33"/>
      <c r="H26" s="33"/>
      <c r="I26" s="33"/>
      <c r="J26" s="33">
        <f>SUM(J24:J25)</f>
        <v>-207309222.77454603</v>
      </c>
      <c r="K26" s="33">
        <f t="shared" ref="K26:AL26" si="2">SUM(K24:K25)</f>
        <v>-211455407.23003691</v>
      </c>
      <c r="L26" s="33">
        <f t="shared" si="2"/>
        <v>-215684515.37463769</v>
      </c>
      <c r="M26" s="33">
        <f t="shared" si="2"/>
        <v>-219998205.68213046</v>
      </c>
      <c r="N26" s="33">
        <f t="shared" si="2"/>
        <v>-224398169.79577306</v>
      </c>
      <c r="O26" s="33">
        <f t="shared" si="2"/>
        <v>-228886133.19168854</v>
      </c>
      <c r="P26" s="33">
        <f t="shared" si="2"/>
        <v>-233463855.8555223</v>
      </c>
      <c r="Q26" s="33">
        <f t="shared" si="2"/>
        <v>-238133132.97263277</v>
      </c>
      <c r="R26" s="33">
        <f t="shared" si="2"/>
        <v>-242895795.63208538</v>
      </c>
      <c r="S26" s="33">
        <f t="shared" si="2"/>
        <v>-247753711.54472712</v>
      </c>
      <c r="T26" s="33">
        <f t="shared" si="2"/>
        <v>-252708785.77562165</v>
      </c>
      <c r="U26" s="33">
        <f t="shared" si="2"/>
        <v>-257762961.49113411</v>
      </c>
      <c r="V26" s="33">
        <f t="shared" si="2"/>
        <v>-262918220.72095683</v>
      </c>
      <c r="W26" s="33">
        <f t="shared" si="2"/>
        <v>-268176585.13537595</v>
      </c>
      <c r="X26" s="33">
        <f t="shared" si="2"/>
        <v>-273540116.83808345</v>
      </c>
      <c r="Y26" s="33">
        <f t="shared" si="2"/>
        <v>-279010919.17484516</v>
      </c>
      <c r="Z26" s="33">
        <f t="shared" si="2"/>
        <v>-284591137.55834204</v>
      </c>
      <c r="AA26" s="33">
        <f t="shared" si="2"/>
        <v>-290282960.30950886</v>
      </c>
      <c r="AB26" s="33">
        <f t="shared" si="2"/>
        <v>-296088619.51569915</v>
      </c>
      <c r="AC26" s="33">
        <f t="shared" si="2"/>
        <v>-302010391.90601307</v>
      </c>
      <c r="AD26" s="33">
        <f t="shared" si="2"/>
        <v>-308050599.74413335</v>
      </c>
      <c r="AE26" s="33">
        <f t="shared" si="2"/>
        <v>-314211611.739016</v>
      </c>
      <c r="AF26" s="33">
        <f t="shared" si="2"/>
        <v>-320495843.97379625</v>
      </c>
      <c r="AG26" s="33">
        <f t="shared" si="2"/>
        <v>-326905760.85327226</v>
      </c>
      <c r="AH26" s="33">
        <f t="shared" si="2"/>
        <v>-333443876.07033777</v>
      </c>
      <c r="AI26" s="33">
        <f t="shared" si="2"/>
        <v>-344078373.23707455</v>
      </c>
      <c r="AJ26" s="33">
        <f t="shared" si="2"/>
        <v>-350959940.70181608</v>
      </c>
      <c r="AK26" s="33">
        <f t="shared" si="2"/>
        <v>0</v>
      </c>
      <c r="AL26" s="33">
        <f t="shared" si="2"/>
        <v>0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1:59" x14ac:dyDescent="0.3"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1:59" x14ac:dyDescent="0.3">
      <c r="A28" t="s">
        <v>4</v>
      </c>
      <c r="D28" s="7"/>
      <c r="E28" s="7"/>
      <c r="F28" s="7"/>
      <c r="G28" s="7"/>
      <c r="H28" s="7"/>
      <c r="I28" s="7"/>
      <c r="J28" s="27">
        <v>-16479985.32058657</v>
      </c>
      <c r="K28" s="27">
        <v>-16809585.0269983</v>
      </c>
      <c r="L28" s="27">
        <v>-17145776.727538269</v>
      </c>
      <c r="M28" s="27">
        <v>-17488692.262089033</v>
      </c>
      <c r="N28" s="27">
        <v>-17838466.107330818</v>
      </c>
      <c r="O28" s="27">
        <v>-18195235.429477431</v>
      </c>
      <c r="P28" s="27">
        <v>-18559140.138066981</v>
      </c>
      <c r="Q28" s="27">
        <v>-18930322.94082832</v>
      </c>
      <c r="R28" s="27">
        <v>-19308929.399644885</v>
      </c>
      <c r="S28" s="27">
        <v>-19695107.987637784</v>
      </c>
      <c r="T28" s="27">
        <v>-20089010.147390541</v>
      </c>
      <c r="U28" s="27">
        <v>-20490790.350338351</v>
      </c>
      <c r="V28" s="27">
        <v>-20900606.15734512</v>
      </c>
      <c r="W28" s="27">
        <v>-21318618.280492023</v>
      </c>
      <c r="X28" s="27">
        <v>-21744990.646101866</v>
      </c>
      <c r="Y28" s="27">
        <v>-22179890.4590239</v>
      </c>
      <c r="Z28" s="27">
        <v>-22623488.26820438</v>
      </c>
      <c r="AA28" s="27">
        <v>-23075958.033568468</v>
      </c>
      <c r="AB28" s="27">
        <v>-23537477.19423984</v>
      </c>
      <c r="AC28" s="27">
        <v>-24008226.738124639</v>
      </c>
      <c r="AD28" s="27">
        <v>-24488391.272887129</v>
      </c>
      <c r="AE28" s="27">
        <v>-24978159.09834487</v>
      </c>
      <c r="AF28" s="27">
        <v>-25477722.280311767</v>
      </c>
      <c r="AG28" s="27">
        <v>-25987276.725918006</v>
      </c>
      <c r="AH28" s="27">
        <v>-26507022.260436367</v>
      </c>
      <c r="AI28" s="27">
        <v>-27037162.705645096</v>
      </c>
      <c r="AJ28" s="27">
        <v>-27577905.959757995</v>
      </c>
      <c r="AK28" s="9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1:59" s="6" customFormat="1" x14ac:dyDescent="0.3">
      <c r="A29" s="6" t="s">
        <v>10</v>
      </c>
      <c r="D29" s="8"/>
      <c r="E29" s="8"/>
      <c r="F29" s="8"/>
      <c r="G29" s="8"/>
      <c r="H29" s="8"/>
      <c r="I29" s="8"/>
      <c r="J29" s="28">
        <v>-19335561.073481284</v>
      </c>
      <c r="K29" s="28">
        <v>-19722272.29495091</v>
      </c>
      <c r="L29" s="28">
        <v>-20116717.740849931</v>
      </c>
      <c r="M29" s="28">
        <v>-20519052.095666926</v>
      </c>
      <c r="N29" s="28">
        <v>-20929433.137580268</v>
      </c>
      <c r="O29" s="28">
        <v>-21348021.800331872</v>
      </c>
      <c r="P29" s="28">
        <v>-21774982.236338511</v>
      </c>
      <c r="Q29" s="28">
        <v>-22210481.881065283</v>
      </c>
      <c r="R29" s="28">
        <v>-22654691.518686585</v>
      </c>
      <c r="S29" s="28">
        <v>-23107785.349060316</v>
      </c>
      <c r="T29" s="28">
        <v>-23569941.056041528</v>
      </c>
      <c r="U29" s="28">
        <v>-24041339.877162356</v>
      </c>
      <c r="V29" s="28">
        <v>-24522166.674705606</v>
      </c>
      <c r="W29" s="28">
        <v>-25012610.008199718</v>
      </c>
      <c r="X29" s="28">
        <v>-25512862.208363716</v>
      </c>
      <c r="Y29" s="28">
        <v>-26023119.452530984</v>
      </c>
      <c r="Z29" s="28">
        <v>-26543581.841581609</v>
      </c>
      <c r="AA29" s="28">
        <v>-27074453.478413243</v>
      </c>
      <c r="AB29" s="28">
        <v>-27615942.547981512</v>
      </c>
      <c r="AC29" s="28">
        <v>-28168261.398941137</v>
      </c>
      <c r="AD29" s="28">
        <v>-28731626.626919962</v>
      </c>
      <c r="AE29" s="28">
        <v>-29306259.159458362</v>
      </c>
      <c r="AF29" s="28">
        <v>-29892384.342647523</v>
      </c>
      <c r="AG29" s="28">
        <v>-30490232.029500481</v>
      </c>
      <c r="AH29" s="28">
        <v>-31100036.670090489</v>
      </c>
      <c r="AI29" s="28">
        <v>-31722037.403492298</v>
      </c>
      <c r="AJ29" s="28">
        <v>-32356478.151562147</v>
      </c>
      <c r="AK29" s="10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spans="1:59" s="1" customFormat="1" x14ac:dyDescent="0.3">
      <c r="A30" s="1" t="s">
        <v>5</v>
      </c>
      <c r="D30" s="11"/>
      <c r="E30" s="11"/>
      <c r="F30" s="11"/>
      <c r="G30" s="11"/>
      <c r="H30" s="11"/>
      <c r="I30" s="11"/>
      <c r="J30" s="29">
        <v>-35815546.394067854</v>
      </c>
      <c r="K30" s="29">
        <v>-36531857.321949214</v>
      </c>
      <c r="L30" s="29">
        <v>-37262494.4683882</v>
      </c>
      <c r="M30" s="29">
        <v>-38007744.357755959</v>
      </c>
      <c r="N30" s="29">
        <v>-38767899.24491109</v>
      </c>
      <c r="O30" s="29">
        <v>-39543257.229809299</v>
      </c>
      <c r="P30" s="29">
        <v>-40334122.374405488</v>
      </c>
      <c r="Q30" s="29">
        <v>-41140804.821893603</v>
      </c>
      <c r="R30" s="29">
        <v>-41963620.918331474</v>
      </c>
      <c r="S30" s="29">
        <v>-42802893.3366981</v>
      </c>
      <c r="T30" s="29">
        <v>-43658951.203432068</v>
      </c>
      <c r="U30" s="29">
        <v>-44532130.227500707</v>
      </c>
      <c r="V30" s="29">
        <v>-45422772.832050726</v>
      </c>
      <c r="W30" s="29">
        <v>-46331228.288691744</v>
      </c>
      <c r="X30" s="29">
        <v>-47257852.854465581</v>
      </c>
      <c r="Y30" s="29">
        <v>-48203009.911554888</v>
      </c>
      <c r="Z30" s="29">
        <v>-49167070.109785989</v>
      </c>
      <c r="AA30" s="29">
        <v>-50150411.511981711</v>
      </c>
      <c r="AB30" s="29">
        <v>-51153419.742221355</v>
      </c>
      <c r="AC30" s="29">
        <v>-52176488.137065776</v>
      </c>
      <c r="AD30" s="29">
        <v>-53220017.899807096</v>
      </c>
      <c r="AE30" s="29">
        <v>-54284418.257803231</v>
      </c>
      <c r="AF30" s="29">
        <v>-55370106.622959286</v>
      </c>
      <c r="AG30" s="29">
        <v>-56477508.755418487</v>
      </c>
      <c r="AH30" s="29">
        <v>-57607058.930526853</v>
      </c>
      <c r="AI30" s="29">
        <v>-58759200.109137394</v>
      </c>
      <c r="AJ30" s="29">
        <v>-59934384.111320138</v>
      </c>
      <c r="AK30" s="12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" customFormat="1" x14ac:dyDescent="0.3">
      <c r="D31" s="11"/>
      <c r="E31" s="11"/>
      <c r="F31" s="11"/>
      <c r="G31" s="29"/>
      <c r="H31" s="29"/>
      <c r="I31" s="2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" customFormat="1" x14ac:dyDescent="0.3">
      <c r="A32" s="32" t="s">
        <v>60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-4058863.4531382984</v>
      </c>
      <c r="K32" s="35">
        <v>-4140040.7222010642</v>
      </c>
      <c r="L32" s="35">
        <v>-4222841.5366450856</v>
      </c>
      <c r="M32" s="35">
        <v>-4307298.3673779871</v>
      </c>
      <c r="N32" s="35">
        <v>-4393444.3347255476</v>
      </c>
      <c r="O32" s="35">
        <v>-4481313.221420059</v>
      </c>
      <c r="P32" s="35">
        <v>-4570939.4858484603</v>
      </c>
      <c r="Q32" s="35">
        <v>-4662358.2755654296</v>
      </c>
      <c r="R32" s="35">
        <v>-4755605.4410767378</v>
      </c>
      <c r="S32" s="35">
        <v>-4850717.5498982724</v>
      </c>
      <c r="T32" s="35">
        <v>-4947731.9008962382</v>
      </c>
      <c r="U32" s="35">
        <v>-5046686.5389141636</v>
      </c>
      <c r="V32" s="35">
        <v>-5147620.2696924461</v>
      </c>
      <c r="W32" s="35">
        <v>-5250572.6750862962</v>
      </c>
      <c r="X32" s="35">
        <v>-5355584.1285880217</v>
      </c>
      <c r="Y32" s="35">
        <v>-5462695.8111597812</v>
      </c>
      <c r="Z32" s="35">
        <v>-5571949.7273829784</v>
      </c>
      <c r="AA32" s="35">
        <v>-5683388.721930637</v>
      </c>
      <c r="AB32" s="35">
        <v>-5797056.4963692511</v>
      </c>
      <c r="AC32" s="35">
        <v>-5912997.6262966357</v>
      </c>
      <c r="AD32" s="35">
        <v>-6031257.578822569</v>
      </c>
      <c r="AE32" s="35">
        <v>-6151882.73039902</v>
      </c>
      <c r="AF32" s="35">
        <v>-6274920.3850070005</v>
      </c>
      <c r="AG32" s="35">
        <v>-6400418.7927071406</v>
      </c>
      <c r="AH32" s="35">
        <v>-6528427.1685612835</v>
      </c>
      <c r="AI32" s="35">
        <v>-6658995.7119325092</v>
      </c>
      <c r="AJ32" s="35">
        <v>-6792175.6261711596</v>
      </c>
      <c r="AK32" s="35">
        <v>0</v>
      </c>
      <c r="AL32" s="35">
        <v>0</v>
      </c>
      <c r="AM32" s="35">
        <v>0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" customFormat="1" x14ac:dyDescent="0.3">
      <c r="A33" s="20" t="s">
        <v>61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-53160655.706348099</v>
      </c>
      <c r="K33" s="35">
        <v>-54223868.820475064</v>
      </c>
      <c r="L33" s="35">
        <v>-55308346.196884565</v>
      </c>
      <c r="M33" s="35">
        <v>-56414513.120822258</v>
      </c>
      <c r="N33" s="35">
        <v>-57542803.38323871</v>
      </c>
      <c r="O33" s="35">
        <v>-58693659.450903483</v>
      </c>
      <c r="P33" s="35">
        <v>-59867532.639921553</v>
      </c>
      <c r="Q33" s="35">
        <v>-61064883.292719983</v>
      </c>
      <c r="R33" s="35">
        <v>-62286180.958574384</v>
      </c>
      <c r="S33" s="35">
        <v>-63531904.57774587</v>
      </c>
      <c r="T33" s="35">
        <v>-64802542.669300787</v>
      </c>
      <c r="U33" s="35">
        <v>-66098593.522686809</v>
      </c>
      <c r="V33" s="35">
        <v>-67420565.39314054</v>
      </c>
      <c r="W33" s="35">
        <v>-68768976.701003358</v>
      </c>
      <c r="X33" s="35">
        <v>-70144356.235023439</v>
      </c>
      <c r="Y33" s="35">
        <v>-71547243.359723896</v>
      </c>
      <c r="Z33" s="35">
        <v>-72978188.226918384</v>
      </c>
      <c r="AA33" s="35">
        <v>-74437751.991456762</v>
      </c>
      <c r="AB33" s="35">
        <v>-75926507.031285897</v>
      </c>
      <c r="AC33" s="35">
        <v>-77445037.171911597</v>
      </c>
      <c r="AD33" s="35">
        <v>-78993937.915349841</v>
      </c>
      <c r="AE33" s="35">
        <v>-80573816.673656836</v>
      </c>
      <c r="AF33" s="35">
        <v>-82185293.007129982</v>
      </c>
      <c r="AG33" s="35">
        <v>-83828998.867272586</v>
      </c>
      <c r="AH33" s="35">
        <v>-85505578.844618037</v>
      </c>
      <c r="AI33" s="35">
        <v>-87215690.421510398</v>
      </c>
      <c r="AJ33" s="35">
        <v>-88960004.229940608</v>
      </c>
      <c r="AK33" s="35">
        <v>0</v>
      </c>
      <c r="AL33" s="35">
        <v>0</v>
      </c>
      <c r="AM33" s="35">
        <v>0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3" customFormat="1" x14ac:dyDescent="0.3">
      <c r="A34" s="13" t="s">
        <v>62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-57219519.159486398</v>
      </c>
      <c r="K34" s="33">
        <v>-58363909.542676128</v>
      </c>
      <c r="L34" s="33">
        <v>-59531187.73352965</v>
      </c>
      <c r="M34" s="33">
        <v>-60721811.488200247</v>
      </c>
      <c r="N34" s="33">
        <v>-61936247.717964262</v>
      </c>
      <c r="O34" s="33">
        <v>-63174972.67232354</v>
      </c>
      <c r="P34" s="33">
        <v>-64438472.125770018</v>
      </c>
      <c r="Q34" s="33">
        <v>-65727241.568285413</v>
      </c>
      <c r="R34" s="33">
        <v>-67041786.399651125</v>
      </c>
      <c r="S34" s="33">
        <v>-68382622.127644137</v>
      </c>
      <c r="T34" s="33">
        <v>-69750274.570197031</v>
      </c>
      <c r="U34" s="33">
        <v>-71145280.061600968</v>
      </c>
      <c r="V34" s="33">
        <v>-72568185.66283299</v>
      </c>
      <c r="W34" s="33">
        <v>-74019549.376089647</v>
      </c>
      <c r="X34" s="33">
        <v>-75499940.36361146</v>
      </c>
      <c r="Y34" s="33">
        <v>-77009939.17088367</v>
      </c>
      <c r="Z34" s="33">
        <v>-78550137.954301357</v>
      </c>
      <c r="AA34" s="33">
        <v>-80121140.7133874</v>
      </c>
      <c r="AB34" s="33">
        <v>-81723563.527655154</v>
      </c>
      <c r="AC34" s="33">
        <v>-83358034.798208237</v>
      </c>
      <c r="AD34" s="33">
        <v>-85025195.494172409</v>
      </c>
      <c r="AE34" s="33">
        <v>-86725699.404055864</v>
      </c>
      <c r="AF34" s="33">
        <v>-88460213.392136976</v>
      </c>
      <c r="AG34" s="33">
        <v>-90229417.659979731</v>
      </c>
      <c r="AH34" s="33">
        <v>-92034006.013179317</v>
      </c>
      <c r="AI34" s="33">
        <v>-93874686.133442909</v>
      </c>
      <c r="AJ34" s="33">
        <v>-95752179.856111765</v>
      </c>
      <c r="AK34" s="33">
        <v>0</v>
      </c>
      <c r="AL34" s="33">
        <v>0</v>
      </c>
      <c r="AM34" s="33">
        <v>0</v>
      </c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1:59" s="1" customFormat="1" x14ac:dyDescent="0.3">
      <c r="D35" s="11"/>
      <c r="E35" s="11"/>
      <c r="F35" s="11"/>
      <c r="G35" s="29"/>
      <c r="H35" s="29"/>
      <c r="I35" s="29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20" customFormat="1" x14ac:dyDescent="0.3">
      <c r="A36" s="20" t="s">
        <v>63</v>
      </c>
      <c r="D36" s="36"/>
      <c r="E36" s="36"/>
      <c r="F36" s="36"/>
      <c r="G36" s="30"/>
      <c r="H36" s="30"/>
      <c r="I36" s="30"/>
      <c r="J36" s="35">
        <v>-628875.26693164138</v>
      </c>
      <c r="K36" s="35">
        <v>-641452.77227027423</v>
      </c>
      <c r="L36" s="35">
        <v>-654281.82771567977</v>
      </c>
      <c r="M36" s="35">
        <v>-667367.46426999336</v>
      </c>
      <c r="N36" s="35">
        <v>-680714.81355539325</v>
      </c>
      <c r="O36" s="35">
        <v>-694329.10982650123</v>
      </c>
      <c r="P36" s="35">
        <v>-708215.69202303118</v>
      </c>
      <c r="Q36" s="35">
        <v>-722380.0058634918</v>
      </c>
      <c r="R36" s="35">
        <v>-736827.6059807617</v>
      </c>
      <c r="S36" s="35">
        <v>-751564.15810037672</v>
      </c>
      <c r="T36" s="35">
        <v>-766595.44126238441</v>
      </c>
      <c r="U36" s="35">
        <v>-781927.35008763208</v>
      </c>
      <c r="V36" s="35">
        <v>-797565.89708938485</v>
      </c>
      <c r="W36" s="35">
        <v>-813517.2150311725</v>
      </c>
      <c r="X36" s="35">
        <v>-829787.55933179602</v>
      </c>
      <c r="Y36" s="35">
        <v>-846383.31051843183</v>
      </c>
      <c r="Z36" s="35">
        <v>-863310.97672880057</v>
      </c>
      <c r="AA36" s="35">
        <v>-880577.19626337662</v>
      </c>
      <c r="AB36" s="35">
        <v>-898188.74018864427</v>
      </c>
      <c r="AC36" s="35">
        <v>-916152.51499241707</v>
      </c>
      <c r="AD36" s="35">
        <v>-934475.56529226538</v>
      </c>
      <c r="AE36" s="35">
        <v>-953165.07659811084</v>
      </c>
      <c r="AF36" s="35">
        <v>-972228.37813007296</v>
      </c>
      <c r="AG36" s="35">
        <v>-991672.94569267449</v>
      </c>
      <c r="AH36" s="35">
        <v>-1011506.404606528</v>
      </c>
      <c r="AI36" s="35">
        <v>-1692673.1402536754</v>
      </c>
      <c r="AJ36" s="35">
        <v>-1726526.6030587489</v>
      </c>
      <c r="AK36" s="35">
        <v>0</v>
      </c>
      <c r="AL36" s="35">
        <v>0</v>
      </c>
      <c r="AM36" s="35">
        <v>0</v>
      </c>
      <c r="AN36" s="35">
        <v>0</v>
      </c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</row>
    <row r="37" spans="1:59" s="1" customFormat="1" x14ac:dyDescent="0.3">
      <c r="A37" s="20" t="s">
        <v>64</v>
      </c>
      <c r="D37" s="11"/>
      <c r="E37" s="11"/>
      <c r="F37" s="11"/>
      <c r="G37" s="29"/>
      <c r="H37" s="29"/>
      <c r="I37" s="29"/>
      <c r="J37" s="35">
        <v>-10176798.558647808</v>
      </c>
      <c r="K37" s="35">
        <v>-10380334.529820764</v>
      </c>
      <c r="L37" s="35">
        <v>-10587941.220417181</v>
      </c>
      <c r="M37" s="35">
        <v>-10799700.044825522</v>
      </c>
      <c r="N37" s="35">
        <v>-11015694.045722034</v>
      </c>
      <c r="O37" s="35">
        <v>-11236007.926636476</v>
      </c>
      <c r="P37" s="35">
        <v>-11460728.085169205</v>
      </c>
      <c r="Q37" s="35">
        <v>-11689942.646872589</v>
      </c>
      <c r="R37" s="35">
        <v>-11923741.49981004</v>
      </c>
      <c r="S37" s="35">
        <v>-12162216.329806242</v>
      </c>
      <c r="T37" s="35">
        <v>-12405460.656402366</v>
      </c>
      <c r="U37" s="35">
        <v>-12653569.869530415</v>
      </c>
      <c r="V37" s="35">
        <v>-12906641.266921025</v>
      </c>
      <c r="W37" s="35">
        <v>-13164774.092259446</v>
      </c>
      <c r="X37" s="35">
        <v>-13428069.574104633</v>
      </c>
      <c r="Y37" s="35">
        <v>-13696630.965586727</v>
      </c>
      <c r="Z37" s="35">
        <v>-13970563.584898463</v>
      </c>
      <c r="AA37" s="35">
        <v>-14249974.856596433</v>
      </c>
      <c r="AB37" s="35">
        <v>-14534974.353728361</v>
      </c>
      <c r="AC37" s="35">
        <v>-14825673.840802927</v>
      </c>
      <c r="AD37" s="35">
        <v>-15122187.317618988</v>
      </c>
      <c r="AE37" s="35">
        <v>-15424631.063971367</v>
      </c>
      <c r="AF37" s="35">
        <v>-15733123.685250793</v>
      </c>
      <c r="AG37" s="35">
        <v>-16047786.158955811</v>
      </c>
      <c r="AH37" s="35">
        <v>-16368741.882134929</v>
      </c>
      <c r="AI37" s="35">
        <v>-16696116.719777625</v>
      </c>
      <c r="AJ37" s="35">
        <v>-17030039.054173179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3" customFormat="1" x14ac:dyDescent="0.3">
      <c r="A38" s="13" t="s">
        <v>65</v>
      </c>
      <c r="D38" s="15"/>
      <c r="E38" s="15"/>
      <c r="F38" s="15"/>
      <c r="G38" s="33"/>
      <c r="H38" s="33"/>
      <c r="I38" s="33"/>
      <c r="J38" s="33">
        <f>SUM(J36:J37)</f>
        <v>-10805673.82557945</v>
      </c>
      <c r="K38" s="33">
        <f t="shared" ref="K38:AK38" si="3">SUM(K36:K37)</f>
        <v>-11021787.302091038</v>
      </c>
      <c r="L38" s="33">
        <f t="shared" si="3"/>
        <v>-11242223.048132861</v>
      </c>
      <c r="M38" s="33">
        <f t="shared" si="3"/>
        <v>-11467067.509095516</v>
      </c>
      <c r="N38" s="33">
        <f t="shared" si="3"/>
        <v>-11696408.859277427</v>
      </c>
      <c r="O38" s="33">
        <f t="shared" si="3"/>
        <v>-11930337.036462978</v>
      </c>
      <c r="P38" s="33">
        <f t="shared" si="3"/>
        <v>-12168943.777192237</v>
      </c>
      <c r="Q38" s="33">
        <f t="shared" si="3"/>
        <v>-12412322.652736081</v>
      </c>
      <c r="R38" s="33">
        <f t="shared" si="3"/>
        <v>-12660569.105790801</v>
      </c>
      <c r="S38" s="33">
        <f t="shared" si="3"/>
        <v>-12913780.487906618</v>
      </c>
      <c r="T38" s="33">
        <f t="shared" si="3"/>
        <v>-13172056.097664751</v>
      </c>
      <c r="U38" s="33">
        <f t="shared" si="3"/>
        <v>-13435497.219618047</v>
      </c>
      <c r="V38" s="33">
        <f t="shared" si="3"/>
        <v>-13704207.164010409</v>
      </c>
      <c r="W38" s="33">
        <f t="shared" si="3"/>
        <v>-13978291.307290619</v>
      </c>
      <c r="X38" s="33">
        <f t="shared" si="3"/>
        <v>-14257857.133436428</v>
      </c>
      <c r="Y38" s="33">
        <f t="shared" si="3"/>
        <v>-14543014.27610516</v>
      </c>
      <c r="Z38" s="33">
        <f t="shared" si="3"/>
        <v>-14833874.561627263</v>
      </c>
      <c r="AA38" s="33">
        <f t="shared" si="3"/>
        <v>-15130552.052859809</v>
      </c>
      <c r="AB38" s="33">
        <f t="shared" si="3"/>
        <v>-15433163.093917005</v>
      </c>
      <c r="AC38" s="33">
        <f t="shared" si="3"/>
        <v>-15741826.355795344</v>
      </c>
      <c r="AD38" s="33">
        <f t="shared" si="3"/>
        <v>-16056662.882911254</v>
      </c>
      <c r="AE38" s="33">
        <f t="shared" si="3"/>
        <v>-16377796.140569478</v>
      </c>
      <c r="AF38" s="33">
        <f t="shared" si="3"/>
        <v>-16705352.063380865</v>
      </c>
      <c r="AG38" s="33">
        <f t="shared" si="3"/>
        <v>-17039459.104648486</v>
      </c>
      <c r="AH38" s="33">
        <f t="shared" si="3"/>
        <v>-17380248.286741458</v>
      </c>
      <c r="AI38" s="33">
        <f t="shared" si="3"/>
        <v>-18388789.860031299</v>
      </c>
      <c r="AJ38" s="33">
        <f t="shared" si="3"/>
        <v>-18756565.657231927</v>
      </c>
      <c r="AK38" s="33">
        <f t="shared" si="3"/>
        <v>0</v>
      </c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</row>
    <row r="39" spans="1:59" x14ac:dyDescent="0.3">
      <c r="D39" s="7"/>
      <c r="E39" s="7"/>
      <c r="F39" s="7"/>
      <c r="G39" s="7"/>
      <c r="H39" s="7"/>
      <c r="I39" s="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1:59" x14ac:dyDescent="0.3">
      <c r="A40" t="s">
        <v>7</v>
      </c>
      <c r="D40" s="7"/>
      <c r="E40" s="7"/>
      <c r="F40" s="7"/>
      <c r="G40" s="7"/>
      <c r="H40" s="7"/>
      <c r="I40" s="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30">
        <v>-1930453417.1830595</v>
      </c>
      <c r="AK40" s="12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1:59" s="6" customFormat="1" x14ac:dyDescent="0.3">
      <c r="A41" s="6" t="s">
        <v>11</v>
      </c>
      <c r="D41" s="8"/>
      <c r="E41" s="8"/>
      <c r="F41" s="8"/>
      <c r="G41" s="8"/>
      <c r="H41" s="8"/>
      <c r="I41" s="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31">
        <v>-517703650.42499435</v>
      </c>
      <c r="AK41" s="1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spans="1:59" x14ac:dyDescent="0.3">
      <c r="A42" s="1" t="s">
        <v>12</v>
      </c>
      <c r="B42" s="1"/>
      <c r="C42" s="1"/>
      <c r="D42" s="7"/>
      <c r="E42" s="7"/>
      <c r="F42" s="7"/>
      <c r="G42" s="7"/>
      <c r="H42" s="7"/>
      <c r="I42" s="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29">
        <v>-2448157067.6080537</v>
      </c>
      <c r="AK42" s="12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1:59" s="1" customFormat="1" x14ac:dyDescent="0.3">
      <c r="D43" s="11"/>
      <c r="E43" s="11"/>
      <c r="F43" s="11"/>
      <c r="G43" s="29"/>
      <c r="H43" s="29"/>
      <c r="I43" s="2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59" s="1" customFormat="1" x14ac:dyDescent="0.3">
      <c r="A44" s="32" t="s">
        <v>66</v>
      </c>
      <c r="D44" s="11"/>
      <c r="E44" s="11"/>
      <c r="F44" s="11"/>
      <c r="G44" s="29"/>
      <c r="H44" s="29"/>
      <c r="I44" s="29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30">
        <v>-271687025.04684639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59" s="1" customFormat="1" x14ac:dyDescent="0.3">
      <c r="A45" s="20" t="s">
        <v>67</v>
      </c>
      <c r="D45" s="11"/>
      <c r="E45" s="11"/>
      <c r="F45" s="11"/>
      <c r="G45" s="29"/>
      <c r="H45" s="29"/>
      <c r="I45" s="29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30">
        <v>-88960004.229940608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 s="13" customFormat="1" x14ac:dyDescent="0.3">
      <c r="A46" s="13" t="s">
        <v>68</v>
      </c>
      <c r="D46" s="15"/>
      <c r="E46" s="15"/>
      <c r="F46" s="15"/>
      <c r="G46" s="33"/>
      <c r="H46" s="33"/>
      <c r="I46" s="33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33">
        <v>-360647029.27678698</v>
      </c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r="47" spans="1:59" s="1" customFormat="1" x14ac:dyDescent="0.3">
      <c r="D47" s="11"/>
      <c r="E47" s="11"/>
      <c r="F47" s="11"/>
      <c r="G47" s="29"/>
      <c r="H47" s="29"/>
      <c r="I47" s="2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spans="1:59" s="20" customFormat="1" x14ac:dyDescent="0.3">
      <c r="A48" s="20" t="s">
        <v>69</v>
      </c>
      <c r="D48" s="36"/>
      <c r="E48" s="36"/>
      <c r="F48" s="36"/>
      <c r="G48" s="30"/>
      <c r="H48" s="30"/>
      <c r="I48" s="30"/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-48611418.906503648</v>
      </c>
      <c r="AG48" s="35">
        <v>0</v>
      </c>
      <c r="AH48" s="35">
        <v>0</v>
      </c>
      <c r="AI48" s="35">
        <v>0</v>
      </c>
      <c r="AJ48" s="35">
        <v>-86326330.152937442</v>
      </c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</row>
    <row r="49" spans="1:59" s="1" customFormat="1" x14ac:dyDescent="0.3">
      <c r="A49" s="20" t="s">
        <v>70</v>
      </c>
      <c r="D49" s="11"/>
      <c r="E49" s="11"/>
      <c r="F49" s="11"/>
      <c r="G49" s="29"/>
      <c r="H49" s="29"/>
      <c r="I49" s="29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35">
        <v>-34060078.108346358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spans="1:59" s="13" customFormat="1" x14ac:dyDescent="0.3">
      <c r="A50" s="13" t="s">
        <v>71</v>
      </c>
      <c r="D50" s="15"/>
      <c r="E50" s="15"/>
      <c r="F50" s="15"/>
      <c r="G50" s="33"/>
      <c r="H50" s="33"/>
      <c r="I50" s="33"/>
      <c r="J50" s="33">
        <f t="shared" ref="J50" si="4">SUM(J48:J49)</f>
        <v>0</v>
      </c>
      <c r="K50" s="33">
        <f t="shared" ref="K50" si="5">SUM(K48:K49)</f>
        <v>0</v>
      </c>
      <c r="L50" s="33">
        <f t="shared" ref="L50" si="6">SUM(L48:L49)</f>
        <v>0</v>
      </c>
      <c r="M50" s="33">
        <f t="shared" ref="M50" si="7">SUM(M48:M49)</f>
        <v>0</v>
      </c>
      <c r="N50" s="33">
        <f t="shared" ref="N50" si="8">SUM(N48:N49)</f>
        <v>0</v>
      </c>
      <c r="O50" s="33">
        <f t="shared" ref="O50" si="9">SUM(O48:O49)</f>
        <v>0</v>
      </c>
      <c r="P50" s="33">
        <f t="shared" ref="P50" si="10">SUM(P48:P49)</f>
        <v>0</v>
      </c>
      <c r="Q50" s="33">
        <f t="shared" ref="Q50" si="11">SUM(Q48:Q49)</f>
        <v>0</v>
      </c>
      <c r="R50" s="33">
        <f t="shared" ref="R50" si="12">SUM(R48:R49)</f>
        <v>0</v>
      </c>
      <c r="S50" s="33">
        <f t="shared" ref="S50" si="13">SUM(S48:S49)</f>
        <v>0</v>
      </c>
      <c r="T50" s="33">
        <f t="shared" ref="T50" si="14">SUM(T48:T49)</f>
        <v>0</v>
      </c>
      <c r="U50" s="33">
        <f t="shared" ref="U50" si="15">SUM(U48:U49)</f>
        <v>0</v>
      </c>
      <c r="V50" s="33">
        <f t="shared" ref="V50" si="16">SUM(V48:V49)</f>
        <v>0</v>
      </c>
      <c r="W50" s="33">
        <f t="shared" ref="W50" si="17">SUM(W48:W49)</f>
        <v>0</v>
      </c>
      <c r="X50" s="33">
        <f t="shared" ref="X50" si="18">SUM(X48:X49)</f>
        <v>0</v>
      </c>
      <c r="Y50" s="33">
        <f t="shared" ref="Y50" si="19">SUM(Y48:Y49)</f>
        <v>0</v>
      </c>
      <c r="Z50" s="33">
        <f t="shared" ref="Z50" si="20">SUM(Z48:Z49)</f>
        <v>0</v>
      </c>
      <c r="AA50" s="33">
        <f t="shared" ref="AA50" si="21">SUM(AA48:AA49)</f>
        <v>0</v>
      </c>
      <c r="AB50" s="33">
        <f t="shared" ref="AB50" si="22">SUM(AB48:AB49)</f>
        <v>0</v>
      </c>
      <c r="AC50" s="33">
        <f t="shared" ref="AC50" si="23">SUM(AC48:AC49)</f>
        <v>0</v>
      </c>
      <c r="AD50" s="33">
        <f t="shared" ref="AD50" si="24">SUM(AD48:AD49)</f>
        <v>0</v>
      </c>
      <c r="AE50" s="33">
        <f t="shared" ref="AE50" si="25">SUM(AE48:AE49)</f>
        <v>0</v>
      </c>
      <c r="AF50" s="33">
        <f t="shared" ref="AF50" si="26">SUM(AF48:AF49)</f>
        <v>-48611418.906503648</v>
      </c>
      <c r="AG50" s="33">
        <f t="shared" ref="AG50" si="27">SUM(AG48:AG49)</f>
        <v>0</v>
      </c>
      <c r="AH50" s="33">
        <f t="shared" ref="AH50" si="28">SUM(AH48:AH49)</f>
        <v>0</v>
      </c>
      <c r="AI50" s="33">
        <f t="shared" ref="AI50" si="29">SUM(AI48:AI49)</f>
        <v>0</v>
      </c>
      <c r="AJ50" s="33">
        <f t="shared" ref="AJ50" si="30">SUM(AJ48:AJ49)</f>
        <v>-120386408.2612838</v>
      </c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</row>
    <row r="51" spans="1:59" s="1" customFormat="1" x14ac:dyDescent="0.3">
      <c r="D51" s="11"/>
      <c r="E51" s="11"/>
      <c r="F51" s="11"/>
      <c r="G51" s="29"/>
      <c r="H51" s="29"/>
      <c r="I51" s="2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spans="1:59" s="1" customFormat="1" x14ac:dyDescent="0.3">
      <c r="A52" s="32" t="s">
        <v>72</v>
      </c>
      <c r="D52" s="11"/>
      <c r="E52" s="11"/>
      <c r="F52" s="11"/>
      <c r="G52" s="29"/>
      <c r="H52" s="29"/>
      <c r="I52" s="29"/>
      <c r="J52" s="9">
        <f>J20+J32+J44</f>
        <v>-28412044.171968088</v>
      </c>
      <c r="K52" s="9">
        <f t="shared" ref="K52:AJ52" si="31">K20+K32+K44</f>
        <v>-28980285.05540745</v>
      </c>
      <c r="L52" s="9">
        <f t="shared" si="31"/>
        <v>-29559890.7565156</v>
      </c>
      <c r="M52" s="9">
        <f t="shared" si="31"/>
        <v>-30151088.571645908</v>
      </c>
      <c r="N52" s="9">
        <f t="shared" si="31"/>
        <v>-30754110.343078829</v>
      </c>
      <c r="O52" s="9">
        <f t="shared" si="31"/>
        <v>-31369192.549940407</v>
      </c>
      <c r="P52" s="9">
        <f t="shared" si="31"/>
        <v>-31996576.400939219</v>
      </c>
      <c r="Q52" s="9">
        <f t="shared" si="31"/>
        <v>-32636507.928958006</v>
      </c>
      <c r="R52" s="9">
        <f t="shared" si="31"/>
        <v>-33289238.087537162</v>
      </c>
      <c r="S52" s="9">
        <f t="shared" si="31"/>
        <v>-33955022.849287905</v>
      </c>
      <c r="T52" s="9">
        <f t="shared" si="31"/>
        <v>-34634123.306273669</v>
      </c>
      <c r="U52" s="9">
        <f t="shared" si="31"/>
        <v>-35326805.772399142</v>
      </c>
      <c r="V52" s="9">
        <f t="shared" si="31"/>
        <v>-36033341.887847118</v>
      </c>
      <c r="W52" s="9">
        <f t="shared" si="31"/>
        <v>-36754008.725604065</v>
      </c>
      <c r="X52" s="9">
        <f t="shared" si="31"/>
        <v>-37489088.900116153</v>
      </c>
      <c r="Y52" s="9">
        <f t="shared" si="31"/>
        <v>-38238870.678118467</v>
      </c>
      <c r="Z52" s="9">
        <f t="shared" si="31"/>
        <v>-39003648.091680847</v>
      </c>
      <c r="AA52" s="9">
        <f t="shared" si="31"/>
        <v>-39783721.053514458</v>
      </c>
      <c r="AB52" s="9">
        <f t="shared" si="31"/>
        <v>-40579395.474584758</v>
      </c>
      <c r="AC52" s="9">
        <f t="shared" si="31"/>
        <v>-41390983.384076446</v>
      </c>
      <c r="AD52" s="9">
        <f t="shared" si="31"/>
        <v>-42218803.051757976</v>
      </c>
      <c r="AE52" s="9">
        <f t="shared" si="31"/>
        <v>-43063179.11279314</v>
      </c>
      <c r="AF52" s="9">
        <f>AF20+AF32+AF44</f>
        <v>-43924442.695049003</v>
      </c>
      <c r="AG52" s="9">
        <f t="shared" si="31"/>
        <v>-44802931.548949979</v>
      </c>
      <c r="AH52" s="9">
        <f t="shared" si="31"/>
        <v>-45698990.179928988</v>
      </c>
      <c r="AI52" s="9">
        <f t="shared" si="31"/>
        <v>-46612969.983527564</v>
      </c>
      <c r="AJ52" s="9">
        <f t="shared" si="31"/>
        <v>-319232254.43004453</v>
      </c>
      <c r="AK52" s="9"/>
      <c r="AL52" s="9"/>
      <c r="AM52" s="9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59" s="1" customFormat="1" x14ac:dyDescent="0.3">
      <c r="A53" s="20" t="s">
        <v>73</v>
      </c>
      <c r="D53" s="11"/>
      <c r="E53" s="11"/>
      <c r="F53" s="11"/>
      <c r="G53" s="29"/>
      <c r="H53" s="29"/>
      <c r="I53" s="29"/>
      <c r="J53" s="10">
        <f>J21+J33+J45</f>
        <v>-372124589.94443667</v>
      </c>
      <c r="K53" s="10">
        <f t="shared" ref="K53:AJ53" si="32">K21+K33+K45</f>
        <v>-379567081.74332541</v>
      </c>
      <c r="L53" s="10">
        <f t="shared" si="32"/>
        <v>-387158423.37819195</v>
      </c>
      <c r="M53" s="10">
        <f t="shared" si="32"/>
        <v>-394901591.84575582</v>
      </c>
      <c r="N53" s="10">
        <f t="shared" si="32"/>
        <v>-402799623.68267095</v>
      </c>
      <c r="O53" s="10">
        <f t="shared" si="32"/>
        <v>-410855616.15632439</v>
      </c>
      <c r="P53" s="10">
        <f t="shared" si="32"/>
        <v>-419072728.47945082</v>
      </c>
      <c r="Q53" s="10">
        <f t="shared" si="32"/>
        <v>-427454183.04903984</v>
      </c>
      <c r="R53" s="10">
        <f t="shared" si="32"/>
        <v>-436003266.71002066</v>
      </c>
      <c r="S53" s="10">
        <f t="shared" si="32"/>
        <v>-444723332.04422104</v>
      </c>
      <c r="T53" s="10">
        <f t="shared" si="32"/>
        <v>-453617798.6851055</v>
      </c>
      <c r="U53" s="10">
        <f t="shared" si="32"/>
        <v>-462690154.65880764</v>
      </c>
      <c r="V53" s="10">
        <f t="shared" si="32"/>
        <v>-471943957.75198382</v>
      </c>
      <c r="W53" s="10">
        <f t="shared" si="32"/>
        <v>-481382836.90702355</v>
      </c>
      <c r="X53" s="10">
        <f t="shared" si="32"/>
        <v>-491010493.64516401</v>
      </c>
      <c r="Y53" s="10">
        <f t="shared" si="32"/>
        <v>-500830703.51806724</v>
      </c>
      <c r="Z53" s="10">
        <f t="shared" si="32"/>
        <v>-510847317.58842868</v>
      </c>
      <c r="AA53" s="10">
        <f t="shared" si="32"/>
        <v>-521064263.94019729</v>
      </c>
      <c r="AB53" s="10">
        <f t="shared" si="32"/>
        <v>-531485549.21900123</v>
      </c>
      <c r="AC53" s="10">
        <f t="shared" si="32"/>
        <v>-542115260.20338118</v>
      </c>
      <c r="AD53" s="10">
        <f t="shared" si="32"/>
        <v>-552957565.40744877</v>
      </c>
      <c r="AE53" s="10">
        <f t="shared" si="32"/>
        <v>-564016716.71559787</v>
      </c>
      <c r="AF53" s="10">
        <f>AF21+AF33+AF45</f>
        <v>-575297051.04990983</v>
      </c>
      <c r="AG53" s="10">
        <f t="shared" si="32"/>
        <v>-586802992.07090807</v>
      </c>
      <c r="AH53" s="10">
        <f t="shared" si="32"/>
        <v>-598539051.91232622</v>
      </c>
      <c r="AI53" s="10">
        <f t="shared" si="32"/>
        <v>-610509832.95057273</v>
      </c>
      <c r="AJ53" s="10">
        <f t="shared" si="32"/>
        <v>-711680033.83952487</v>
      </c>
      <c r="AK53" s="10"/>
      <c r="AL53" s="10"/>
      <c r="AM53" s="10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 s="13" customFormat="1" x14ac:dyDescent="0.3">
      <c r="A54" s="13" t="s">
        <v>74</v>
      </c>
      <c r="D54" s="15"/>
      <c r="E54" s="15"/>
      <c r="F54" s="15"/>
      <c r="G54" s="33"/>
      <c r="H54" s="33"/>
      <c r="I54" s="33"/>
      <c r="J54" s="12">
        <f>SUM(J52:J53)</f>
        <v>-400536634.11640477</v>
      </c>
      <c r="K54" s="12">
        <f t="shared" ref="K54:AJ54" si="33">SUM(K52:K53)</f>
        <v>-408547366.79873288</v>
      </c>
      <c r="L54" s="12">
        <f t="shared" si="33"/>
        <v>-416718314.13470757</v>
      </c>
      <c r="M54" s="12">
        <f t="shared" si="33"/>
        <v>-425052680.41740173</v>
      </c>
      <c r="N54" s="12">
        <f t="shared" si="33"/>
        <v>-433553734.0257498</v>
      </c>
      <c r="O54" s="12">
        <f t="shared" si="33"/>
        <v>-442224808.70626479</v>
      </c>
      <c r="P54" s="12">
        <f t="shared" si="33"/>
        <v>-451069304.88039005</v>
      </c>
      <c r="Q54" s="12">
        <f t="shared" si="33"/>
        <v>-460090690.97799784</v>
      </c>
      <c r="R54" s="12">
        <f t="shared" si="33"/>
        <v>-469292504.79755783</v>
      </c>
      <c r="S54" s="12">
        <f t="shared" si="33"/>
        <v>-478678354.89350897</v>
      </c>
      <c r="T54" s="12">
        <f t="shared" si="33"/>
        <v>-488251921.99137914</v>
      </c>
      <c r="U54" s="12">
        <f t="shared" si="33"/>
        <v>-498016960.43120676</v>
      </c>
      <c r="V54" s="12">
        <f t="shared" si="33"/>
        <v>-507977299.63983095</v>
      </c>
      <c r="W54" s="12">
        <f t="shared" si="33"/>
        <v>-518136845.63262761</v>
      </c>
      <c r="X54" s="12">
        <f t="shared" si="33"/>
        <v>-528499582.54528016</v>
      </c>
      <c r="Y54" s="12">
        <f t="shared" si="33"/>
        <v>-539069574.19618571</v>
      </c>
      <c r="Z54" s="12">
        <f t="shared" si="33"/>
        <v>-549850965.6801095</v>
      </c>
      <c r="AA54" s="12">
        <f t="shared" si="33"/>
        <v>-560847984.99371171</v>
      </c>
      <c r="AB54" s="12">
        <f t="shared" si="33"/>
        <v>-572064944.69358599</v>
      </c>
      <c r="AC54" s="12">
        <f t="shared" si="33"/>
        <v>-583506243.58745766</v>
      </c>
      <c r="AD54" s="12">
        <f t="shared" si="33"/>
        <v>-595176368.4592067</v>
      </c>
      <c r="AE54" s="12">
        <f t="shared" si="33"/>
        <v>-607079895.82839096</v>
      </c>
      <c r="AF54" s="12">
        <f t="shared" si="33"/>
        <v>-619221493.74495888</v>
      </c>
      <c r="AG54" s="12">
        <f t="shared" si="33"/>
        <v>-631605923.61985803</v>
      </c>
      <c r="AH54" s="12">
        <f t="shared" si="33"/>
        <v>-644238042.09225523</v>
      </c>
      <c r="AI54" s="12">
        <f t="shared" si="33"/>
        <v>-657122802.93410027</v>
      </c>
      <c r="AJ54" s="12">
        <f t="shared" si="33"/>
        <v>-1030912288.2695694</v>
      </c>
      <c r="AK54" s="12"/>
      <c r="AL54" s="12"/>
      <c r="AM54" s="12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</row>
    <row r="55" spans="1:59" s="1" customFormat="1" x14ac:dyDescent="0.3">
      <c r="D55" s="11"/>
      <c r="E55" s="11"/>
      <c r="F55" s="11"/>
      <c r="G55" s="29"/>
      <c r="H55" s="29"/>
      <c r="I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spans="1:59" s="1" customFormat="1" x14ac:dyDescent="0.3">
      <c r="A56" s="20" t="s">
        <v>75</v>
      </c>
      <c r="D56" s="11"/>
      <c r="E56" s="11"/>
      <c r="F56" s="11"/>
      <c r="G56" s="29"/>
      <c r="H56" s="29"/>
      <c r="I56" s="29"/>
      <c r="J56" s="9">
        <f>J24+J36+J48</f>
        <v>-4402126.8685214892</v>
      </c>
      <c r="K56" s="9">
        <f t="shared" ref="K56:AJ56" si="34">K24+K36+K48</f>
        <v>-4490169.4058919195</v>
      </c>
      <c r="L56" s="9">
        <f t="shared" si="34"/>
        <v>-4579972.7940097582</v>
      </c>
      <c r="M56" s="9">
        <f t="shared" si="34"/>
        <v>-4671572.2498899531</v>
      </c>
      <c r="N56" s="9">
        <f t="shared" si="34"/>
        <v>-4765003.6948877526</v>
      </c>
      <c r="O56" s="9">
        <f t="shared" si="34"/>
        <v>-4860303.7687855083</v>
      </c>
      <c r="P56" s="9">
        <f t="shared" si="34"/>
        <v>-4957509.844161218</v>
      </c>
      <c r="Q56" s="9">
        <f t="shared" si="34"/>
        <v>-5056660.041044442</v>
      </c>
      <c r="R56" s="9">
        <f t="shared" si="34"/>
        <v>-5157793.2418653313</v>
      </c>
      <c r="S56" s="9">
        <f t="shared" si="34"/>
        <v>-5260949.1067026369</v>
      </c>
      <c r="T56" s="9">
        <f t="shared" si="34"/>
        <v>-5366168.0888366904</v>
      </c>
      <c r="U56" s="9">
        <f t="shared" si="34"/>
        <v>-5473491.4506134251</v>
      </c>
      <c r="V56" s="9">
        <f t="shared" si="34"/>
        <v>-5582961.2796256933</v>
      </c>
      <c r="W56" s="9">
        <f t="shared" si="34"/>
        <v>-5694620.5052182069</v>
      </c>
      <c r="X56" s="9">
        <f t="shared" si="34"/>
        <v>-5808512.915322572</v>
      </c>
      <c r="Y56" s="9">
        <f t="shared" si="34"/>
        <v>-5924683.1736290222</v>
      </c>
      <c r="Z56" s="9">
        <f t="shared" si="34"/>
        <v>-6043176.8371016039</v>
      </c>
      <c r="AA56" s="9">
        <f t="shared" si="34"/>
        <v>-6164040.3738436364</v>
      </c>
      <c r="AB56" s="9">
        <f t="shared" si="34"/>
        <v>-6287321.1813205099</v>
      </c>
      <c r="AC56" s="9">
        <f t="shared" si="34"/>
        <v>-6413067.6049469188</v>
      </c>
      <c r="AD56" s="9">
        <f t="shared" si="34"/>
        <v>-6541328.9570458578</v>
      </c>
      <c r="AE56" s="9">
        <f t="shared" si="34"/>
        <v>-6672155.5361867752</v>
      </c>
      <c r="AF56" s="9">
        <f t="shared" si="34"/>
        <v>-55417017.553414159</v>
      </c>
      <c r="AG56" s="9">
        <f t="shared" si="34"/>
        <v>-6941710.6198487207</v>
      </c>
      <c r="AH56" s="9">
        <f t="shared" si="34"/>
        <v>-7080544.8322456954</v>
      </c>
      <c r="AI56" s="9">
        <f t="shared" si="34"/>
        <v>-11848711.981775727</v>
      </c>
      <c r="AJ56" s="9">
        <f t="shared" si="34"/>
        <v>-98412016.374348685</v>
      </c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 s="1" customFormat="1" x14ac:dyDescent="0.3">
      <c r="A57" s="20" t="s">
        <v>76</v>
      </c>
      <c r="D57" s="11"/>
      <c r="E57" s="11"/>
      <c r="F57" s="11"/>
      <c r="G57" s="29"/>
      <c r="H57" s="29"/>
      <c r="I57" s="29"/>
      <c r="J57" s="10">
        <f>J25+J37+J49</f>
        <v>-213712769.73160398</v>
      </c>
      <c r="K57" s="10">
        <f t="shared" ref="K57:AJ57" si="35">K25+K37+K49</f>
        <v>-217987025.12623605</v>
      </c>
      <c r="L57" s="10">
        <f t="shared" si="35"/>
        <v>-222346765.62876078</v>
      </c>
      <c r="M57" s="10">
        <f t="shared" si="35"/>
        <v>-226793700.94133601</v>
      </c>
      <c r="N57" s="10">
        <f t="shared" si="35"/>
        <v>-231329574.96016273</v>
      </c>
      <c r="O57" s="10">
        <f t="shared" si="35"/>
        <v>-235956166.45936602</v>
      </c>
      <c r="P57" s="10">
        <f t="shared" si="35"/>
        <v>-240675289.78855333</v>
      </c>
      <c r="Q57" s="10">
        <f t="shared" si="35"/>
        <v>-245488795.58432439</v>
      </c>
      <c r="R57" s="10">
        <f t="shared" si="35"/>
        <v>-250398571.49601084</v>
      </c>
      <c r="S57" s="10">
        <f t="shared" si="35"/>
        <v>-255406542.9259311</v>
      </c>
      <c r="T57" s="10">
        <f t="shared" si="35"/>
        <v>-260514673.78444973</v>
      </c>
      <c r="U57" s="10">
        <f t="shared" si="35"/>
        <v>-265724967.26013872</v>
      </c>
      <c r="V57" s="10">
        <f t="shared" si="35"/>
        <v>-271039466.60534155</v>
      </c>
      <c r="W57" s="10">
        <f t="shared" si="35"/>
        <v>-276460255.93744838</v>
      </c>
      <c r="X57" s="10">
        <f t="shared" si="35"/>
        <v>-281989461.05619729</v>
      </c>
      <c r="Y57" s="10">
        <f t="shared" si="35"/>
        <v>-287629250.27732128</v>
      </c>
      <c r="Z57" s="10">
        <f t="shared" si="35"/>
        <v>-293381835.28286773</v>
      </c>
      <c r="AA57" s="10">
        <f t="shared" si="35"/>
        <v>-299249471.98852503</v>
      </c>
      <c r="AB57" s="10">
        <f t="shared" si="35"/>
        <v>-305234461.42829561</v>
      </c>
      <c r="AC57" s="10">
        <f t="shared" si="35"/>
        <v>-311339150.65686148</v>
      </c>
      <c r="AD57" s="10">
        <f t="shared" si="35"/>
        <v>-317565933.66999871</v>
      </c>
      <c r="AE57" s="10">
        <f t="shared" si="35"/>
        <v>-323917252.34339869</v>
      </c>
      <c r="AF57" s="10">
        <f t="shared" si="35"/>
        <v>-330395597.39026666</v>
      </c>
      <c r="AG57" s="10">
        <f t="shared" si="35"/>
        <v>-337003509.338072</v>
      </c>
      <c r="AH57" s="10">
        <f t="shared" si="35"/>
        <v>-343743579.5248335</v>
      </c>
      <c r="AI57" s="10">
        <f t="shared" si="35"/>
        <v>-350618451.11533016</v>
      </c>
      <c r="AJ57" s="10">
        <f t="shared" si="35"/>
        <v>-391690898.24598312</v>
      </c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spans="1:59" s="13" customFormat="1" x14ac:dyDescent="0.3">
      <c r="A58" s="13" t="s">
        <v>77</v>
      </c>
      <c r="D58" s="15"/>
      <c r="E58" s="15"/>
      <c r="F58" s="15"/>
      <c r="G58" s="33"/>
      <c r="H58" s="33"/>
      <c r="I58" s="33"/>
      <c r="J58" s="12">
        <f>SUM(J56:J57)</f>
        <v>-218114896.60012546</v>
      </c>
      <c r="K58" s="12">
        <f t="shared" ref="K58:AJ58" si="36">SUM(K56:K57)</f>
        <v>-222477194.53212798</v>
      </c>
      <c r="L58" s="12">
        <f t="shared" si="36"/>
        <v>-226926738.42277053</v>
      </c>
      <c r="M58" s="12">
        <f t="shared" si="36"/>
        <v>-231465273.19122595</v>
      </c>
      <c r="N58" s="12">
        <f t="shared" si="36"/>
        <v>-236094578.65505049</v>
      </c>
      <c r="O58" s="12">
        <f t="shared" si="36"/>
        <v>-240816470.22815153</v>
      </c>
      <c r="P58" s="12">
        <f t="shared" si="36"/>
        <v>-245632799.63271454</v>
      </c>
      <c r="Q58" s="12">
        <f t="shared" si="36"/>
        <v>-250545455.62536883</v>
      </c>
      <c r="R58" s="12">
        <f t="shared" si="36"/>
        <v>-255556364.73787618</v>
      </c>
      <c r="S58" s="12">
        <f t="shared" si="36"/>
        <v>-260667492.03263372</v>
      </c>
      <c r="T58" s="12">
        <f t="shared" si="36"/>
        <v>-265880841.87328643</v>
      </c>
      <c r="U58" s="12">
        <f t="shared" si="36"/>
        <v>-271198458.71075213</v>
      </c>
      <c r="V58" s="12">
        <f t="shared" si="36"/>
        <v>-276622427.88496727</v>
      </c>
      <c r="W58" s="12">
        <f t="shared" si="36"/>
        <v>-282154876.44266659</v>
      </c>
      <c r="X58" s="12">
        <f t="shared" si="36"/>
        <v>-287797973.97151983</v>
      </c>
      <c r="Y58" s="12">
        <f t="shared" si="36"/>
        <v>-293553933.45095032</v>
      </c>
      <c r="Z58" s="12">
        <f t="shared" si="36"/>
        <v>-299425012.11996931</v>
      </c>
      <c r="AA58" s="12">
        <f t="shared" si="36"/>
        <v>-305413512.36236864</v>
      </c>
      <c r="AB58" s="12">
        <f t="shared" si="36"/>
        <v>-311521782.6096161</v>
      </c>
      <c r="AC58" s="12">
        <f t="shared" si="36"/>
        <v>-317752218.2618084</v>
      </c>
      <c r="AD58" s="12">
        <f t="shared" si="36"/>
        <v>-324107262.62704456</v>
      </c>
      <c r="AE58" s="12">
        <f t="shared" si="36"/>
        <v>-330589407.87958544</v>
      </c>
      <c r="AF58" s="12">
        <f t="shared" si="36"/>
        <v>-385812614.94368082</v>
      </c>
      <c r="AG58" s="12">
        <f t="shared" si="36"/>
        <v>-343945219.95792073</v>
      </c>
      <c r="AH58" s="12">
        <f t="shared" si="36"/>
        <v>-350824124.35707921</v>
      </c>
      <c r="AI58" s="12">
        <f t="shared" si="36"/>
        <v>-362467163.09710586</v>
      </c>
      <c r="AJ58" s="12">
        <f t="shared" si="36"/>
        <v>-490102914.62033182</v>
      </c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</row>
    <row r="59" spans="1:59" x14ac:dyDescent="0.3">
      <c r="D59" s="7"/>
      <c r="E59" s="7"/>
      <c r="F59" s="7"/>
      <c r="G59" s="7"/>
      <c r="H59" s="7"/>
      <c r="I59" s="7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1:59" x14ac:dyDescent="0.3">
      <c r="A60" t="s">
        <v>14</v>
      </c>
      <c r="D60" s="7"/>
      <c r="E60" s="7"/>
      <c r="F60" s="7"/>
      <c r="G60" s="7"/>
      <c r="H60" s="7"/>
      <c r="I60" s="7"/>
      <c r="J60" s="9">
        <f>J16+J28+J40</f>
        <v>-115359897.24410599</v>
      </c>
      <c r="K60" s="9">
        <f>K16+K28+K40</f>
        <v>-117667095.18898809</v>
      </c>
      <c r="L60" s="9">
        <f>L16+L28+L40</f>
        <v>-120020437.09276788</v>
      </c>
      <c r="M60" s="9">
        <f>M16+M28+M40</f>
        <v>-122420845.83462322</v>
      </c>
      <c r="N60" s="9">
        <f>N16+N28+N40</f>
        <v>-124869262.7513157</v>
      </c>
      <c r="O60" s="9">
        <f>O16+O28+O40</f>
        <v>-127366648.00634202</v>
      </c>
      <c r="P60" s="9">
        <f>P16+P28+P40</f>
        <v>-129913980.96646886</v>
      </c>
      <c r="Q60" s="9">
        <f>Q16+Q28+Q40</f>
        <v>-132512260.58579825</v>
      </c>
      <c r="R60" s="9">
        <f>R16+R28+R40</f>
        <v>-135162505.7975142</v>
      </c>
      <c r="S60" s="9">
        <f>S16+S28+S40</f>
        <v>-137865755.91346446</v>
      </c>
      <c r="T60" s="9">
        <f>T16+T28+T40</f>
        <v>-140623071.03173378</v>
      </c>
      <c r="U60" s="9">
        <f>U16+U28+U40</f>
        <v>-143435532.45236844</v>
      </c>
      <c r="V60" s="9">
        <f>V16+V28+V40</f>
        <v>-146304243.10141584</v>
      </c>
      <c r="W60" s="9">
        <f>W16+W28+W40</f>
        <v>-149230327.96344414</v>
      </c>
      <c r="X60" s="9">
        <f>X16+X28+X40</f>
        <v>-152214934.52271307</v>
      </c>
      <c r="Y60" s="9">
        <f>Y16+Y28+Y40</f>
        <v>-155259233.21316731</v>
      </c>
      <c r="Z60" s="9">
        <f>Z16+Z28+Z40</f>
        <v>-158364417.87743065</v>
      </c>
      <c r="AA60" s="9">
        <f>AA16+AA28+AA40</f>
        <v>-161531706.23497927</v>
      </c>
      <c r="AB60" s="9">
        <f>AB16+AB28+AB40</f>
        <v>-164762340.35967886</v>
      </c>
      <c r="AC60" s="9">
        <f>AC16+AC28+AC40</f>
        <v>-168057587.16687247</v>
      </c>
      <c r="AD60" s="9">
        <f>AD16+AD28+AD40</f>
        <v>-171418738.91020992</v>
      </c>
      <c r="AE60" s="9">
        <f>AE16+AE28+AE40</f>
        <v>-174847113.68841407</v>
      </c>
      <c r="AF60" s="9">
        <f>AF16+AF28+AF40</f>
        <v>-178344055.96218234</v>
      </c>
      <c r="AG60" s="9">
        <f>AG16+AG28+AG40</f>
        <v>-181910937.08142602</v>
      </c>
      <c r="AH60" s="9">
        <f>AH16+AH28+AH40</f>
        <v>-185549155.82305455</v>
      </c>
      <c r="AI60" s="9">
        <f>AI16+AI28+AI40</f>
        <v>-189260138.93951565</v>
      </c>
      <c r="AJ60" s="9">
        <f>AJ16+AJ28+AJ40</f>
        <v>-2123498758.9013653</v>
      </c>
      <c r="AK60" s="9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s="6" customFormat="1" x14ac:dyDescent="0.3">
      <c r="A61" s="6" t="s">
        <v>15</v>
      </c>
      <c r="D61" s="8"/>
      <c r="E61" s="8"/>
      <c r="F61" s="8"/>
      <c r="G61" s="8"/>
      <c r="H61" s="8"/>
      <c r="I61" s="8"/>
      <c r="J61" s="10">
        <f>J17+J29+J41</f>
        <v>-135348927.51436898</v>
      </c>
      <c r="K61" s="10">
        <f>K17+K29+K41</f>
        <v>-138055906.06465638</v>
      </c>
      <c r="L61" s="10">
        <f>L17+L29+L41</f>
        <v>-140817024.1859495</v>
      </c>
      <c r="M61" s="10">
        <f>M17+M29+M41</f>
        <v>-143633364.66966847</v>
      </c>
      <c r="N61" s="10">
        <f>N17+N29+N41</f>
        <v>-146506031.96306187</v>
      </c>
      <c r="O61" s="10">
        <f>O17+O29+O41</f>
        <v>-149436152.60232309</v>
      </c>
      <c r="P61" s="10">
        <f>P17+P29+P41</f>
        <v>-152424875.65436956</v>
      </c>
      <c r="Q61" s="10">
        <f>Q17+Q29+Q41</f>
        <v>-155473373.16745698</v>
      </c>
      <c r="R61" s="10">
        <f>R17+R29+R41</f>
        <v>-158582840.63080609</v>
      </c>
      <c r="S61" s="10">
        <f>S17+S29+S41</f>
        <v>-161754497.44342223</v>
      </c>
      <c r="T61" s="10">
        <f>T17+T29+T41</f>
        <v>-164989587.39229068</v>
      </c>
      <c r="U61" s="10">
        <f>U17+U29+U41</f>
        <v>-168289379.14013651</v>
      </c>
      <c r="V61" s="10">
        <f>V17+V29+V41</f>
        <v>-171655166.72293922</v>
      </c>
      <c r="W61" s="10">
        <f>W17+W29+W41</f>
        <v>-175088270.05739802</v>
      </c>
      <c r="X61" s="10">
        <f>X17+X29+X41</f>
        <v>-178590035.45854598</v>
      </c>
      <c r="Y61" s="10">
        <f>Y17+Y29+Y41</f>
        <v>-182161836.16771689</v>
      </c>
      <c r="Z61" s="10">
        <f>Z17+Z29+Z41</f>
        <v>-185805072.89107126</v>
      </c>
      <c r="AA61" s="10">
        <f>AA17+AA29+AA41</f>
        <v>-189521174.34889272</v>
      </c>
      <c r="AB61" s="10">
        <f>AB17+AB29+AB41</f>
        <v>-193311597.83587056</v>
      </c>
      <c r="AC61" s="10">
        <f>AC17+AC29+AC41</f>
        <v>-197177829.79258794</v>
      </c>
      <c r="AD61" s="10">
        <f>AD17+AD29+AD41</f>
        <v>-201121386.38843971</v>
      </c>
      <c r="AE61" s="10">
        <f>AE17+AE29+AE41</f>
        <v>-205143814.11620852</v>
      </c>
      <c r="AF61" s="10">
        <f>AF17+AF29+AF41</f>
        <v>-209246690.39853266</v>
      </c>
      <c r="AG61" s="10">
        <f>AG17+AG29+AG41</f>
        <v>-213431624.20650336</v>
      </c>
      <c r="AH61" s="10">
        <f>AH17+AH29+AH41</f>
        <v>-217700256.69063342</v>
      </c>
      <c r="AI61" s="10">
        <f>AI17+AI29+AI41</f>
        <v>-222054261.82444608</v>
      </c>
      <c r="AJ61" s="10">
        <f>AJ17+AJ29+AJ41</f>
        <v>-744198997.48592937</v>
      </c>
      <c r="AK61" s="10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</row>
    <row r="62" spans="1:59" s="1" customFormat="1" x14ac:dyDescent="0.3">
      <c r="A62" s="1" t="s">
        <v>6</v>
      </c>
      <c r="D62" s="11"/>
      <c r="E62" s="11"/>
      <c r="F62" s="11"/>
      <c r="G62" s="11"/>
      <c r="H62" s="11"/>
      <c r="I62" s="11"/>
      <c r="J62" s="12">
        <f>SUM(J60:J61)</f>
        <v>-250708824.75847498</v>
      </c>
      <c r="K62" s="12">
        <f t="shared" ref="K62:AJ62" si="37">SUM(K60:K61)</f>
        <v>-255723001.25364447</v>
      </c>
      <c r="L62" s="12">
        <f t="shared" si="37"/>
        <v>-260837461.2787174</v>
      </c>
      <c r="M62" s="12">
        <f t="shared" si="37"/>
        <v>-266054210.50429168</v>
      </c>
      <c r="N62" s="12">
        <f t="shared" si="37"/>
        <v>-271375294.71437758</v>
      </c>
      <c r="O62" s="12">
        <f t="shared" si="37"/>
        <v>-276802800.60866511</v>
      </c>
      <c r="P62" s="12">
        <f t="shared" si="37"/>
        <v>-282338856.6208384</v>
      </c>
      <c r="Q62" s="12">
        <f t="shared" si="37"/>
        <v>-287985633.75325525</v>
      </c>
      <c r="R62" s="12">
        <f t="shared" si="37"/>
        <v>-293745346.42832029</v>
      </c>
      <c r="S62" s="12">
        <f t="shared" si="37"/>
        <v>-299620253.35688668</v>
      </c>
      <c r="T62" s="12">
        <f t="shared" si="37"/>
        <v>-305612658.42402446</v>
      </c>
      <c r="U62" s="12">
        <f t="shared" si="37"/>
        <v>-311724911.59250498</v>
      </c>
      <c r="V62" s="12">
        <f t="shared" si="37"/>
        <v>-317959409.82435507</v>
      </c>
      <c r="W62" s="12">
        <f t="shared" si="37"/>
        <v>-324318598.02084219</v>
      </c>
      <c r="X62" s="12">
        <f t="shared" si="37"/>
        <v>-330804969.98125905</v>
      </c>
      <c r="Y62" s="12">
        <f t="shared" si="37"/>
        <v>-337421069.38088417</v>
      </c>
      <c r="Z62" s="12">
        <f t="shared" si="37"/>
        <v>-344169490.76850188</v>
      </c>
      <c r="AA62" s="12">
        <f t="shared" si="37"/>
        <v>-351052880.58387196</v>
      </c>
      <c r="AB62" s="12">
        <f t="shared" si="37"/>
        <v>-358073938.19554943</v>
      </c>
      <c r="AC62" s="12">
        <f t="shared" si="37"/>
        <v>-365235416.95946038</v>
      </c>
      <c r="AD62" s="12">
        <f t="shared" si="37"/>
        <v>-372540125.29864967</v>
      </c>
      <c r="AE62" s="12">
        <f t="shared" si="37"/>
        <v>-379990927.80462259</v>
      </c>
      <c r="AF62" s="12">
        <f t="shared" si="37"/>
        <v>-387590746.36071503</v>
      </c>
      <c r="AG62" s="12">
        <f t="shared" si="37"/>
        <v>-395342561.28792942</v>
      </c>
      <c r="AH62" s="12">
        <f t="shared" si="37"/>
        <v>-403249412.51368797</v>
      </c>
      <c r="AI62" s="12">
        <f t="shared" si="37"/>
        <v>-411314400.76396173</v>
      </c>
      <c r="AJ62" s="12">
        <f t="shared" si="37"/>
        <v>-2867697756.3872948</v>
      </c>
      <c r="AK62" s="12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spans="1:59" x14ac:dyDescent="0.3"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x14ac:dyDescent="0.3">
      <c r="D64" s="7"/>
      <c r="E64" s="7"/>
      <c r="F64" s="7"/>
      <c r="G64" s="7"/>
      <c r="H64" s="7"/>
      <c r="I64" s="7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s="13" customFormat="1" x14ac:dyDescent="0.3">
      <c r="A65" s="13" t="s">
        <v>13</v>
      </c>
      <c r="D65" s="15"/>
      <c r="E65" s="15"/>
      <c r="F65" s="15"/>
      <c r="G65" s="15"/>
      <c r="H65" s="15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>
        <v>1311862930.5599914</v>
      </c>
      <c r="AK65" s="16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</row>
    <row r="67" spans="1:59" s="14" customFormat="1" x14ac:dyDescent="0.3">
      <c r="A67" s="18" t="s">
        <v>20</v>
      </c>
      <c r="B67" s="18"/>
      <c r="C67" s="18"/>
      <c r="AJ67" s="16">
        <f>AJ42+AJ65</f>
        <v>-1136294137.0480623</v>
      </c>
    </row>
    <row r="69" spans="1:59" x14ac:dyDescent="0.3">
      <c r="A69" s="19" t="s">
        <v>21</v>
      </c>
      <c r="B69" s="19"/>
      <c r="C69" s="19"/>
      <c r="AJ69" s="9"/>
    </row>
    <row r="71" spans="1:59" x14ac:dyDescent="0.3">
      <c r="A71" s="20" t="s">
        <v>22</v>
      </c>
      <c r="B71" s="20"/>
      <c r="C71" s="20" t="s">
        <v>24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244871.805024</v>
      </c>
      <c r="K71" s="22">
        <v>244871.805024</v>
      </c>
      <c r="L71" s="22">
        <v>244871.805024</v>
      </c>
      <c r="M71" s="22">
        <v>244871.805024</v>
      </c>
      <c r="N71" s="22">
        <v>244871.805024</v>
      </c>
      <c r="O71" s="22">
        <v>244871.805024</v>
      </c>
      <c r="P71" s="22">
        <v>244871.805024</v>
      </c>
      <c r="Q71" s="22">
        <v>244871.805024</v>
      </c>
      <c r="R71" s="22">
        <v>244871.805024</v>
      </c>
      <c r="S71" s="22">
        <v>244871.805024</v>
      </c>
      <c r="T71" s="22">
        <v>244871.805024</v>
      </c>
      <c r="U71" s="22">
        <v>244871.805024</v>
      </c>
      <c r="V71" s="22">
        <v>244871.805024</v>
      </c>
      <c r="W71" s="22">
        <v>244871.805024</v>
      </c>
      <c r="X71" s="22">
        <v>244871.805024</v>
      </c>
      <c r="Y71" s="22">
        <v>244871.805024</v>
      </c>
      <c r="Z71" s="22">
        <v>244871.805024</v>
      </c>
      <c r="AA71" s="22">
        <v>244871.805024</v>
      </c>
      <c r="AB71" s="22">
        <v>244871.805024</v>
      </c>
      <c r="AC71" s="22">
        <v>244871.805024</v>
      </c>
      <c r="AD71" s="22">
        <v>244871.805024</v>
      </c>
      <c r="AE71" s="22">
        <v>244871.805024</v>
      </c>
      <c r="AF71" s="22">
        <v>244871.805024</v>
      </c>
      <c r="AG71" s="22">
        <v>244871.805024</v>
      </c>
      <c r="AH71" s="22">
        <v>244871.805024</v>
      </c>
      <c r="AI71" s="22">
        <v>244871.805024</v>
      </c>
      <c r="AJ71" s="22">
        <v>244871.805024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>
        <v>0</v>
      </c>
      <c r="AT71">
        <v>0</v>
      </c>
      <c r="AU71">
        <v>0</v>
      </c>
    </row>
    <row r="72" spans="1:59" x14ac:dyDescent="0.3">
      <c r="A72" t="s">
        <v>27</v>
      </c>
      <c r="B72">
        <v>2</v>
      </c>
      <c r="C72" t="s">
        <v>28</v>
      </c>
    </row>
    <row r="73" spans="1:59" x14ac:dyDescent="0.3">
      <c r="A73" t="s">
        <v>29</v>
      </c>
      <c r="B73">
        <v>100</v>
      </c>
      <c r="C73" t="s">
        <v>30</v>
      </c>
    </row>
    <row r="74" spans="1:59" x14ac:dyDescent="0.3">
      <c r="A74" t="s">
        <v>31</v>
      </c>
      <c r="C74" t="s">
        <v>32</v>
      </c>
      <c r="D74" s="21">
        <v>1</v>
      </c>
      <c r="E74" s="21">
        <v>1</v>
      </c>
      <c r="F74" s="21">
        <v>1</v>
      </c>
      <c r="G74" s="21">
        <v>1.02</v>
      </c>
      <c r="H74" s="21">
        <v>1.0404</v>
      </c>
      <c r="I74" s="21">
        <v>1.0612079999999999</v>
      </c>
      <c r="J74" s="21">
        <v>1.08243216</v>
      </c>
      <c r="K74" s="21">
        <v>1.1040808032</v>
      </c>
      <c r="L74" s="21">
        <v>1.1261624192640001</v>
      </c>
      <c r="M74" s="21">
        <v>1.14868566764928</v>
      </c>
      <c r="N74" s="21">
        <v>1.1716593810022657</v>
      </c>
      <c r="O74" s="21">
        <v>1.1950925686223111</v>
      </c>
      <c r="P74" s="21">
        <v>1.2189944199947573</v>
      </c>
      <c r="Q74" s="21">
        <v>1.2433743083946525</v>
      </c>
      <c r="R74" s="21">
        <v>1.2682417945625455</v>
      </c>
      <c r="S74" s="21">
        <v>1.2936066304537963</v>
      </c>
      <c r="T74" s="21">
        <v>1.3194787630628724</v>
      </c>
      <c r="U74" s="21">
        <v>1.3458683383241299</v>
      </c>
      <c r="V74" s="21">
        <v>1.3727857050906125</v>
      </c>
      <c r="W74" s="21">
        <v>1.4002414191924248</v>
      </c>
      <c r="X74" s="21">
        <v>1.4282462475762734</v>
      </c>
      <c r="Y74" s="21">
        <v>1.4568111725277988</v>
      </c>
      <c r="Z74" s="21">
        <v>1.4859473959783549</v>
      </c>
      <c r="AA74" s="21">
        <v>1.5156663438979221</v>
      </c>
      <c r="AB74" s="21">
        <v>1.5459796707758806</v>
      </c>
      <c r="AC74" s="21">
        <v>1.5768992641913981</v>
      </c>
      <c r="AD74" s="21">
        <v>1.6084372494752261</v>
      </c>
      <c r="AE74" s="21">
        <v>1.6406059944647307</v>
      </c>
      <c r="AF74" s="21">
        <v>1.6734181143540252</v>
      </c>
      <c r="AG74" s="21">
        <v>1.7068864766411058</v>
      </c>
      <c r="AH74" s="21">
        <v>1.7410242061739281</v>
      </c>
      <c r="AI74" s="21">
        <v>1.7758446902974065</v>
      </c>
      <c r="AJ74" s="21">
        <v>1.8113615841033548</v>
      </c>
      <c r="AK74" s="21">
        <v>1.8475888157854219</v>
      </c>
      <c r="AL74" s="21">
        <v>1.8845405921011305</v>
      </c>
      <c r="AM74" s="21">
        <v>1.9222314039431532</v>
      </c>
      <c r="AN74" s="21">
        <v>1.9606760320220162</v>
      </c>
      <c r="AO74" s="21">
        <v>1.9998895526624565</v>
      </c>
      <c r="AP74" s="21">
        <v>2.0398873437157055</v>
      </c>
      <c r="AQ74" s="21">
        <v>2.0806850905900198</v>
      </c>
      <c r="AR74" s="21">
        <v>2.1222987924018204</v>
      </c>
      <c r="AS74" s="21">
        <v>2.1647447682498568</v>
      </c>
      <c r="AT74" s="21">
        <v>2.208039663614854</v>
      </c>
      <c r="AU74" s="21">
        <v>2.252200456887151</v>
      </c>
    </row>
    <row r="76" spans="1:59" x14ac:dyDescent="0.3">
      <c r="A76" t="s">
        <v>33</v>
      </c>
      <c r="C76" t="s">
        <v>34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12243590.2512</v>
      </c>
      <c r="K76" s="22">
        <v>12243590.2512</v>
      </c>
      <c r="L76" s="22">
        <v>12243590.2512</v>
      </c>
      <c r="M76" s="22">
        <v>12243590.2512</v>
      </c>
      <c r="N76" s="22">
        <v>12243590.2512</v>
      </c>
      <c r="O76" s="22">
        <v>12243590.2512</v>
      </c>
      <c r="P76" s="22">
        <v>12243590.2512</v>
      </c>
      <c r="Q76" s="22">
        <v>12243590.2512</v>
      </c>
      <c r="R76" s="22">
        <v>12243590.2512</v>
      </c>
      <c r="S76" s="22">
        <v>12243590.2512</v>
      </c>
      <c r="T76" s="22">
        <v>12243590.2512</v>
      </c>
      <c r="U76" s="22">
        <v>12243590.2512</v>
      </c>
      <c r="V76" s="22">
        <v>12243590.2512</v>
      </c>
      <c r="W76" s="22">
        <v>12243590.2512</v>
      </c>
      <c r="X76" s="22">
        <v>12243590.2512</v>
      </c>
      <c r="Y76" s="22">
        <v>12243590.2512</v>
      </c>
      <c r="Z76" s="22">
        <v>12243590.2512</v>
      </c>
      <c r="AA76" s="22">
        <v>12243590.2512</v>
      </c>
      <c r="AB76" s="22">
        <v>12243590.2512</v>
      </c>
      <c r="AC76" s="22">
        <v>12243590.2512</v>
      </c>
      <c r="AD76" s="22">
        <v>12243590.2512</v>
      </c>
      <c r="AE76" s="22">
        <v>12243590.2512</v>
      </c>
      <c r="AF76" s="22">
        <v>12243590.2512</v>
      </c>
      <c r="AG76" s="22">
        <v>12243590.2512</v>
      </c>
      <c r="AH76" s="22">
        <v>12243590.2512</v>
      </c>
      <c r="AI76" s="22">
        <v>12243590.2512</v>
      </c>
      <c r="AJ76" s="22">
        <v>12243590.2512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>
        <v>0</v>
      </c>
      <c r="AT76">
        <v>0</v>
      </c>
      <c r="AU76">
        <v>0</v>
      </c>
    </row>
    <row r="77" spans="1:59" x14ac:dyDescent="0.3">
      <c r="A77" t="s">
        <v>35</v>
      </c>
      <c r="B77">
        <v>70</v>
      </c>
      <c r="C77" t="s">
        <v>36</v>
      </c>
    </row>
    <row r="78" spans="1:59" x14ac:dyDescent="0.3">
      <c r="A78" t="s">
        <v>37</v>
      </c>
      <c r="B78">
        <v>100</v>
      </c>
      <c r="C78" t="s">
        <v>30</v>
      </c>
    </row>
    <row r="79" spans="1:59" s="6" customFormat="1" x14ac:dyDescent="0.3">
      <c r="A79" s="6" t="s">
        <v>31</v>
      </c>
      <c r="C79" s="6" t="s">
        <v>32</v>
      </c>
      <c r="D79" s="23">
        <v>1</v>
      </c>
      <c r="E79" s="23">
        <v>1</v>
      </c>
      <c r="F79" s="23">
        <v>1</v>
      </c>
      <c r="G79" s="23">
        <v>1.02</v>
      </c>
      <c r="H79" s="23">
        <v>1.0404</v>
      </c>
      <c r="I79" s="23">
        <v>1.0612079999999999</v>
      </c>
      <c r="J79" s="23">
        <v>1.08243216</v>
      </c>
      <c r="K79" s="23">
        <v>1.1040808032</v>
      </c>
      <c r="L79" s="23">
        <v>1.1261624192640001</v>
      </c>
      <c r="M79" s="23">
        <v>1.14868566764928</v>
      </c>
      <c r="N79" s="23">
        <v>1.1716593810022657</v>
      </c>
      <c r="O79" s="23">
        <v>1.1950925686223111</v>
      </c>
      <c r="P79" s="23">
        <v>1.2189944199947573</v>
      </c>
      <c r="Q79" s="23">
        <v>1.2433743083946525</v>
      </c>
      <c r="R79" s="23">
        <v>1.2682417945625455</v>
      </c>
      <c r="S79" s="23">
        <v>1.2936066304537963</v>
      </c>
      <c r="T79" s="23">
        <v>1.3194787630628724</v>
      </c>
      <c r="U79" s="23">
        <v>1.3458683383241299</v>
      </c>
      <c r="V79" s="23">
        <v>1.3727857050906125</v>
      </c>
      <c r="W79" s="23">
        <v>1.4002414191924248</v>
      </c>
      <c r="X79" s="23">
        <v>1.4282462475762734</v>
      </c>
      <c r="Y79" s="23">
        <v>1.4568111725277988</v>
      </c>
      <c r="Z79" s="23">
        <v>1.4859473959783549</v>
      </c>
      <c r="AA79" s="23">
        <v>1.5156663438979221</v>
      </c>
      <c r="AB79" s="23">
        <v>1.5459796707758806</v>
      </c>
      <c r="AC79" s="23">
        <v>1.5768992641913981</v>
      </c>
      <c r="AD79" s="23">
        <v>1.6084372494752261</v>
      </c>
      <c r="AE79" s="23">
        <v>1.6406059944647307</v>
      </c>
      <c r="AF79" s="23">
        <v>1.6734181143540252</v>
      </c>
      <c r="AG79" s="23">
        <v>1.7068864766411058</v>
      </c>
      <c r="AH79" s="23">
        <v>1.7410242061739281</v>
      </c>
      <c r="AI79" s="23">
        <v>1.7758446902974065</v>
      </c>
      <c r="AJ79" s="23">
        <v>1.8113615841033548</v>
      </c>
      <c r="AK79" s="23">
        <v>1.8475888157854219</v>
      </c>
      <c r="AL79" s="23">
        <v>1.8845405921011305</v>
      </c>
      <c r="AM79" s="23">
        <v>1.9222314039431532</v>
      </c>
      <c r="AN79" s="23">
        <v>1.9606760320220162</v>
      </c>
      <c r="AO79" s="23">
        <v>1.9998895526624565</v>
      </c>
      <c r="AP79" s="23">
        <v>2.0398873437157055</v>
      </c>
      <c r="AQ79" s="23">
        <v>2.0806850905900198</v>
      </c>
      <c r="AR79" s="23">
        <v>2.1222987924018204</v>
      </c>
      <c r="AS79" s="23">
        <v>2.1647447682498568</v>
      </c>
      <c r="AT79" s="23">
        <v>2.208039663614854</v>
      </c>
      <c r="AU79" s="23">
        <v>2.252200456887151</v>
      </c>
      <c r="AV79" s="23"/>
      <c r="AW79" s="23"/>
    </row>
    <row r="80" spans="1:59" s="1" customFormat="1" x14ac:dyDescent="0.3">
      <c r="A80" s="1" t="s">
        <v>25</v>
      </c>
      <c r="C80" s="1" t="s">
        <v>26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1457814142.5937493</v>
      </c>
      <c r="K80" s="12">
        <v>1486970425.4456244</v>
      </c>
      <c r="L80" s="12">
        <v>1516709833.9545369</v>
      </c>
      <c r="M80" s="12">
        <v>1547044030.6336277</v>
      </c>
      <c r="N80" s="12">
        <v>1577984911.2463005</v>
      </c>
      <c r="O80" s="12">
        <v>1609544609.4712262</v>
      </c>
      <c r="P80" s="12">
        <v>1641735501.660651</v>
      </c>
      <c r="Q80" s="12">
        <v>1674570211.6938639</v>
      </c>
      <c r="R80" s="12">
        <v>1708061615.9277411</v>
      </c>
      <c r="S80" s="12">
        <v>1742222848.2462959</v>
      </c>
      <c r="T80" s="12">
        <v>1777067305.2112219</v>
      </c>
      <c r="U80" s="12">
        <v>1812608651.3154464</v>
      </c>
      <c r="V80" s="12">
        <v>1848860824.3417554</v>
      </c>
      <c r="W80" s="12">
        <v>1885838040.8285909</v>
      </c>
      <c r="X80" s="12">
        <v>1923554801.6451626</v>
      </c>
      <c r="Y80" s="12">
        <v>1962025897.6780658</v>
      </c>
      <c r="Z80" s="12">
        <v>2001266415.6316273</v>
      </c>
      <c r="AA80" s="12">
        <v>2041291743.9442601</v>
      </c>
      <c r="AB80" s="12">
        <v>2082117578.8231452</v>
      </c>
      <c r="AC80" s="12">
        <v>2123759930.3996081</v>
      </c>
      <c r="AD80" s="12">
        <v>2166235129.0076003</v>
      </c>
      <c r="AE80" s="12">
        <v>2209559831.5877523</v>
      </c>
      <c r="AF80" s="12">
        <v>2253751028.2195072</v>
      </c>
      <c r="AG80" s="12">
        <v>2298826048.7838974</v>
      </c>
      <c r="AH80" s="12">
        <v>2344802569.7595758</v>
      </c>
      <c r="AI80" s="12">
        <v>2391698621.154767</v>
      </c>
      <c r="AJ80" s="12">
        <v>2439532593.5778627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1">
        <v>0</v>
      </c>
      <c r="AT80" s="11">
        <v>0</v>
      </c>
      <c r="AU80" s="11">
        <v>0</v>
      </c>
    </row>
    <row r="82" spans="1:52" x14ac:dyDescent="0.3">
      <c r="A82" s="19" t="s">
        <v>38</v>
      </c>
    </row>
    <row r="84" spans="1:52" x14ac:dyDescent="0.3">
      <c r="A84" t="s">
        <v>39</v>
      </c>
      <c r="B84">
        <v>3000</v>
      </c>
      <c r="C84" t="s">
        <v>42</v>
      </c>
    </row>
    <row r="85" spans="1:52" x14ac:dyDescent="0.3">
      <c r="A85" t="s">
        <v>40</v>
      </c>
      <c r="B85">
        <v>4380</v>
      </c>
      <c r="C85" t="s">
        <v>43</v>
      </c>
    </row>
    <row r="86" spans="1:52" x14ac:dyDescent="0.3">
      <c r="A86" t="s">
        <v>41</v>
      </c>
      <c r="B86">
        <f>B84*B85</f>
        <v>13140000</v>
      </c>
      <c r="C86" t="s">
        <v>34</v>
      </c>
    </row>
    <row r="88" spans="1:52" x14ac:dyDescent="0.3">
      <c r="A88" t="s">
        <v>44</v>
      </c>
      <c r="B88">
        <f>SUM(D88:BB88)</f>
        <v>354780000</v>
      </c>
      <c r="C88" t="s">
        <v>34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13140000</v>
      </c>
      <c r="K88">
        <v>13140000</v>
      </c>
      <c r="L88">
        <v>13140000</v>
      </c>
      <c r="M88">
        <v>13140000</v>
      </c>
      <c r="N88">
        <v>13140000</v>
      </c>
      <c r="O88">
        <v>13140000</v>
      </c>
      <c r="P88">
        <v>13140000</v>
      </c>
      <c r="Q88">
        <v>13140000</v>
      </c>
      <c r="R88">
        <v>13140000</v>
      </c>
      <c r="S88">
        <v>13140000</v>
      </c>
      <c r="T88">
        <v>13140000</v>
      </c>
      <c r="U88">
        <v>13140000</v>
      </c>
      <c r="V88">
        <v>13140000</v>
      </c>
      <c r="W88">
        <v>13140000</v>
      </c>
      <c r="X88">
        <v>13140000</v>
      </c>
      <c r="Y88">
        <v>13140000</v>
      </c>
      <c r="Z88">
        <v>13140000</v>
      </c>
      <c r="AA88">
        <v>13140000</v>
      </c>
      <c r="AB88">
        <v>13140000</v>
      </c>
      <c r="AC88">
        <v>13140000</v>
      </c>
      <c r="AD88">
        <v>13140000</v>
      </c>
      <c r="AE88">
        <v>13140000</v>
      </c>
      <c r="AF88">
        <v>13140000</v>
      </c>
      <c r="AG88">
        <v>13140000</v>
      </c>
      <c r="AH88">
        <v>13140000</v>
      </c>
      <c r="AI88">
        <v>13140000</v>
      </c>
      <c r="AJ88">
        <v>13140000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52" x14ac:dyDescent="0.3">
      <c r="A89" t="s">
        <v>45</v>
      </c>
      <c r="B89" s="24">
        <v>0.01</v>
      </c>
      <c r="C89" t="s">
        <v>30</v>
      </c>
    </row>
    <row r="90" spans="1:52" x14ac:dyDescent="0.3">
      <c r="A90" t="s">
        <v>46</v>
      </c>
      <c r="B90">
        <f>SUM(D90:BB90)</f>
        <v>351232200</v>
      </c>
      <c r="C90" t="s">
        <v>34</v>
      </c>
      <c r="D90">
        <f t="shared" ref="D90:AM90" si="38">(1-$B$89)*D88</f>
        <v>0</v>
      </c>
      <c r="E90">
        <f t="shared" si="38"/>
        <v>0</v>
      </c>
      <c r="F90">
        <f t="shared" si="38"/>
        <v>0</v>
      </c>
      <c r="G90">
        <f t="shared" si="38"/>
        <v>0</v>
      </c>
      <c r="H90">
        <f t="shared" si="38"/>
        <v>0</v>
      </c>
      <c r="I90">
        <f t="shared" si="38"/>
        <v>0</v>
      </c>
      <c r="J90">
        <f t="shared" si="38"/>
        <v>13008600</v>
      </c>
      <c r="K90">
        <f t="shared" si="38"/>
        <v>13008600</v>
      </c>
      <c r="L90">
        <f t="shared" si="38"/>
        <v>13008600</v>
      </c>
      <c r="M90">
        <f t="shared" si="38"/>
        <v>13008600</v>
      </c>
      <c r="N90">
        <f t="shared" si="38"/>
        <v>13008600</v>
      </c>
      <c r="O90">
        <f t="shared" si="38"/>
        <v>13008600</v>
      </c>
      <c r="P90">
        <f t="shared" si="38"/>
        <v>13008600</v>
      </c>
      <c r="Q90">
        <f t="shared" si="38"/>
        <v>13008600</v>
      </c>
      <c r="R90">
        <f t="shared" si="38"/>
        <v>13008600</v>
      </c>
      <c r="S90">
        <f t="shared" si="38"/>
        <v>13008600</v>
      </c>
      <c r="T90">
        <f t="shared" si="38"/>
        <v>13008600</v>
      </c>
      <c r="U90">
        <f t="shared" si="38"/>
        <v>13008600</v>
      </c>
      <c r="V90">
        <f t="shared" si="38"/>
        <v>13008600</v>
      </c>
      <c r="W90">
        <f t="shared" si="38"/>
        <v>13008600</v>
      </c>
      <c r="X90">
        <f t="shared" si="38"/>
        <v>13008600</v>
      </c>
      <c r="Y90">
        <f t="shared" si="38"/>
        <v>13008600</v>
      </c>
      <c r="Z90">
        <f t="shared" si="38"/>
        <v>13008600</v>
      </c>
      <c r="AA90">
        <f t="shared" si="38"/>
        <v>13008600</v>
      </c>
      <c r="AB90">
        <f t="shared" si="38"/>
        <v>13008600</v>
      </c>
      <c r="AC90">
        <f t="shared" si="38"/>
        <v>13008600</v>
      </c>
      <c r="AD90">
        <f t="shared" si="38"/>
        <v>13008600</v>
      </c>
      <c r="AE90">
        <f t="shared" si="38"/>
        <v>13008600</v>
      </c>
      <c r="AF90">
        <f t="shared" si="38"/>
        <v>13008600</v>
      </c>
      <c r="AG90">
        <f t="shared" si="38"/>
        <v>13008600</v>
      </c>
      <c r="AH90">
        <f t="shared" si="38"/>
        <v>13008600</v>
      </c>
      <c r="AI90">
        <f t="shared" si="38"/>
        <v>13008600</v>
      </c>
      <c r="AJ90">
        <f t="shared" si="38"/>
        <v>13008600</v>
      </c>
      <c r="AK90">
        <f t="shared" si="38"/>
        <v>0</v>
      </c>
      <c r="AL90">
        <f t="shared" si="38"/>
        <v>0</v>
      </c>
      <c r="AM90">
        <f t="shared" si="38"/>
        <v>0</v>
      </c>
    </row>
    <row r="92" spans="1:52" x14ac:dyDescent="0.3">
      <c r="A92" t="s">
        <v>47</v>
      </c>
      <c r="B92" s="24">
        <v>0.02</v>
      </c>
      <c r="C92" t="s">
        <v>30</v>
      </c>
    </row>
    <row r="93" spans="1:52" x14ac:dyDescent="0.3">
      <c r="A93" t="s">
        <v>78</v>
      </c>
      <c r="B93">
        <f>SUM(D93:BB93)</f>
        <v>344207556</v>
      </c>
      <c r="C93" t="s">
        <v>34</v>
      </c>
      <c r="D93">
        <f>(1-$B$92)*D90</f>
        <v>0</v>
      </c>
      <c r="E93">
        <f t="shared" ref="E93:AZ93" si="39">(1-$B$92)*E90</f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12748428</v>
      </c>
      <c r="K93">
        <f t="shared" si="39"/>
        <v>12748428</v>
      </c>
      <c r="L93">
        <f t="shared" si="39"/>
        <v>12748428</v>
      </c>
      <c r="M93">
        <f t="shared" si="39"/>
        <v>12748428</v>
      </c>
      <c r="N93">
        <f t="shared" si="39"/>
        <v>12748428</v>
      </c>
      <c r="O93">
        <f t="shared" si="39"/>
        <v>12748428</v>
      </c>
      <c r="P93">
        <f t="shared" si="39"/>
        <v>12748428</v>
      </c>
      <c r="Q93">
        <f t="shared" si="39"/>
        <v>12748428</v>
      </c>
      <c r="R93">
        <f t="shared" si="39"/>
        <v>12748428</v>
      </c>
      <c r="S93">
        <f t="shared" si="39"/>
        <v>12748428</v>
      </c>
      <c r="T93">
        <f t="shared" si="39"/>
        <v>12748428</v>
      </c>
      <c r="U93">
        <f t="shared" si="39"/>
        <v>12748428</v>
      </c>
      <c r="V93">
        <f t="shared" si="39"/>
        <v>12748428</v>
      </c>
      <c r="W93">
        <f t="shared" si="39"/>
        <v>12748428</v>
      </c>
      <c r="X93">
        <f t="shared" si="39"/>
        <v>12748428</v>
      </c>
      <c r="Y93">
        <f t="shared" si="39"/>
        <v>12748428</v>
      </c>
      <c r="Z93">
        <f t="shared" si="39"/>
        <v>12748428</v>
      </c>
      <c r="AA93">
        <f t="shared" si="39"/>
        <v>12748428</v>
      </c>
      <c r="AB93">
        <f t="shared" si="39"/>
        <v>12748428</v>
      </c>
      <c r="AC93">
        <f t="shared" si="39"/>
        <v>12748428</v>
      </c>
      <c r="AD93">
        <f t="shared" si="39"/>
        <v>12748428</v>
      </c>
      <c r="AE93">
        <f t="shared" si="39"/>
        <v>12748428</v>
      </c>
      <c r="AF93">
        <f t="shared" si="39"/>
        <v>12748428</v>
      </c>
      <c r="AG93">
        <f t="shared" si="39"/>
        <v>12748428</v>
      </c>
      <c r="AH93">
        <f t="shared" si="39"/>
        <v>12748428</v>
      </c>
      <c r="AI93">
        <f t="shared" si="39"/>
        <v>12748428</v>
      </c>
      <c r="AJ93">
        <f t="shared" si="39"/>
        <v>12748428</v>
      </c>
      <c r="AK93">
        <f t="shared" si="39"/>
        <v>0</v>
      </c>
      <c r="AL93">
        <f t="shared" si="39"/>
        <v>0</v>
      </c>
      <c r="AM93">
        <f t="shared" si="39"/>
        <v>0</v>
      </c>
      <c r="AN93">
        <f t="shared" si="39"/>
        <v>0</v>
      </c>
      <c r="AO93">
        <f t="shared" si="39"/>
        <v>0</v>
      </c>
      <c r="AP93">
        <f t="shared" si="39"/>
        <v>0</v>
      </c>
      <c r="AQ93">
        <f t="shared" si="39"/>
        <v>0</v>
      </c>
      <c r="AR93">
        <f t="shared" si="39"/>
        <v>0</v>
      </c>
      <c r="AS93">
        <f t="shared" si="39"/>
        <v>0</v>
      </c>
      <c r="AT93">
        <f t="shared" si="39"/>
        <v>0</v>
      </c>
      <c r="AU93">
        <f t="shared" si="39"/>
        <v>0</v>
      </c>
      <c r="AV93">
        <f t="shared" si="39"/>
        <v>0</v>
      </c>
      <c r="AW93">
        <f t="shared" si="39"/>
        <v>0</v>
      </c>
      <c r="AX93">
        <f t="shared" si="39"/>
        <v>0</v>
      </c>
      <c r="AY93">
        <f t="shared" si="39"/>
        <v>0</v>
      </c>
      <c r="AZ93">
        <f t="shared" si="39"/>
        <v>0</v>
      </c>
    </row>
    <row r="95" spans="1:52" x14ac:dyDescent="0.3">
      <c r="A95" t="s">
        <v>79</v>
      </c>
      <c r="B95" s="24">
        <v>1</v>
      </c>
      <c r="C95" t="s">
        <v>30</v>
      </c>
    </row>
    <row r="96" spans="1:52" x14ac:dyDescent="0.3">
      <c r="A96" t="s">
        <v>80</v>
      </c>
      <c r="B96" s="22">
        <f ca="1">SUM(D96:BB96)</f>
        <v>344207556</v>
      </c>
      <c r="C96" t="s">
        <v>34</v>
      </c>
      <c r="D96">
        <f ca="1">(1-$B$95)*D93</f>
        <v>0</v>
      </c>
      <c r="E96">
        <f t="shared" ref="E96:AV96" ca="1" si="40">(1-$B$95)*E93</f>
        <v>0</v>
      </c>
      <c r="F96">
        <f t="shared" ca="1" si="40"/>
        <v>0</v>
      </c>
      <c r="G96">
        <f t="shared" ca="1" si="40"/>
        <v>0</v>
      </c>
      <c r="H96">
        <f t="shared" ca="1" si="40"/>
        <v>0</v>
      </c>
      <c r="I96">
        <f t="shared" ca="1" si="40"/>
        <v>0</v>
      </c>
      <c r="J96" s="22">
        <f t="shared" ca="1" si="40"/>
        <v>12748428</v>
      </c>
      <c r="K96" s="22">
        <f t="shared" ca="1" si="40"/>
        <v>12748428</v>
      </c>
      <c r="L96" s="22">
        <f t="shared" ca="1" si="40"/>
        <v>12748428</v>
      </c>
      <c r="M96" s="22">
        <f t="shared" ca="1" si="40"/>
        <v>12748428</v>
      </c>
      <c r="N96" s="22">
        <f t="shared" ca="1" si="40"/>
        <v>12748428</v>
      </c>
      <c r="O96" s="22">
        <f t="shared" ca="1" si="40"/>
        <v>12748428</v>
      </c>
      <c r="P96" s="22">
        <f t="shared" ca="1" si="40"/>
        <v>12748428</v>
      </c>
      <c r="Q96" s="22">
        <f t="shared" ca="1" si="40"/>
        <v>12748428</v>
      </c>
      <c r="R96" s="22">
        <f t="shared" ca="1" si="40"/>
        <v>12748428</v>
      </c>
      <c r="S96" s="22">
        <f t="shared" ca="1" si="40"/>
        <v>12748428</v>
      </c>
      <c r="T96" s="22">
        <f t="shared" ca="1" si="40"/>
        <v>12748428</v>
      </c>
      <c r="U96" s="22">
        <f t="shared" ca="1" si="40"/>
        <v>12748428</v>
      </c>
      <c r="V96" s="22">
        <f t="shared" ca="1" si="40"/>
        <v>12748428</v>
      </c>
      <c r="W96" s="22">
        <f t="shared" ca="1" si="40"/>
        <v>12748428</v>
      </c>
      <c r="X96" s="22">
        <f t="shared" ca="1" si="40"/>
        <v>12748428</v>
      </c>
      <c r="Y96" s="22">
        <f t="shared" ca="1" si="40"/>
        <v>12748428</v>
      </c>
      <c r="Z96" s="22">
        <f t="shared" ca="1" si="40"/>
        <v>12748428</v>
      </c>
      <c r="AA96" s="22">
        <f t="shared" ca="1" si="40"/>
        <v>12748428</v>
      </c>
      <c r="AB96" s="22">
        <f t="shared" ca="1" si="40"/>
        <v>12748428</v>
      </c>
      <c r="AC96" s="22">
        <f t="shared" ca="1" si="40"/>
        <v>12748428</v>
      </c>
      <c r="AD96" s="22">
        <f t="shared" ca="1" si="40"/>
        <v>12748428</v>
      </c>
      <c r="AE96" s="22">
        <f t="shared" ca="1" si="40"/>
        <v>12748428</v>
      </c>
      <c r="AF96" s="22">
        <f t="shared" ca="1" si="40"/>
        <v>12748428</v>
      </c>
      <c r="AG96" s="22">
        <f t="shared" ca="1" si="40"/>
        <v>12748428</v>
      </c>
      <c r="AH96" s="22">
        <f t="shared" ca="1" si="40"/>
        <v>12748428</v>
      </c>
      <c r="AI96" s="22">
        <f t="shared" ca="1" si="40"/>
        <v>12748428</v>
      </c>
      <c r="AJ96" s="22">
        <f t="shared" ca="1" si="40"/>
        <v>12748428</v>
      </c>
      <c r="AK96" s="22">
        <f t="shared" ca="1" si="40"/>
        <v>0</v>
      </c>
      <c r="AL96" s="22">
        <f t="shared" ca="1" si="40"/>
        <v>0</v>
      </c>
      <c r="AM96">
        <f t="shared" ca="1" si="40"/>
        <v>0</v>
      </c>
      <c r="AN96">
        <f t="shared" ca="1" si="40"/>
        <v>0</v>
      </c>
      <c r="AO96">
        <f t="shared" ca="1" si="40"/>
        <v>0</v>
      </c>
      <c r="AP96">
        <f t="shared" ca="1" si="40"/>
        <v>0</v>
      </c>
      <c r="AQ96">
        <f t="shared" ca="1" si="40"/>
        <v>0</v>
      </c>
      <c r="AR96">
        <f t="shared" ca="1" si="40"/>
        <v>0</v>
      </c>
      <c r="AS96">
        <f t="shared" ca="1" si="40"/>
        <v>0</v>
      </c>
      <c r="AT96">
        <f t="shared" ca="1" si="40"/>
        <v>0</v>
      </c>
      <c r="AU96">
        <f t="shared" ca="1" si="40"/>
        <v>0</v>
      </c>
      <c r="AV96">
        <f t="shared" ca="1" si="40"/>
        <v>0</v>
      </c>
      <c r="AW96">
        <f t="shared" ref="AW96:AX96" si="41">(1-$B$92)*AW93</f>
        <v>0</v>
      </c>
      <c r="AX96">
        <f t="shared" si="41"/>
        <v>0</v>
      </c>
    </row>
    <row r="97" spans="2:38" x14ac:dyDescent="0.3">
      <c r="B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2023-03-02T13:36:59Z</dcterms:modified>
</cp:coreProperties>
</file>