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onas\Desktop\Jonas\2020-2021\semester_2\ProjectOne\github\2020-2021-projectone-VanSlambrouckJonas\Feedforward\"/>
    </mc:Choice>
  </mc:AlternateContent>
  <xr:revisionPtr revIDLastSave="0" documentId="13_ncr:1_{090BEB77-1118-4E39-8C50-B349B3639E1F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K37" i="1"/>
  <c r="K36" i="1"/>
  <c r="K35" i="1"/>
  <c r="K34" i="1"/>
  <c r="E38" i="1" l="1"/>
  <c r="F38" i="1"/>
  <c r="K33" i="1"/>
  <c r="K32" i="1" l="1"/>
  <c r="K31" i="1"/>
  <c r="K30" i="1" l="1"/>
  <c r="K29" i="1" l="1"/>
  <c r="K28" i="1"/>
  <c r="K27" i="1" l="1"/>
  <c r="K26" i="1"/>
  <c r="K25" i="1"/>
  <c r="A15" i="1" l="1"/>
  <c r="A16" i="1" s="1"/>
  <c r="A17" i="1" s="1"/>
  <c r="A18" i="1" l="1"/>
  <c r="A19" i="1" s="1"/>
  <c r="A20" i="1" s="1"/>
  <c r="A21" i="1" s="1"/>
  <c r="A22" i="1" s="1"/>
  <c r="A23" i="1" s="1"/>
  <c r="K24" i="1"/>
  <c r="K23" i="1"/>
  <c r="K22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K20" i="1"/>
  <c r="K14" i="1" l="1"/>
  <c r="M11" i="3" l="1"/>
  <c r="M12" i="3"/>
  <c r="M13" i="3"/>
  <c r="M14" i="3"/>
  <c r="M15" i="3"/>
  <c r="M16" i="3"/>
  <c r="M17" i="3"/>
  <c r="M18" i="3"/>
  <c r="M19" i="3"/>
  <c r="N31" i="3" s="1"/>
  <c r="M20" i="3"/>
  <c r="M21" i="3"/>
  <c r="M22" i="3"/>
  <c r="M23" i="3"/>
  <c r="M24" i="3"/>
  <c r="M31" i="3" s="1"/>
  <c r="E8" i="3" s="1"/>
  <c r="M25" i="3"/>
  <c r="M26" i="3"/>
  <c r="M27" i="3"/>
  <c r="M28" i="3"/>
  <c r="M29" i="3"/>
  <c r="M30" i="3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K15" i="1"/>
  <c r="K16" i="1"/>
  <c r="K17" i="1"/>
  <c r="K18" i="1"/>
  <c r="K19" i="1"/>
  <c r="K21" i="1"/>
  <c r="K38" i="1" l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<sst xmlns="http://schemas.openxmlformats.org/spreadsheetml/2006/main" count="294" uniqueCount="156">
  <si>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</si>
  <si>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</si>
  <si>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</si>
  <si>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</si>
  <si>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</si>
  <si>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</si>
  <si>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</si>
  <si>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</si>
  <si>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</si>
  <si>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</si>
  <si>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</si>
  <si>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</si>
  <si>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</si>
  <si>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</si>
  <si>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</si>
  <si>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</si>
  <si>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</si>
  <si>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</si>
  <si>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</si>
  <si>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</si>
  <si>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</si>
  <si>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</si>
  <si>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</si>
  <si>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</si>
  <si>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</si>
  <si>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</si>
  <si>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</si>
  <si>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</si>
  <si>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</si>
  <si>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</si>
  <si>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</si>
  <si>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</si>
  <si>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</si>
  <si>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</si>
  <si>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</si>
  <si>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</si>
  <si>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</si>
  <si>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</si>
  <si>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</si>
  <si>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</si>
  <si>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</si>
  <si>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</si>
  <si>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</si>
  <si>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</si>
  <si>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</si>
  <si>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</si>
  <si>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</si>
  <si>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</si>
  <si>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</si>
  <si>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</si>
  <si>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</si>
  <si>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</si>
  <si>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</si>
  <si>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</si>
  <si>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</si>
  <si>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</si>
  <si>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</si>
  <si>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</si>
  <si>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</si>
  <si>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</si>
  <si>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</si>
  <si>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</si>
  <si>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</si>
  <si>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</si>
  <si>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</si>
  <si>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</si>
  <si>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</si>
  <si>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</si>
  <si>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</si>
  <si>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</si>
  <si>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</si>
  <si>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</si>
  <si>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</si>
  <si>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Jonas</t>
  </si>
  <si>
    <t>Van Slambrouck</t>
  </si>
  <si>
    <t>RPI</t>
  </si>
  <si>
    <t>https://www.sossolutions.nl/raspberry-pi-4-model-b-4gb</t>
  </si>
  <si>
    <t>Battery</t>
  </si>
  <si>
    <t>Motor</t>
  </si>
  <si>
    <t>raspberry pi 4</t>
  </si>
  <si>
    <t>Silicone wire</t>
  </si>
  <si>
    <t>https://www.bol.com/nl/p/dolphix-wii-remote-controller-voor-nintendo-wii-wii-mini-wii-u-wit/9200000085135606/?bltgh=oBLW-vStFswikHoelbpPRA.2_37.38.ProductTitle</t>
  </si>
  <si>
    <t>Wii remote</t>
  </si>
  <si>
    <t>Dolphix Wii Remote Controller voor Nintendo Wii, Wii Mini en Wii U / wit</t>
  </si>
  <si>
    <t>https://eu.pennyskateboards.com/penny-cruiser-27-bright-light-black+turquoise.html</t>
  </si>
  <si>
    <t>Penny board</t>
  </si>
  <si>
    <t>https://www.sickboards.nl/en/longboards/5334-18786-blood-orange-morgan-pro-model-70mm-wheels.html#/1309-color-white_red</t>
  </si>
  <si>
    <t>BLOOD ORANGE MORGAN PRO MODEL 70MM WHEELS</t>
  </si>
  <si>
    <t>Wheels</t>
  </si>
  <si>
    <t>Image</t>
  </si>
  <si>
    <t>SosSolutions</t>
  </si>
  <si>
    <t>Mboards</t>
  </si>
  <si>
    <t>Bol</t>
  </si>
  <si>
    <t>Penny</t>
  </si>
  <si>
    <t>SickBoards</t>
  </si>
  <si>
    <t>Timing belt</t>
  </si>
  <si>
    <t>GPS</t>
  </si>
  <si>
    <t>Button</t>
  </si>
  <si>
    <t xml:space="preserve"> Bolt M4</t>
  </si>
  <si>
    <t>M4 x 55mm Bolt</t>
  </si>
  <si>
    <t>https://www.mboards.co/collections/pulleys-and-mounts/products/m4-x-55mm-bolt</t>
  </si>
  <si>
    <t>Belt - 270mm</t>
  </si>
  <si>
    <t>https://www.mboards.co/collections/pulleys-and-mounts/products/belt-270mm</t>
  </si>
  <si>
    <t>Motor Pulley</t>
  </si>
  <si>
    <t>XT-90 Connector</t>
  </si>
  <si>
    <t>Banggood</t>
  </si>
  <si>
    <t>https://www.banggood.com/DC-5V-19mm-4-Pin-Momentary-Switch-Led-Light-Metal-Push-Button-Waterproof-Switch-p-1347775.html?akmClientCountry=BE&amp;cur_warehouse=CN&amp;ID=223</t>
  </si>
  <si>
    <t>Machifit DC 5V 19mm 4 Pin Momentary Switch Led Light Metal Push Button Waterproof Switch - Green</t>
  </si>
  <si>
    <t>Amass Anti Spark Sparkproof Connector Plug XT90-S For Batttery RC Drone FPV Racing Multi Rotor</t>
  </si>
  <si>
    <t>https://www.banggood.com/Amass-Anti-Spark-Sparkproof-Connector-Plug-XT90-S-For-Batttery-p-946409.html?akmClientCountry=BE&amp;cur_warehouse=CN</t>
  </si>
  <si>
    <t>Anti-spark xt-90</t>
  </si>
  <si>
    <t>https://www.banggood.com/2Pcs-ZOP-Power-11_1V-5000mAh-60C-3S-Lipo-Battery-XT60-Plug-For-RC-Car-Quadcopter-p-1516605.html?akmClientCountry=BE&amp;cur_warehouse=CN</t>
  </si>
  <si>
    <t>2Pcs ZOP Power 11.1V 5000mAh 60C 3S Lipo Battery XT60 Plug For RC Car Quadcopter</t>
  </si>
  <si>
    <t>Beitian BN-880 Flight Control GPS Module Dual Module Compass With Cable for RC Drone FPV Racing</t>
  </si>
  <si>
    <t>https://www.banggood.com/Beitian-BN-880-Flight-Control-GPS-Module-Dual-Module-Compass-With-Cable-for-RC-Drone-FPV-Racing-p-971082.html?akmClientCountry=BE&amp;cur_warehouse=CN</t>
  </si>
  <si>
    <t>JST-XH</t>
  </si>
  <si>
    <t>460pcs JST-XH 2.54mm 2/3/4/5/6Pin Connector Male/Female Wire Terminal Block Kit</t>
  </si>
  <si>
    <t>50 Pair 4mm Gold Bullet Connector Banana Plug For ESC Battery Motor</t>
  </si>
  <si>
    <t>4mm bullet connector</t>
  </si>
  <si>
    <t>https://www.banggood.com/50-Pair-4mm-Gold-Bullet-Connector-Banana-Plug-For-ESC-Battery-Motor-p-1010236.html?akmClientCountry=BE&amp;cur_warehouse=CN</t>
  </si>
  <si>
    <t>https://www.banggood.com/460pcs-JST-XH-2_54mm-2-or-3-or-4-or-5-or-6Pin-Connector-Male-or-Female-Wire-Terminal-Block-Kit-p-1657246.html?akmClientCountry=BE&amp;cur_warehouse=CN</t>
  </si>
  <si>
    <t>OLED</t>
  </si>
  <si>
    <t>Geekcreit® 0,96 inch 4-pins blauw geel IIC I2C OLED displaymodule Geekcreit voor Arduino - producten die werken met officiële Arduino-boards</t>
  </si>
  <si>
    <t>https://nl.banggood.com/Geekcreit-0_96-Inch-4Pin-Blue-Yellow-IIC-I2C-OLED-Display-Module-Geekcreit-for-Arduino-products-that-work-with-official-Arduino-boards-p-969144.html?utm_source=googleshopping&amp;utm_medium=cpc_organic&amp;gmcCountry=BE&amp;utm_content=minha&amp;utm_campaign=minha-beg-nl-pc&amp;currency=EUR&amp;cur_warehouse=CN&amp;createTmp=1&amp;utm_source=googleshopping&amp;utm_medium=cpc_bgcs&amp;utm_content=xibei&amp;utm_campaign=xibei-ssc-beg-nl-all-pro1-30-0325&amp;ad_id=427702393862&amp;gclid=CjwKCAiAkJKCBhAyEiwAKQBCkiiluxMq8SEMW7O3GTk4Lc8e6gRcwGneWLKwwq-XqTyvy6gD1RWOFBoCeCgQAvD_BwE</t>
  </si>
  <si>
    <t>10 Pcs 3.3V 5V TTL Bi-directional Logic Level Converter Geekcreit for Arduino - products that work with official Arduino boards</t>
  </si>
  <si>
    <t>Level shifter for battery voltage</t>
  </si>
  <si>
    <t>https://www.banggood.com/10-Pcs-3_3V-5V-TTL-Bi-directional-Logic-Level-Converter-p-951181.html?cur_warehouse=CN&amp;rmmds=search</t>
  </si>
  <si>
    <t>Flipsky 6354 190KV 2450W Brushless Sensored Motor Shaft 8mm for Electric Skateboard RC Models</t>
  </si>
  <si>
    <t>https://www.banggood.com/Flipsky-6354-190KV-2450W-Brushless-Sensored-Motor-Shaft-8mm-for-Electric-Skateboard-RC-Models-p-1323575.html?cur_warehouse=USA&amp;rmmds=search</t>
  </si>
  <si>
    <t>VECS</t>
  </si>
  <si>
    <t>Flipsky Mini FSESC4.20 50A ESC Based Upon VESC With Aluminum Anodized Heat Sink for Rc Car</t>
  </si>
  <si>
    <t>https://www.banggood.com/Flipsky-Mini-FSESC4_20-50A-ESC-Based-Upon-VESC-With-Aluminum-Anodized-Heat-Sink-for-Rc-Car-p-1349277.html?cur_warehouse=CN&amp;rmmds=search</t>
  </si>
  <si>
    <t>1M 8/10/12/14/16/18/20/22/24/26 AWG Silicone Wire SR Wire - 14AWG</t>
  </si>
  <si>
    <t>https://www.banggood.com/1M-8-or-10-or-12-or-14-or-16-or-18-or-20-or-22-or-24-or-26-AWG-Silicone-Wire-SR-Wire-p-921159.html?cur_warehouse=CN&amp;ID=512240&amp;rmmds=search</t>
  </si>
  <si>
    <t>10 Pair Amass XT90+ Plug Connector Male &amp; Female With Sheath for RC Drone Airplane Car Battery Cable</t>
  </si>
  <si>
    <t>Flipsky 8mm D/Round Shape Motor Pulley Electric Skateboard Gear Accessories - Round Shape 10mm</t>
  </si>
  <si>
    <t>https://www.banggood.com/Flipsky-8mm-D-or-Round-Shape-Motor-Pulley-Electric-Skateboard-Gear-Accessories-p-1579211.html?akmClientCountry=BE&amp;cur_warehouse=CZ&amp;ID=6303950</t>
  </si>
  <si>
    <t>BRIGHT LIGHT 27"</t>
  </si>
  <si>
    <t>lvl-shifter</t>
  </si>
  <si>
    <t>https://www.adafruit.com/product/856</t>
  </si>
  <si>
    <t>MCP3008 - 8-Channel 10-Bit ADC With SPI Interface</t>
  </si>
  <si>
    <t>adafruit</t>
  </si>
  <si>
    <t>https://www.xtorm.eu/en/shop/xtorm-power-bank-rugged-10-000/</t>
  </si>
  <si>
    <t>xtorm</t>
  </si>
  <si>
    <t>power bank</t>
  </si>
  <si>
    <t>XTORM POWER BANK RUGGED 10.000</t>
  </si>
  <si>
    <t>https://www.banggood.com/Soloop-328pcs-2-1-Polyolefin-Halogen-Free-Heat-Shrink-Tube-Sleeving-5-Color-8-Size-p-969574.html?cur_warehouse=USA&amp;rmmds=search</t>
  </si>
  <si>
    <t>Soloop 328pcs 2:1 Polyolefin Halogen-Free Heat Shrink Tube Sleeving 5 Color 8 Size</t>
  </si>
  <si>
    <t>schrink tube</t>
  </si>
  <si>
    <t>PCB</t>
  </si>
  <si>
    <t>Geekcreit® 40pcs FR-4 2.54mm Double Side Prototype PCB Printed Circuit Board</t>
  </si>
  <si>
    <t>https://www.banggood.com/Geekcreit-40pcs-FR-4-2_54mm-Double-Side-Prototype-PCB-Printed-Circuit-Board-p-995732.html?cur_warehouse=CN&amp;rmmds=search</t>
  </si>
  <si>
    <t>300Pcs 1RΩ-3MΩ 1/2W 5% Carbon Film Resistor 30 Value Assorted Kit</t>
  </si>
  <si>
    <t>https://www.banggood.com/300Pcs-1R-3M-1-or-2W-5-pencent-Carbon-Film-Resistor-30-Value-Assorted-Kit-p-1743524.html?cur_warehouse=CN&amp;rmmds=search</t>
  </si>
  <si>
    <t>resistor set</t>
  </si>
  <si>
    <t>SmartSkate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</si>
</sst>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€&quot;\ * #,##0.00_-;\-&quot;€&quot;\ * #,##0.00_-;_-&quot;€&quot;\ * &quot;-&quot;??_-;_-@_-"/>
    <numFmt numFmtId="164" formatCode="_(&quot;€&quot;* #,##0.00_);_(&quot;€&quot;* \(#,##0.00\);_(&quot;€&quot;* &quot;-&quot;??_);_(@_)"/>
    <numFmt numFmtId="165" formatCode="[$-409]dd\-mmm\-yy"/>
    <numFmt numFmtId="166" formatCode="&quot;$&quot;#,##0.00"/>
    <numFmt numFmtId="167" formatCode="_(&quot;$&quot;* #,##0.00_);_(&quot;$&quot;* \(#,##0.00\);_(&quot;$&quot;* &quot;-&quot;??_);_(@_)"/>
    <numFmt numFmtId="168" formatCode="_([$$-409]* #,##0.00_);_([$$-409]* \(#,##0.00\);_([$$-409]* &quot;-&quot;??_);_(@_)"/>
    <numFmt numFmtId="169" formatCode="[$-409]d\-mmm\-yy"/>
    <numFmt numFmtId="170" formatCode="&quot;€&quot;\ #,##0.00"/>
    <numFmt numFmtId="171" formatCode="&quot;€&quot;#,##0.00_);\(&quot;€&quot;#,##0.00\)"/>
  </numFmts>
  <fonts count="20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rgb="FFD3DDE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D3DDEE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112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5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6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7" fontId="1" fillId="3" borderId="0" xfId="0" applyNumberFormat="1" applyFont="1" applyFill="1" applyAlignment="1">
      <alignment vertical="top"/>
    </xf>
    <xf numFmtId="168" fontId="1" fillId="4" borderId="0" xfId="0" applyNumberFormat="1" applyFont="1" applyFill="1" applyBorder="1" applyAlignment="1">
      <alignment horizontal="center" vertical="top"/>
    </xf>
    <xf numFmtId="168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7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7" fontId="13" fillId="5" borderId="0" xfId="0" applyNumberFormat="1" applyFont="1" applyFill="1"/>
    <xf numFmtId="168" fontId="13" fillId="4" borderId="0" xfId="0" applyNumberFormat="1" applyFont="1" applyFill="1" applyBorder="1" applyAlignment="1">
      <alignment horizontal="center"/>
    </xf>
    <xf numFmtId="168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69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69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6" fontId="7" fillId="0" borderId="0" xfId="0" applyNumberFormat="1" applyFont="1" applyAlignment="1">
      <alignment horizontal="center"/>
    </xf>
    <xf numFmtId="0" fontId="11" fillId="0" borderId="0" xfId="0" applyFont="1" applyAlignment="1"/>
    <xf numFmtId="164" fontId="1" fillId="4" borderId="0" xfId="0" applyNumberFormat="1" applyFont="1" applyFill="1" applyBorder="1" applyAlignment="1">
      <alignment horizontal="center" vertical="top"/>
    </xf>
    <xf numFmtId="164" fontId="5" fillId="4" borderId="0" xfId="0" applyNumberFormat="1" applyFont="1" applyFill="1" applyBorder="1" applyAlignment="1">
      <alignment horizontal="center" vertical="top"/>
    </xf>
    <xf numFmtId="164" fontId="13" fillId="4" borderId="0" xfId="0" applyNumberFormat="1" applyFont="1" applyFill="1" applyBorder="1" applyAlignment="1">
      <alignment horizontal="center"/>
    </xf>
    <xf numFmtId="0" fontId="17" fillId="7" borderId="0" xfId="0" applyFont="1" applyFill="1"/>
    <xf numFmtId="0" fontId="13" fillId="5" borderId="0" xfId="0" applyFont="1" applyFill="1" applyAlignment="1">
      <alignment horizontal="left"/>
    </xf>
    <xf numFmtId="0" fontId="1" fillId="8" borderId="0" xfId="0" applyFont="1" applyFill="1" applyAlignment="1">
      <alignment horizontal="left" vertical="top"/>
    </xf>
    <xf numFmtId="0" fontId="1" fillId="8" borderId="0" xfId="0" applyFont="1" applyFill="1" applyAlignment="1">
      <alignment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/>
    </xf>
    <xf numFmtId="0" fontId="16" fillId="8" borderId="0" xfId="1" applyFill="1" applyAlignment="1">
      <alignment horizontal="left" vertical="top"/>
    </xf>
    <xf numFmtId="170" fontId="1" fillId="8" borderId="0" xfId="0" applyNumberFormat="1" applyFont="1" applyFill="1" applyAlignment="1">
      <alignment vertical="top"/>
    </xf>
    <xf numFmtId="0" fontId="0" fillId="9" borderId="0" xfId="0" applyFont="1" applyFill="1" applyAlignment="1"/>
    <xf numFmtId="0" fontId="1" fillId="8" borderId="0" xfId="0" applyFont="1" applyFill="1" applyAlignment="1">
      <alignment horizontal="center" vertical="top" wrapText="1"/>
    </xf>
    <xf numFmtId="0" fontId="16" fillId="8" borderId="0" xfId="1" applyFill="1" applyAlignment="1">
      <alignment vertical="top" wrapText="1"/>
    </xf>
    <xf numFmtId="170" fontId="1" fillId="8" borderId="0" xfId="0" applyNumberFormat="1" applyFont="1" applyFill="1" applyAlignment="1">
      <alignment vertical="top" wrapText="1"/>
    </xf>
    <xf numFmtId="44" fontId="11" fillId="0" borderId="0" xfId="0" applyNumberFormat="1" applyFont="1"/>
    <xf numFmtId="44" fontId="11" fillId="0" borderId="0" xfId="2" applyFont="1"/>
    <xf numFmtId="0" fontId="7" fillId="0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44" fontId="5" fillId="0" borderId="0" xfId="0" applyNumberFormat="1" applyFont="1" applyFill="1"/>
    <xf numFmtId="0" fontId="0" fillId="0" borderId="0" xfId="0" applyFont="1" applyFill="1" applyAlignment="1"/>
    <xf numFmtId="0" fontId="6" fillId="0" borderId="0" xfId="0" applyFont="1" applyFill="1" applyAlignment="1"/>
    <xf numFmtId="44" fontId="7" fillId="0" borderId="0" xfId="0" applyNumberFormat="1" applyFont="1" applyFill="1"/>
    <xf numFmtId="0" fontId="7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/>
    <xf numFmtId="0" fontId="1" fillId="9" borderId="0" xfId="0" applyFont="1" applyFill="1" applyAlignment="1">
      <alignment horizontal="left" vertical="top" wrapText="1"/>
    </xf>
    <xf numFmtId="0" fontId="1" fillId="9" borderId="0" xfId="0" applyFont="1" applyFill="1" applyAlignment="1">
      <alignment vertical="top" wrapText="1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horizontal="center" vertical="top"/>
    </xf>
    <xf numFmtId="0" fontId="16" fillId="9" borderId="0" xfId="1" applyFill="1" applyAlignment="1">
      <alignment horizontal="left" vertical="top"/>
    </xf>
    <xf numFmtId="170" fontId="1" fillId="9" borderId="0" xfId="0" applyNumberFormat="1" applyFont="1" applyFill="1" applyAlignment="1">
      <alignment vertical="top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vertical="top" wrapText="1"/>
    </xf>
    <xf numFmtId="0" fontId="1" fillId="10" borderId="0" xfId="0" applyFont="1" applyFill="1" applyAlignment="1">
      <alignment horizontal="center" vertical="top" wrapText="1"/>
    </xf>
    <xf numFmtId="0" fontId="16" fillId="10" borderId="0" xfId="1" applyFill="1" applyAlignment="1">
      <alignment vertical="top" wrapText="1"/>
    </xf>
    <xf numFmtId="170" fontId="1" fillId="10" borderId="0" xfId="0" applyNumberFormat="1" applyFont="1" applyFill="1" applyAlignment="1">
      <alignment vertical="top" wrapText="1"/>
    </xf>
    <xf numFmtId="0" fontId="1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center" vertical="top"/>
    </xf>
    <xf numFmtId="0" fontId="16" fillId="10" borderId="0" xfId="1" applyFill="1" applyAlignment="1">
      <alignment horizontal="left" vertical="top"/>
    </xf>
    <xf numFmtId="170" fontId="1" fillId="10" borderId="0" xfId="0" applyNumberFormat="1" applyFont="1" applyFill="1" applyAlignment="1">
      <alignment vertical="top"/>
    </xf>
    <xf numFmtId="0" fontId="0" fillId="11" borderId="0" xfId="0" applyFont="1" applyFill="1" applyAlignment="1"/>
    <xf numFmtId="0" fontId="18" fillId="6" borderId="0" xfId="0" applyFont="1" applyFill="1" applyBorder="1" applyAlignment="1">
      <alignment horizontal="right"/>
    </xf>
    <xf numFmtId="171" fontId="18" fillId="6" borderId="0" xfId="0" applyNumberFormat="1" applyFont="1" applyFill="1" applyBorder="1" applyAlignment="1">
      <alignment horizontal="right"/>
    </xf>
    <xf numFmtId="14" fontId="18" fillId="6" borderId="0" xfId="0" applyNumberFormat="1" applyFont="1" applyFill="1" applyBorder="1" applyAlignment="1">
      <alignment horizontal="right"/>
    </xf>
    <xf numFmtId="0" fontId="18" fillId="6" borderId="0" xfId="0" applyFont="1" applyFill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21" Type="http://schemas.openxmlformats.org/officeDocument/2006/relationships/image" Target="../media/image45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571500</xdr:colOff>
      <xdr:row>36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36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36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36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36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34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D59FDF77-6E78-4954-8F53-34191CF5A9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34</xdr:row>
      <xdr:rowOff>142875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3B68D92-F438-4316-AEDF-64BE3B80BA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4080</xdr:colOff>
      <xdr:row>13</xdr:row>
      <xdr:rowOff>606548</xdr:rowOff>
    </xdr:from>
    <xdr:to>
      <xdr:col>2</xdr:col>
      <xdr:colOff>1059180</xdr:colOff>
      <xdr:row>15</xdr:row>
      <xdr:rowOff>3800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188312-4CFA-4B1E-8C4E-0F855BE0F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255" y="3511673"/>
          <a:ext cx="1053195" cy="63550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987686</xdr:colOff>
      <xdr:row>23</xdr:row>
      <xdr:rowOff>2241</xdr:rowOff>
    </xdr:to>
    <xdr:pic>
      <xdr:nvPicPr>
        <xdr:cNvPr id="26" name="Picture 25" descr="Dolphix Wii Remote Controller voor Nintendo Wii, Wii Mini en Wii U / wit">
          <a:extLst>
            <a:ext uri="{FF2B5EF4-FFF2-40B4-BE49-F238E27FC236}">
              <a16:creationId xmlns:a16="http://schemas.microsoft.com/office/drawing/2014/main" id="{61213F12-9A33-4303-A275-FB487104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08368" y="8412032"/>
          <a:ext cx="495299" cy="987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495300</xdr:rowOff>
    </xdr:from>
    <xdr:to>
      <xdr:col>2</xdr:col>
      <xdr:colOff>529862</xdr:colOff>
      <xdr:row>24</xdr:row>
      <xdr:rowOff>1453</xdr:rowOff>
    </xdr:to>
    <xdr:pic>
      <xdr:nvPicPr>
        <xdr:cNvPr id="27" name="Picture 26" descr="Bright Light 27&quot;">
          <a:extLst>
            <a:ext uri="{FF2B5EF4-FFF2-40B4-BE49-F238E27FC236}">
              <a16:creationId xmlns:a16="http://schemas.microsoft.com/office/drawing/2014/main" id="{63EDBA0E-0482-42EA-BAB8-ADADE5A8D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12785271"/>
          <a:ext cx="527957" cy="534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24</xdr:row>
      <xdr:rowOff>1</xdr:rowOff>
    </xdr:from>
    <xdr:to>
      <xdr:col>2</xdr:col>
      <xdr:colOff>681080</xdr:colOff>
      <xdr:row>25</xdr:row>
      <xdr:rowOff>35123</xdr:rowOff>
    </xdr:to>
    <xdr:pic>
      <xdr:nvPicPr>
        <xdr:cNvPr id="34" name="Picture 33" descr="Blood Orange Morgan Pro Model 70mm Wheels">
          <a:extLst>
            <a:ext uri="{FF2B5EF4-FFF2-40B4-BE49-F238E27FC236}">
              <a16:creationId xmlns:a16="http://schemas.microsoft.com/office/drawing/2014/main" id="{2CDF5F79-0466-43B5-BE20-D45E78D2F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40" y="13260458"/>
          <a:ext cx="679174" cy="686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647700</xdr:colOff>
      <xdr:row>19</xdr:row>
      <xdr:rowOff>22860</xdr:rowOff>
    </xdr:to>
    <xdr:pic>
      <xdr:nvPicPr>
        <xdr:cNvPr id="32" name="Picture 31" descr="M4 x 55mm Bolt">
          <a:extLst>
            <a:ext uri="{FF2B5EF4-FFF2-40B4-BE49-F238E27FC236}">
              <a16:creationId xmlns:a16="http://schemas.microsoft.com/office/drawing/2014/main" id="{A91A971C-9075-4359-A4B5-D673BE6A7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66579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601980</xdr:colOff>
      <xdr:row>28</xdr:row>
      <xdr:rowOff>22860</xdr:rowOff>
    </xdr:to>
    <xdr:pic>
      <xdr:nvPicPr>
        <xdr:cNvPr id="39" name="Picture 38" descr="Belt - 270mm">
          <a:extLst>
            <a:ext uri="{FF2B5EF4-FFF2-40B4-BE49-F238E27FC236}">
              <a16:creationId xmlns:a16="http://schemas.microsoft.com/office/drawing/2014/main" id="{2DB47F01-F768-4A9A-9206-151C4A811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3601700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990600</xdr:colOff>
      <xdr:row>30</xdr:row>
      <xdr:rowOff>18454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39D970-F2FD-4502-A5C8-9C5DB375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62175" y="12639675"/>
          <a:ext cx="990600" cy="8147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57150</xdr:rowOff>
    </xdr:from>
    <xdr:to>
      <xdr:col>2</xdr:col>
      <xdr:colOff>1165437</xdr:colOff>
      <xdr:row>20</xdr:row>
      <xdr:rowOff>525780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2B49FA9-0B8C-4066-A4C8-58BC15E65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62175" y="7343775"/>
          <a:ext cx="1161627" cy="4667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0</xdr:rowOff>
    </xdr:from>
    <xdr:to>
      <xdr:col>2</xdr:col>
      <xdr:colOff>838201</xdr:colOff>
      <xdr:row>16</xdr:row>
      <xdr:rowOff>20759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7ACC0D9-8C7F-4512-BAA0-D18C0817E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2176" y="4143375"/>
          <a:ext cx="838200" cy="64559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28</xdr:row>
      <xdr:rowOff>1</xdr:rowOff>
    </xdr:from>
    <xdr:to>
      <xdr:col>2</xdr:col>
      <xdr:colOff>708661</xdr:colOff>
      <xdr:row>29</xdr:row>
      <xdr:rowOff>25800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FEC863-9C47-4BD2-BE9E-92C3EE9B5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62176" y="12068176"/>
          <a:ext cx="704850" cy="5953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600931</xdr:colOff>
      <xdr:row>26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6C75859-1875-4A85-ACFF-BC91D61B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2175" y="11191875"/>
          <a:ext cx="599026" cy="6000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26</xdr:row>
      <xdr:rowOff>0</xdr:rowOff>
    </xdr:from>
    <xdr:to>
      <xdr:col>2</xdr:col>
      <xdr:colOff>571501</xdr:colOff>
      <xdr:row>27</xdr:row>
      <xdr:rowOff>3281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583A527-F527-4BA9-8CED-2D043F5B8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62176" y="11782425"/>
          <a:ext cx="571500" cy="54811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</xdr:row>
      <xdr:rowOff>1</xdr:rowOff>
    </xdr:from>
    <xdr:to>
      <xdr:col>2</xdr:col>
      <xdr:colOff>800101</xdr:colOff>
      <xdr:row>20</xdr:row>
      <xdr:rowOff>2625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EC7FFBC-DF5B-4150-847C-D2DB333F3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62176" y="6657976"/>
          <a:ext cx="800100" cy="62746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17</xdr:row>
      <xdr:rowOff>1</xdr:rowOff>
    </xdr:from>
    <xdr:to>
      <xdr:col>2</xdr:col>
      <xdr:colOff>718186</xdr:colOff>
      <xdr:row>18</xdr:row>
      <xdr:rowOff>9806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D13BE-5B62-4BCF-B811-67483C25A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56461" y="5341621"/>
          <a:ext cx="716280" cy="6365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16</xdr:row>
      <xdr:rowOff>0</xdr:rowOff>
    </xdr:from>
    <xdr:to>
      <xdr:col>2</xdr:col>
      <xdr:colOff>899161</xdr:colOff>
      <xdr:row>17</xdr:row>
      <xdr:rowOff>8450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D4CFC-3FC8-4B65-9D3E-B85FCE24F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62176" y="4772025"/>
          <a:ext cx="895350" cy="63900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</xdr:row>
      <xdr:rowOff>76200</xdr:rowOff>
    </xdr:from>
    <xdr:to>
      <xdr:col>2</xdr:col>
      <xdr:colOff>1051561</xdr:colOff>
      <xdr:row>13</xdr:row>
      <xdr:rowOff>565288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5F43179-83F8-4E6E-B48B-B946B34BF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62176" y="2981325"/>
          <a:ext cx="1047750" cy="4871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670560</xdr:colOff>
      <xdr:row>22</xdr:row>
      <xdr:rowOff>1613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A05DD21-D354-4BB8-BEA2-63C2EA03E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2175" y="7915275"/>
          <a:ext cx="666750" cy="7445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1</xdr:rowOff>
    </xdr:from>
    <xdr:to>
      <xdr:col>2</xdr:col>
      <xdr:colOff>647700</xdr:colOff>
      <xdr:row>31</xdr:row>
      <xdr:rowOff>5880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5038AB-F7EC-4066-87AC-770A462DC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62175" y="13439776"/>
          <a:ext cx="647700" cy="8078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1112520</xdr:colOff>
      <xdr:row>32</xdr:row>
      <xdr:rowOff>3242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C0A5208-F792-4CE8-8F9F-5A1245DED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62175" y="14239875"/>
          <a:ext cx="1114425" cy="8052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1078759</xdr:colOff>
      <xdr:row>33</xdr:row>
      <xdr:rowOff>9525</xdr:rowOff>
    </xdr:to>
    <xdr:pic>
      <xdr:nvPicPr>
        <xdr:cNvPr id="33" name="Picture 32" descr="MCP3008 - 8-Channel 10-Bit ADC With SPI Interface">
          <a:extLst>
            <a:ext uri="{FF2B5EF4-FFF2-40B4-BE49-F238E27FC236}">
              <a16:creationId xmlns:a16="http://schemas.microsoft.com/office/drawing/2014/main" id="{6CA8A301-6784-4ADE-8FEA-E95F5D41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5039975"/>
          <a:ext cx="1078759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800100</xdr:colOff>
      <xdr:row>34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DC6128D-E844-48CF-81CA-6919B7AC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5840075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809625</xdr:colOff>
      <xdr:row>35</xdr:row>
      <xdr:rowOff>9525</xdr:rowOff>
    </xdr:to>
    <xdr:pic>
      <xdr:nvPicPr>
        <xdr:cNvPr id="42" name="Picture 41" descr="Multicolor Flexible Heat Shrink Tube 95/25mm, Size: 19x25mm, Rs 100 /meter  | ID: 19959911188">
          <a:extLst>
            <a:ext uri="{FF2B5EF4-FFF2-40B4-BE49-F238E27FC236}">
              <a16:creationId xmlns:a16="http://schemas.microsoft.com/office/drawing/2014/main" id="{E17C05A4-8411-4251-BF01-99476FDE0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66401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800100</xdr:colOff>
      <xdr:row>36</xdr:row>
      <xdr:rowOff>0</xdr:rowOff>
    </xdr:to>
    <xdr:pic>
      <xdr:nvPicPr>
        <xdr:cNvPr id="44" name="Picture 43" descr="PCB Prototype Blank PCB 2 Layers Double Side 3 x 7cm Protoboard - Green -  buy at the price of $2.11 in dx.com | imall.com">
          <a:extLst>
            <a:ext uri="{FF2B5EF4-FFF2-40B4-BE49-F238E27FC236}">
              <a16:creationId xmlns:a16="http://schemas.microsoft.com/office/drawing/2014/main" id="{031335E4-70E9-44B7-8EBE-9D679F5C0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7440275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1047750</xdr:colOff>
      <xdr:row>36</xdr:row>
      <xdr:rowOff>785813</xdr:rowOff>
    </xdr:to>
    <xdr:pic>
      <xdr:nvPicPr>
        <xdr:cNvPr id="47" name="Picture 46" descr="E-12 SERIES RESISTOR SET - 610 PCS - 10E TO 1M - Whadda">
          <a:extLst>
            <a:ext uri="{FF2B5EF4-FFF2-40B4-BE49-F238E27FC236}">
              <a16:creationId xmlns:a16="http://schemas.microsoft.com/office/drawing/2014/main" id="{912A142E-A437-4BDF-8627-634744BE9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8240375"/>
          <a:ext cx="1047750" cy="785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69A30E33-BF3D-4F03-90B0-A35153463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3A94EE99-366C-4427-B3AB-5762B4CB71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3471732A-666C-4BE7-AD7A-47437233D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DAD4EDC0-EB8A-42B8-8F67-5FD030E325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31" name="AutoShape 3">
          <a:extLst>
            <a:ext uri="{FF2B5EF4-FFF2-40B4-BE49-F238E27FC236}">
              <a16:creationId xmlns:a16="http://schemas.microsoft.com/office/drawing/2014/main" id="{E0F65ACD-1AD1-4B9B-9E3F-6FA9080033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5D66E86A-0A39-4AA6-AF95-B9D555C8CD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A447B57D-6896-4E22-976B-10FF48ED9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9CAF7A2E-9B98-42C8-98F9-11F3FBAAD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4EC33DF-58BA-4C0B-8998-79F38C537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81D56212-1844-4143-A9D7-6AF23935BC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2252094F-E982-4C33-9697-4335AD4082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8" name="AutoShape 3">
          <a:extLst>
            <a:ext uri="{FF2B5EF4-FFF2-40B4-BE49-F238E27FC236}">
              <a16:creationId xmlns:a16="http://schemas.microsoft.com/office/drawing/2014/main" id="{C0EA3D9C-82E8-476A-8D93-0C1B4B9628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9" name="AutoShape 3">
          <a:extLst>
            <a:ext uri="{FF2B5EF4-FFF2-40B4-BE49-F238E27FC236}">
              <a16:creationId xmlns:a16="http://schemas.microsoft.com/office/drawing/2014/main" id="{59BF326A-E88C-40FD-920E-B3865C698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1CD6081-6DB1-4DB9-9400-897161068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839FEFA-B672-4062-9E52-32852E3AF2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42" name="AutoShape 3">
          <a:extLst>
            <a:ext uri="{FF2B5EF4-FFF2-40B4-BE49-F238E27FC236}">
              <a16:creationId xmlns:a16="http://schemas.microsoft.com/office/drawing/2014/main" id="{3EDE4A3B-6356-4AEA-B264-503E8F45BE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43" name="AutoShape 3">
          <a:extLst>
            <a:ext uri="{FF2B5EF4-FFF2-40B4-BE49-F238E27FC236}">
              <a16:creationId xmlns:a16="http://schemas.microsoft.com/office/drawing/2014/main" id="{72245D23-47F4-4135-8831-FE902DA511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83DC0735-4BE2-4527-B593-946F1707E3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C1813DC2-374C-4133-8AEB-B4A1301C82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3EACE649-D521-4D11-9135-9121F3F3D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ssolutions.nl/raspberry-pi-4-model-b-4g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ol.com/nl/p/dolphix-wii-remote-controller-voor-nintendo-wii-wii-mini-wii-u-wit/9200000085135606/?bltgh=oBLW-vStFswikHoelbpPRA.2_37.38.ProductTitle" TargetMode="External"/><Relationship Id="rId1" Type="http://schemas.openxmlformats.org/officeDocument/2006/relationships/hyperlink" Target="https://eu.pennyskateboards.com/penny-cruiser-27-bright-light-black+turquois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anggood.com/Soloop-328pcs-2-1-Polyolefin-Halogen-Free-Heat-Shrink-Tube-Sleeving-5-Color-8-Size-p-969574.html?cur_warehouse=USA&amp;rmmds=search" TargetMode="External"/><Relationship Id="rId4" Type="http://schemas.openxmlformats.org/officeDocument/2006/relationships/hyperlink" Target="https://www.banggood.com/Flipsky-Mini-FSESC4_20-50A-ESC-Based-Upon-VESC-With-Aluminum-Anodized-Heat-Sink-for-Rc-Car-p-1349277.html?cur_warehouse=CN&amp;rmmds=sear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4"/>
  <sheetViews>
    <sheetView tabSelected="1" zoomScale="85" zoomScaleNormal="85" workbookViewId="0">
      <selection activeCell="L1" sqref="L1:L1048576"/>
    </sheetView>
  </sheetViews>
  <sheetFormatPr defaultColWidth="15.125" defaultRowHeight="15" customHeight="1" x14ac:dyDescent="0.2"/>
  <cols>
    <col min="1" max="1" width="6.25" style="8" customWidth="1"/>
    <col min="2" max="2" width="22.125" style="8" customWidth="1"/>
    <col min="3" max="3" width="15.375" style="8" customWidth="1"/>
    <col min="4" max="4" width="33.75" style="8" customWidth="1"/>
    <col min="5" max="5" width="5" style="8" customWidth="1"/>
    <col min="6" max="6" width="5.375" style="8" customWidth="1"/>
    <col min="7" max="7" width="29.75" style="8" customWidth="1"/>
    <col min="8" max="8" width="24.625" style="8" customWidth="1"/>
    <col min="9" max="9" width="6.375" style="8" customWidth="1"/>
    <col min="10" max="11" width="8.625" style="8" customWidth="1"/>
    <col min="12" max="12" width="8.375" style="8" customWidth="1"/>
    <col min="13" max="13" width="22.625" style="86" customWidth="1"/>
    <col min="14" max="14" width="10.125" style="8" customWidth="1"/>
    <col min="15" max="15" width="14.375" style="8" customWidth="1"/>
    <col min="16" max="27" width="8.875" style="8" customWidth="1"/>
    <col min="28" max="16384" width="15.125" style="8"/>
  </cols>
  <sheetData>
    <row r="1" spans="1:27" ht="19.5" customHeight="1" x14ac:dyDescent="0.25">
      <c r="A1" s="17"/>
      <c r="B1" s="67" t="s">
        <v>67</v>
      </c>
      <c r="C1" s="111" t="s">
        <v>72</v>
      </c>
      <c r="D1" s="111"/>
      <c r="E1" s="7"/>
      <c r="F1" s="17"/>
      <c r="G1" s="88"/>
      <c r="H1" s="89"/>
      <c r="I1" s="17"/>
      <c r="J1" s="17"/>
      <c r="K1" s="7"/>
      <c r="L1" s="7"/>
      <c r="M1" s="81"/>
      <c r="N1" s="8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9.5" customHeight="1" x14ac:dyDescent="0.25">
      <c r="A2" s="17"/>
      <c r="B2" s="67" t="s">
        <v>69</v>
      </c>
      <c r="C2" s="111" t="s">
        <v>73</v>
      </c>
      <c r="D2" s="111"/>
      <c r="E2" s="7"/>
      <c r="F2" s="17"/>
      <c r="G2" s="88"/>
      <c r="H2" s="89"/>
      <c r="I2" s="17"/>
      <c r="J2" s="17"/>
      <c r="K2" s="7"/>
      <c r="L2" s="7"/>
      <c r="M2" s="81"/>
      <c r="N2" s="8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9.5" customHeight="1" x14ac:dyDescent="0.25">
      <c r="A3" s="17"/>
      <c r="B3" s="67" t="s">
        <v>68</v>
      </c>
      <c r="C3" s="111" t="s">
        <v>74</v>
      </c>
      <c r="D3" s="111"/>
      <c r="E3" s="7"/>
      <c r="F3" s="17"/>
      <c r="G3" s="88"/>
      <c r="H3" s="90"/>
      <c r="I3" s="17"/>
      <c r="J3" s="17"/>
      <c r="K3" s="7"/>
      <c r="L3" s="7"/>
      <c r="M3" s="81"/>
      <c r="N3" s="8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9.5" customHeight="1" x14ac:dyDescent="0.25">
      <c r="A4" s="7"/>
      <c r="B4" s="67" t="s">
        <v>70</v>
      </c>
      <c r="C4" s="108" t="s">
        <v>155</v>
      </c>
      <c r="D4" s="108"/>
      <c r="E4" s="7"/>
      <c r="F4" s="7"/>
      <c r="G4" s="86"/>
      <c r="H4" s="91"/>
      <c r="I4" s="7"/>
      <c r="J4" s="7"/>
      <c r="K4" s="7"/>
      <c r="L4" s="7"/>
      <c r="M4" s="81"/>
      <c r="N4" s="8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9.5" customHeight="1" x14ac:dyDescent="0.25">
      <c r="A5" s="7"/>
      <c r="B5" s="67" t="s">
        <v>1</v>
      </c>
      <c r="C5" s="108">
        <v>2</v>
      </c>
      <c r="D5" s="108"/>
      <c r="E5" s="14"/>
      <c r="F5" s="17"/>
      <c r="G5" s="17"/>
      <c r="H5" s="17"/>
      <c r="I5" s="7"/>
      <c r="J5" s="7"/>
      <c r="K5" s="7"/>
      <c r="L5" s="7"/>
      <c r="M5" s="83"/>
      <c r="N5" s="8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9.5" customHeight="1" x14ac:dyDescent="0.25">
      <c r="A6" s="7"/>
      <c r="B6" s="67" t="s">
        <v>2</v>
      </c>
      <c r="C6" s="110">
        <v>44271</v>
      </c>
      <c r="D6" s="110"/>
      <c r="E6" s="7"/>
      <c r="F6" s="19"/>
      <c r="G6" s="19"/>
      <c r="H6" s="19"/>
      <c r="I6" s="19"/>
      <c r="J6" s="19"/>
      <c r="K6" s="19"/>
      <c r="L6" s="19"/>
      <c r="M6" s="83"/>
      <c r="N6" s="82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9.5" customHeight="1" x14ac:dyDescent="0.25">
      <c r="A7" s="7"/>
      <c r="B7" s="67" t="s">
        <v>3</v>
      </c>
      <c r="C7" s="108">
        <f>BillOfMaterials!$F$38</f>
        <v>25</v>
      </c>
      <c r="D7" s="108"/>
      <c r="E7" s="7"/>
      <c r="F7" s="19"/>
      <c r="G7" s="19"/>
      <c r="H7" s="19"/>
      <c r="I7" s="19"/>
      <c r="J7" s="19"/>
      <c r="K7" s="19"/>
      <c r="L7" s="19"/>
      <c r="M7" s="83"/>
      <c r="N7" s="8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9.5" customHeight="1" x14ac:dyDescent="0.25">
      <c r="A8" s="7"/>
      <c r="B8" s="67" t="s">
        <v>4</v>
      </c>
      <c r="C8" s="109">
        <f>K38</f>
        <v>528.91999999999996</v>
      </c>
      <c r="D8" s="109"/>
      <c r="E8" s="7"/>
      <c r="F8" s="19"/>
      <c r="G8" s="19"/>
      <c r="H8" s="79"/>
      <c r="I8" s="19"/>
      <c r="J8" s="19"/>
      <c r="K8" s="19"/>
      <c r="L8" s="19"/>
      <c r="M8" s="83"/>
      <c r="N8" s="83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3.5" customHeight="1" x14ac:dyDescent="0.2">
      <c r="A9" s="7"/>
      <c r="B9" s="48"/>
      <c r="C9" s="48"/>
      <c r="D9" s="62"/>
      <c r="E9" s="7"/>
      <c r="F9" s="19"/>
      <c r="G9" s="19"/>
      <c r="H9" s="80"/>
      <c r="I9" s="19"/>
      <c r="J9" s="19"/>
      <c r="K9" s="19"/>
      <c r="L9" s="19"/>
      <c r="M9" s="8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3.5" customHeight="1" x14ac:dyDescent="0.2">
      <c r="A10" s="7"/>
      <c r="B10" s="48"/>
      <c r="C10" s="48"/>
      <c r="D10" s="62"/>
      <c r="E10" s="7"/>
      <c r="F10" s="19"/>
      <c r="G10" s="19"/>
      <c r="H10" s="19"/>
      <c r="I10" s="19"/>
      <c r="J10" s="19"/>
      <c r="K10" s="19"/>
      <c r="L10" s="19"/>
      <c r="M10" s="8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3.5" customHeight="1" x14ac:dyDescent="0.2">
      <c r="A11" s="7"/>
      <c r="B11" s="48"/>
      <c r="C11" s="48"/>
      <c r="D11" s="62"/>
      <c r="E11" s="7"/>
      <c r="F11" s="19"/>
      <c r="G11" s="19"/>
      <c r="H11" s="63"/>
      <c r="I11" s="19"/>
      <c r="J11" s="19"/>
      <c r="K11" s="19"/>
      <c r="L11" s="19"/>
      <c r="M11" s="8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customHeight="1" x14ac:dyDescent="0.2">
      <c r="A12" s="7"/>
      <c r="B12" s="7"/>
      <c r="C12" s="7"/>
      <c r="D12" s="7"/>
      <c r="E12" s="7"/>
      <c r="F12" s="19"/>
      <c r="G12" s="19"/>
      <c r="H12" s="19"/>
      <c r="I12" s="19"/>
      <c r="J12" s="19"/>
      <c r="K12" s="19"/>
      <c r="L12" s="19"/>
      <c r="M12" s="8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9.5" customHeight="1" x14ac:dyDescent="0.2">
      <c r="A13" s="24" t="s">
        <v>5</v>
      </c>
      <c r="B13" s="24" t="s">
        <v>6</v>
      </c>
      <c r="C13" s="24" t="s">
        <v>89</v>
      </c>
      <c r="D13" s="24" t="s">
        <v>7</v>
      </c>
      <c r="E13" s="23" t="s">
        <v>8</v>
      </c>
      <c r="F13" s="25" t="s">
        <v>9</v>
      </c>
      <c r="G13" s="25" t="s">
        <v>10</v>
      </c>
      <c r="H13" s="25" t="s">
        <v>11</v>
      </c>
      <c r="I13" s="25" t="s">
        <v>12</v>
      </c>
      <c r="J13" s="25" t="s">
        <v>13</v>
      </c>
      <c r="K13" s="25" t="s">
        <v>14</v>
      </c>
      <c r="L13" s="27" t="s">
        <v>15</v>
      </c>
      <c r="M13" s="8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48" customHeight="1" x14ac:dyDescent="0.2">
      <c r="A14" s="69">
        <v>1</v>
      </c>
      <c r="B14" s="70" t="s">
        <v>129</v>
      </c>
      <c r="C14" s="70"/>
      <c r="D14" s="70" t="s">
        <v>130</v>
      </c>
      <c r="E14" s="71">
        <v>1</v>
      </c>
      <c r="F14" s="69">
        <v>1</v>
      </c>
      <c r="G14" s="72" t="s">
        <v>105</v>
      </c>
      <c r="H14" s="73" t="s">
        <v>131</v>
      </c>
      <c r="I14" s="72" t="s">
        <v>38</v>
      </c>
      <c r="J14" s="74">
        <v>54.08</v>
      </c>
      <c r="K14" s="64">
        <f>BillOfMaterials!$F14*BillOfMaterials!$J14</f>
        <v>54.08</v>
      </c>
      <c r="L14" s="65"/>
      <c r="M14" s="8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49.5" customHeight="1" x14ac:dyDescent="0.2">
      <c r="A15" s="98">
        <f>A14+1</f>
        <v>2</v>
      </c>
      <c r="B15" s="99" t="s">
        <v>75</v>
      </c>
      <c r="C15" s="99"/>
      <c r="D15" s="99" t="s">
        <v>79</v>
      </c>
      <c r="E15" s="98">
        <v>1</v>
      </c>
      <c r="F15" s="98">
        <v>1</v>
      </c>
      <c r="G15" s="100" t="s">
        <v>90</v>
      </c>
      <c r="H15" s="101" t="s">
        <v>76</v>
      </c>
      <c r="I15" s="100" t="s">
        <v>38</v>
      </c>
      <c r="J15" s="102">
        <v>59.95</v>
      </c>
      <c r="K15" s="64">
        <f>BillOfMaterials!$F15*BillOfMaterials!$J15</f>
        <v>59.95</v>
      </c>
      <c r="L15" s="65"/>
      <c r="M15" s="8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49.5" customHeight="1" x14ac:dyDescent="0.2">
      <c r="A16" s="92">
        <f t="shared" ref="A16:A25" si="0">A15+1</f>
        <v>3</v>
      </c>
      <c r="B16" s="93" t="s">
        <v>77</v>
      </c>
      <c r="C16" s="93"/>
      <c r="D16" s="93" t="s">
        <v>112</v>
      </c>
      <c r="E16" s="92">
        <v>1</v>
      </c>
      <c r="F16" s="94">
        <v>1</v>
      </c>
      <c r="G16" s="95" t="s">
        <v>105</v>
      </c>
      <c r="H16" s="96" t="s">
        <v>111</v>
      </c>
      <c r="I16" s="95" t="s">
        <v>38</v>
      </c>
      <c r="J16" s="97">
        <v>54.58</v>
      </c>
      <c r="K16" s="64">
        <f>BillOfMaterials!$F16*BillOfMaterials!$J16</f>
        <v>54.58</v>
      </c>
      <c r="L16" s="65"/>
      <c r="M16" s="8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49.5" customHeight="1" x14ac:dyDescent="0.2">
      <c r="A17" s="98">
        <f>A16+1</f>
        <v>4</v>
      </c>
      <c r="B17" s="99" t="s">
        <v>78</v>
      </c>
      <c r="C17" s="99"/>
      <c r="D17" s="99" t="s">
        <v>127</v>
      </c>
      <c r="E17" s="98">
        <v>1</v>
      </c>
      <c r="F17" s="103">
        <v>1</v>
      </c>
      <c r="G17" s="104" t="s">
        <v>105</v>
      </c>
      <c r="H17" s="105" t="s">
        <v>128</v>
      </c>
      <c r="I17" s="104" t="s">
        <v>38</v>
      </c>
      <c r="J17" s="106">
        <v>56.78</v>
      </c>
      <c r="K17" s="64">
        <f>BillOfMaterials!$F17*BillOfMaterials!$J17</f>
        <v>56.78</v>
      </c>
      <c r="L17" s="65"/>
      <c r="M17" s="8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49.5" customHeight="1" x14ac:dyDescent="0.2">
      <c r="A18" s="71">
        <f t="shared" si="0"/>
        <v>5</v>
      </c>
      <c r="B18" s="70" t="s">
        <v>125</v>
      </c>
      <c r="C18" s="75"/>
      <c r="D18" s="70" t="s">
        <v>124</v>
      </c>
      <c r="E18" s="71">
        <v>1</v>
      </c>
      <c r="F18" s="71">
        <v>1</v>
      </c>
      <c r="G18" s="76" t="s">
        <v>105</v>
      </c>
      <c r="H18" s="77" t="s">
        <v>126</v>
      </c>
      <c r="I18" s="76" t="s">
        <v>38</v>
      </c>
      <c r="J18" s="74">
        <v>4.41</v>
      </c>
      <c r="K18" s="64">
        <f>BillOfMaterials!$F18*BillOfMaterials!$J18</f>
        <v>4.41</v>
      </c>
      <c r="L18" s="65"/>
      <c r="M18" s="8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49.5" customHeight="1" x14ac:dyDescent="0.2">
      <c r="A19" s="98">
        <f t="shared" si="0"/>
        <v>6</v>
      </c>
      <c r="B19" s="99" t="s">
        <v>98</v>
      </c>
      <c r="C19" s="107"/>
      <c r="D19" s="99" t="s">
        <v>99</v>
      </c>
      <c r="E19" s="98">
        <v>1</v>
      </c>
      <c r="F19" s="103">
        <v>5</v>
      </c>
      <c r="G19" s="104" t="s">
        <v>91</v>
      </c>
      <c r="H19" s="105" t="s">
        <v>100</v>
      </c>
      <c r="I19" s="104" t="s">
        <v>38</v>
      </c>
      <c r="J19" s="106">
        <v>0.42</v>
      </c>
      <c r="K19" s="64">
        <f>BillOfMaterials!$F19*BillOfMaterials!$J19</f>
        <v>2.1</v>
      </c>
      <c r="L19" s="65"/>
      <c r="M19" s="8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49.5" customHeight="1" x14ac:dyDescent="0.2">
      <c r="A20" s="71">
        <f t="shared" si="0"/>
        <v>7</v>
      </c>
      <c r="B20" s="70" t="s">
        <v>121</v>
      </c>
      <c r="C20" s="70"/>
      <c r="D20" s="70" t="s">
        <v>122</v>
      </c>
      <c r="E20" s="71">
        <v>1</v>
      </c>
      <c r="F20" s="71">
        <v>1</v>
      </c>
      <c r="G20" s="76" t="s">
        <v>105</v>
      </c>
      <c r="H20" s="77" t="s">
        <v>123</v>
      </c>
      <c r="I20" s="76" t="s">
        <v>38</v>
      </c>
      <c r="J20" s="78">
        <v>3.02</v>
      </c>
      <c r="K20" s="64">
        <f>BillOfMaterials!$F20*BillOfMaterials!$J20</f>
        <v>3.02</v>
      </c>
      <c r="L20" s="65"/>
      <c r="M20" s="8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49.5" customHeight="1" x14ac:dyDescent="0.2">
      <c r="A21" s="98">
        <f t="shared" si="0"/>
        <v>8</v>
      </c>
      <c r="B21" s="99" t="s">
        <v>110</v>
      </c>
      <c r="C21" s="99"/>
      <c r="D21" s="99" t="s">
        <v>108</v>
      </c>
      <c r="E21" s="98">
        <v>1</v>
      </c>
      <c r="F21" s="103">
        <v>1</v>
      </c>
      <c r="G21" s="104" t="s">
        <v>105</v>
      </c>
      <c r="H21" s="105" t="s">
        <v>109</v>
      </c>
      <c r="I21" s="104" t="s">
        <v>38</v>
      </c>
      <c r="J21" s="106">
        <v>3.7</v>
      </c>
      <c r="K21" s="64">
        <f>BillOfMaterials!$F21*BillOfMaterials!$J21</f>
        <v>3.7</v>
      </c>
      <c r="L21" s="65"/>
      <c r="M21" s="8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58.9" customHeight="1" x14ac:dyDescent="0.2">
      <c r="A22" s="71">
        <f t="shared" si="0"/>
        <v>9</v>
      </c>
      <c r="B22" s="70" t="s">
        <v>80</v>
      </c>
      <c r="C22" s="75"/>
      <c r="D22" s="70" t="s">
        <v>132</v>
      </c>
      <c r="E22" s="71">
        <v>1</v>
      </c>
      <c r="F22" s="71">
        <v>2</v>
      </c>
      <c r="G22" s="76" t="s">
        <v>105</v>
      </c>
      <c r="H22" s="77" t="s">
        <v>133</v>
      </c>
      <c r="I22" s="76" t="s">
        <v>38</v>
      </c>
      <c r="J22" s="78">
        <v>3.72</v>
      </c>
      <c r="K22" s="64">
        <f>BillOfMaterials!$F22*BillOfMaterials!$J22</f>
        <v>7.44</v>
      </c>
      <c r="L22" s="65"/>
    </row>
    <row r="23" spans="1:27" ht="39.6" customHeight="1" x14ac:dyDescent="0.2">
      <c r="A23" s="98">
        <f>A22+1</f>
        <v>10</v>
      </c>
      <c r="B23" s="99" t="s">
        <v>82</v>
      </c>
      <c r="C23" s="99"/>
      <c r="D23" s="99" t="s">
        <v>83</v>
      </c>
      <c r="E23" s="98">
        <v>1</v>
      </c>
      <c r="F23" s="98">
        <v>1</v>
      </c>
      <c r="G23" s="100" t="s">
        <v>92</v>
      </c>
      <c r="H23" s="101" t="s">
        <v>81</v>
      </c>
      <c r="I23" s="100" t="s">
        <v>38</v>
      </c>
      <c r="J23" s="102">
        <v>25.99</v>
      </c>
      <c r="K23" s="64">
        <f>BillOfMaterials!$F23*BillOfMaterials!$J23</f>
        <v>25.99</v>
      </c>
      <c r="L23" s="65"/>
      <c r="M23" s="8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42.6" customHeight="1" x14ac:dyDescent="0.2">
      <c r="A24" s="71">
        <f t="shared" si="0"/>
        <v>11</v>
      </c>
      <c r="B24" s="70" t="s">
        <v>85</v>
      </c>
      <c r="C24" s="70"/>
      <c r="D24" s="70" t="s">
        <v>137</v>
      </c>
      <c r="E24" s="71">
        <v>1</v>
      </c>
      <c r="F24" s="71">
        <v>1</v>
      </c>
      <c r="G24" s="76" t="s">
        <v>93</v>
      </c>
      <c r="H24" s="77" t="s">
        <v>84</v>
      </c>
      <c r="I24" s="76" t="s">
        <v>38</v>
      </c>
      <c r="J24" s="78">
        <v>119.99</v>
      </c>
      <c r="K24" s="64">
        <f>BillOfMaterials!$F24*BillOfMaterials!$J24</f>
        <v>119.99</v>
      </c>
      <c r="L24" s="65"/>
      <c r="M24" s="8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52.9" customHeight="1" x14ac:dyDescent="0.2">
      <c r="A25" s="98">
        <f t="shared" si="0"/>
        <v>12</v>
      </c>
      <c r="B25" s="99" t="s">
        <v>88</v>
      </c>
      <c r="C25" s="99"/>
      <c r="D25" s="99" t="s">
        <v>87</v>
      </c>
      <c r="E25" s="98">
        <v>1</v>
      </c>
      <c r="F25" s="103">
        <v>1</v>
      </c>
      <c r="G25" s="104" t="s">
        <v>94</v>
      </c>
      <c r="H25" s="105" t="s">
        <v>86</v>
      </c>
      <c r="I25" s="104" t="s">
        <v>38</v>
      </c>
      <c r="J25" s="106">
        <v>64.95</v>
      </c>
      <c r="K25" s="64">
        <f>BillOfMaterials!$F25*BillOfMaterials!$J25</f>
        <v>64.95</v>
      </c>
      <c r="L25" s="65"/>
      <c r="M25" s="81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46.5" customHeight="1" x14ac:dyDescent="0.2">
      <c r="A26" s="71">
        <f>A25+1</f>
        <v>13</v>
      </c>
      <c r="B26" s="70" t="s">
        <v>115</v>
      </c>
      <c r="C26" s="75"/>
      <c r="D26" s="70" t="s">
        <v>116</v>
      </c>
      <c r="E26" s="71">
        <v>1</v>
      </c>
      <c r="F26" s="71">
        <v>1</v>
      </c>
      <c r="G26" s="76" t="s">
        <v>105</v>
      </c>
      <c r="H26" s="77" t="s">
        <v>120</v>
      </c>
      <c r="I26" s="76">
        <v>460</v>
      </c>
      <c r="J26" s="78">
        <v>10.72</v>
      </c>
      <c r="K26" s="64">
        <f>BillOfMaterials!$F26*BillOfMaterials!$J26</f>
        <v>10.72</v>
      </c>
      <c r="L26" s="65"/>
    </row>
    <row r="27" spans="1:27" ht="42.75" customHeight="1" x14ac:dyDescent="0.2">
      <c r="A27" s="98">
        <f t="shared" ref="A27:A28" si="1">A26+1</f>
        <v>14</v>
      </c>
      <c r="B27" s="99" t="s">
        <v>118</v>
      </c>
      <c r="C27" s="107"/>
      <c r="D27" s="99" t="s">
        <v>117</v>
      </c>
      <c r="E27" s="98">
        <v>1</v>
      </c>
      <c r="F27" s="98">
        <v>1</v>
      </c>
      <c r="G27" s="100" t="s">
        <v>105</v>
      </c>
      <c r="H27" s="101" t="s">
        <v>119</v>
      </c>
      <c r="I27" s="100">
        <v>50</v>
      </c>
      <c r="J27" s="102">
        <v>2.61</v>
      </c>
      <c r="K27" s="64">
        <f>BillOfMaterials!$F27*BillOfMaterials!$J27</f>
        <v>2.61</v>
      </c>
      <c r="L27" s="65"/>
      <c r="M27" s="81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45.75" customHeight="1" x14ac:dyDescent="0.2">
      <c r="A28" s="71">
        <f t="shared" si="1"/>
        <v>15</v>
      </c>
      <c r="B28" s="70" t="s">
        <v>95</v>
      </c>
      <c r="C28" s="75"/>
      <c r="D28" s="70" t="s">
        <v>101</v>
      </c>
      <c r="E28" s="71">
        <v>1</v>
      </c>
      <c r="F28" s="71">
        <v>1</v>
      </c>
      <c r="G28" s="76" t="s">
        <v>91</v>
      </c>
      <c r="H28" s="77" t="s">
        <v>102</v>
      </c>
      <c r="I28" s="76" t="s">
        <v>38</v>
      </c>
      <c r="J28" s="78">
        <v>8.34</v>
      </c>
      <c r="K28" s="64">
        <f>BillOfMaterials!$F28*BillOfMaterials!$J28</f>
        <v>8.34</v>
      </c>
      <c r="L28" s="65"/>
      <c r="M28" s="81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45" customHeight="1" x14ac:dyDescent="0.2">
      <c r="A29" s="98">
        <f t="shared" ref="A29:A37" si="2">A28+1</f>
        <v>16</v>
      </c>
      <c r="B29" s="99" t="s">
        <v>96</v>
      </c>
      <c r="C29" s="107"/>
      <c r="D29" s="99" t="s">
        <v>113</v>
      </c>
      <c r="E29" s="98">
        <v>1</v>
      </c>
      <c r="F29" s="98">
        <v>1</v>
      </c>
      <c r="G29" s="100" t="s">
        <v>105</v>
      </c>
      <c r="H29" s="101" t="s">
        <v>114</v>
      </c>
      <c r="I29" s="100" t="s">
        <v>38</v>
      </c>
      <c r="J29" s="102">
        <v>18.149999999999999</v>
      </c>
      <c r="K29" s="64">
        <f>BillOfMaterials!$F29*BillOfMaterials!$J29</f>
        <v>18.149999999999999</v>
      </c>
      <c r="L29" s="65"/>
    </row>
    <row r="30" spans="1:27" ht="63" customHeight="1" x14ac:dyDescent="0.2">
      <c r="A30" s="71">
        <f t="shared" si="2"/>
        <v>17</v>
      </c>
      <c r="B30" s="70" t="s">
        <v>97</v>
      </c>
      <c r="C30" s="75"/>
      <c r="D30" s="70" t="s">
        <v>107</v>
      </c>
      <c r="E30" s="71">
        <v>1</v>
      </c>
      <c r="F30" s="71">
        <v>1</v>
      </c>
      <c r="G30" s="76" t="s">
        <v>105</v>
      </c>
      <c r="H30" s="77" t="s">
        <v>106</v>
      </c>
      <c r="I30" s="76" t="s">
        <v>38</v>
      </c>
      <c r="J30" s="78">
        <v>2.78</v>
      </c>
      <c r="K30" s="64">
        <f>BillOfMaterials!$F30*BillOfMaterials!$J30</f>
        <v>2.78</v>
      </c>
      <c r="L30" s="65"/>
    </row>
    <row r="31" spans="1:27" ht="63" customHeight="1" x14ac:dyDescent="0.2">
      <c r="A31" s="98">
        <f t="shared" si="2"/>
        <v>18</v>
      </c>
      <c r="B31" s="99" t="s">
        <v>103</v>
      </c>
      <c r="C31" s="107"/>
      <c r="D31" s="99" t="s">
        <v>135</v>
      </c>
      <c r="E31" s="98">
        <v>1</v>
      </c>
      <c r="F31" s="98">
        <v>1</v>
      </c>
      <c r="G31" s="100" t="s">
        <v>105</v>
      </c>
      <c r="H31" s="101" t="s">
        <v>136</v>
      </c>
      <c r="I31" s="100" t="s">
        <v>38</v>
      </c>
      <c r="J31" s="102">
        <v>11.44</v>
      </c>
      <c r="K31" s="64">
        <f>BillOfMaterials!$F31*BillOfMaterials!$J31</f>
        <v>11.44</v>
      </c>
      <c r="L31" s="65"/>
    </row>
    <row r="32" spans="1:27" ht="63" customHeight="1" x14ac:dyDescent="0.2">
      <c r="A32" s="71">
        <f t="shared" si="2"/>
        <v>19</v>
      </c>
      <c r="B32" s="70" t="s">
        <v>104</v>
      </c>
      <c r="C32" s="75"/>
      <c r="D32" s="70" t="s">
        <v>134</v>
      </c>
      <c r="E32" s="71">
        <v>1</v>
      </c>
      <c r="F32" s="71">
        <v>1</v>
      </c>
      <c r="G32" s="76" t="s">
        <v>105</v>
      </c>
      <c r="H32" s="77" t="s">
        <v>131</v>
      </c>
      <c r="I32" s="76">
        <v>10</v>
      </c>
      <c r="J32" s="78">
        <v>14.81</v>
      </c>
      <c r="K32" s="64">
        <f>BillOfMaterials!$F32*BillOfMaterials!$J32</f>
        <v>14.81</v>
      </c>
      <c r="L32" s="65"/>
    </row>
    <row r="33" spans="1:27" ht="63" customHeight="1" x14ac:dyDescent="0.2">
      <c r="A33" s="98">
        <f t="shared" si="2"/>
        <v>20</v>
      </c>
      <c r="B33" s="99" t="s">
        <v>138</v>
      </c>
      <c r="C33" s="107"/>
      <c r="D33" s="99" t="s">
        <v>140</v>
      </c>
      <c r="E33" s="98">
        <v>1</v>
      </c>
      <c r="F33" s="98">
        <v>1</v>
      </c>
      <c r="G33" s="100" t="s">
        <v>141</v>
      </c>
      <c r="H33" s="101" t="s">
        <v>139</v>
      </c>
      <c r="I33" s="100" t="s">
        <v>38</v>
      </c>
      <c r="J33" s="102">
        <v>3.08</v>
      </c>
      <c r="K33" s="64">
        <f>BillOfMaterials!$F33*BillOfMaterials!$J33</f>
        <v>3.08</v>
      </c>
      <c r="L33" s="65"/>
    </row>
    <row r="34" spans="1:27" ht="63" customHeight="1" x14ac:dyDescent="0.2">
      <c r="A34" s="71">
        <f t="shared" si="2"/>
        <v>21</v>
      </c>
      <c r="B34" s="70" t="s">
        <v>144</v>
      </c>
      <c r="C34" s="75"/>
      <c r="D34" s="70" t="s">
        <v>145</v>
      </c>
      <c r="E34" s="71">
        <v>1</v>
      </c>
      <c r="F34" s="71">
        <v>1</v>
      </c>
      <c r="G34" s="76" t="s">
        <v>143</v>
      </c>
      <c r="H34" s="77" t="s">
        <v>142</v>
      </c>
      <c r="I34" s="76" t="s">
        <v>38</v>
      </c>
      <c r="J34" s="78">
        <v>59</v>
      </c>
      <c r="K34" s="64">
        <f>BillOfMaterials!$F34*BillOfMaterials!$J34</f>
        <v>59</v>
      </c>
      <c r="L34" s="65"/>
    </row>
    <row r="35" spans="1:27" ht="63" customHeight="1" x14ac:dyDescent="0.2">
      <c r="A35" s="98">
        <f t="shared" si="2"/>
        <v>22</v>
      </c>
      <c r="B35" s="99" t="s">
        <v>148</v>
      </c>
      <c r="C35" s="107"/>
      <c r="D35" s="99" t="s">
        <v>147</v>
      </c>
      <c r="E35" s="98">
        <v>1</v>
      </c>
      <c r="F35" s="98">
        <v>1</v>
      </c>
      <c r="G35" s="100" t="s">
        <v>105</v>
      </c>
      <c r="H35" s="101" t="s">
        <v>146</v>
      </c>
      <c r="I35" s="100" t="s">
        <v>38</v>
      </c>
      <c r="J35" s="102">
        <v>6.58</v>
      </c>
      <c r="K35" s="64">
        <f>BillOfMaterials!$F35*BillOfMaterials!$J35</f>
        <v>6.58</v>
      </c>
      <c r="L35" s="65"/>
    </row>
    <row r="36" spans="1:27" ht="63" customHeight="1" x14ac:dyDescent="0.2">
      <c r="A36" s="71">
        <f t="shared" si="2"/>
        <v>23</v>
      </c>
      <c r="B36" s="70" t="s">
        <v>149</v>
      </c>
      <c r="C36" s="75"/>
      <c r="D36" s="70" t="s">
        <v>150</v>
      </c>
      <c r="E36" s="71">
        <v>1</v>
      </c>
      <c r="F36" s="71">
        <v>1</v>
      </c>
      <c r="G36" s="76" t="s">
        <v>105</v>
      </c>
      <c r="H36" s="77" t="s">
        <v>151</v>
      </c>
      <c r="I36" s="76" t="s">
        <v>38</v>
      </c>
      <c r="J36" s="78">
        <v>5.76</v>
      </c>
      <c r="K36" s="64">
        <f>BillOfMaterials!$F36*BillOfMaterials!$J36</f>
        <v>5.76</v>
      </c>
      <c r="L36" s="65"/>
    </row>
    <row r="37" spans="1:27" ht="63" customHeight="1" x14ac:dyDescent="0.2">
      <c r="A37" s="98">
        <f t="shared" si="2"/>
        <v>24</v>
      </c>
      <c r="B37" s="99" t="s">
        <v>154</v>
      </c>
      <c r="C37" s="107"/>
      <c r="D37" s="99" t="s">
        <v>152</v>
      </c>
      <c r="E37" s="98">
        <v>1</v>
      </c>
      <c r="F37" s="98">
        <v>1</v>
      </c>
      <c r="G37" s="100" t="s">
        <v>105</v>
      </c>
      <c r="H37" s="101" t="s">
        <v>153</v>
      </c>
      <c r="I37" s="100" t="s">
        <v>38</v>
      </c>
      <c r="J37" s="102">
        <v>6.58</v>
      </c>
      <c r="K37" s="64">
        <f>BillOfMaterials!$F37*BillOfMaterials!$J37</f>
        <v>6.58</v>
      </c>
      <c r="L37" s="65"/>
    </row>
    <row r="38" spans="1:27" ht="13.5" customHeight="1" x14ac:dyDescent="0.2">
      <c r="A38" s="17"/>
      <c r="B38" s="41" t="s">
        <v>16</v>
      </c>
      <c r="C38" s="41"/>
      <c r="D38" s="41"/>
      <c r="E38" s="41">
        <f>SUM(E14:E33)</f>
        <v>20</v>
      </c>
      <c r="F38" s="68">
        <f>SUBTOTAL(109,F14:F33)</f>
        <v>25</v>
      </c>
      <c r="G38" s="42"/>
      <c r="H38" s="42"/>
      <c r="I38" s="42"/>
      <c r="J38" s="43"/>
      <c r="K38" s="66">
        <f>SUBTOTAL(109,BillOfMaterials!$K$14:$K$33)</f>
        <v>528.91999999999996</v>
      </c>
      <c r="L38" s="65"/>
      <c r="M38" s="8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40" spans="1:27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7"/>
      <c r="L40" s="7"/>
      <c r="M40" s="81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7"/>
      <c r="L41" s="7"/>
      <c r="M41" s="81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7"/>
      <c r="L42" s="7"/>
      <c r="M42" s="81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7"/>
      <c r="L43" s="7"/>
      <c r="M43" s="81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7"/>
      <c r="L44" s="7"/>
      <c r="M44" s="81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7"/>
      <c r="L45" s="7"/>
      <c r="M45" s="81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7"/>
      <c r="L46" s="7"/>
      <c r="M46" s="81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7"/>
      <c r="L47" s="7"/>
      <c r="M47" s="81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7"/>
      <c r="L48" s="7"/>
      <c r="M48" s="81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7"/>
      <c r="L49" s="7"/>
      <c r="M49" s="81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7"/>
      <c r="L50" s="7"/>
      <c r="M50" s="81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7"/>
      <c r="L51" s="7"/>
      <c r="M51" s="81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7"/>
      <c r="L52" s="7"/>
      <c r="M52" s="81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7"/>
      <c r="L53" s="7"/>
      <c r="M53" s="81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7"/>
      <c r="L54" s="7"/>
      <c r="M54" s="81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7"/>
      <c r="L55" s="7"/>
      <c r="M55" s="81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7"/>
      <c r="L56" s="7"/>
      <c r="M56" s="81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7"/>
      <c r="L57" s="7"/>
      <c r="M57" s="81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7"/>
      <c r="L58" s="7"/>
      <c r="M58" s="81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7"/>
      <c r="L59" s="7"/>
      <c r="M59" s="81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7"/>
      <c r="L60" s="7"/>
      <c r="M60" s="81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7"/>
      <c r="L61" s="7"/>
      <c r="M61" s="81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7"/>
      <c r="L62" s="7"/>
      <c r="M62" s="81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7"/>
      <c r="L63" s="7"/>
      <c r="M63" s="81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7"/>
      <c r="L64" s="7"/>
      <c r="M64" s="81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7"/>
      <c r="L65" s="7"/>
      <c r="M65" s="81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7"/>
      <c r="L66" s="7"/>
      <c r="M66" s="81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7"/>
      <c r="L67" s="7"/>
      <c r="M67" s="81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7"/>
      <c r="L68" s="7"/>
      <c r="M68" s="81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7"/>
      <c r="L69" s="7"/>
      <c r="M69" s="81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7"/>
      <c r="L70" s="7"/>
      <c r="M70" s="81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7"/>
      <c r="L71" s="7"/>
      <c r="M71" s="81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7"/>
      <c r="L72" s="7"/>
      <c r="M72" s="81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7"/>
      <c r="L73" s="7"/>
      <c r="M73" s="81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7"/>
      <c r="L74" s="7"/>
      <c r="M74" s="81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7"/>
      <c r="L75" s="7"/>
      <c r="M75" s="81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7"/>
      <c r="L76" s="7"/>
      <c r="M76" s="81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7"/>
      <c r="L77" s="7"/>
      <c r="M77" s="81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7"/>
      <c r="L78" s="7"/>
      <c r="M78" s="81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7"/>
      <c r="L79" s="7"/>
      <c r="M79" s="81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7"/>
      <c r="L80" s="7"/>
      <c r="M80" s="81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7"/>
      <c r="L81" s="7"/>
      <c r="M81" s="81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7"/>
      <c r="L82" s="7"/>
      <c r="M82" s="81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7"/>
      <c r="L83" s="7"/>
      <c r="M83" s="81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7"/>
      <c r="L84" s="7"/>
      <c r="M84" s="81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7"/>
      <c r="L85" s="7"/>
      <c r="M85" s="81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7"/>
      <c r="L86" s="7"/>
      <c r="M86" s="81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7"/>
      <c r="L87" s="7"/>
      <c r="M87" s="81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7"/>
      <c r="L88" s="7"/>
      <c r="M88" s="81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7"/>
      <c r="L89" s="7"/>
      <c r="M89" s="81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7"/>
      <c r="L90" s="7"/>
      <c r="M90" s="81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7"/>
      <c r="L91" s="7"/>
      <c r="M91" s="81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7"/>
      <c r="L92" s="7"/>
      <c r="M92" s="81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7"/>
      <c r="L93" s="7"/>
      <c r="M93" s="81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7"/>
      <c r="L94" s="7"/>
      <c r="M94" s="81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7"/>
      <c r="L95" s="7"/>
      <c r="M95" s="81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7"/>
      <c r="L96" s="7"/>
      <c r="M96" s="81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7"/>
      <c r="L97" s="7"/>
      <c r="M97" s="81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7"/>
      <c r="L98" s="7"/>
      <c r="M98" s="81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7"/>
      <c r="L99" s="7"/>
      <c r="M99" s="81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7"/>
      <c r="L100" s="7"/>
      <c r="M100" s="81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7"/>
      <c r="L101" s="7"/>
      <c r="M101" s="81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7"/>
      <c r="L102" s="7"/>
      <c r="M102" s="81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7"/>
      <c r="L103" s="7"/>
      <c r="M103" s="81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7"/>
      <c r="L104" s="7"/>
      <c r="M104" s="81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7"/>
      <c r="L105" s="7"/>
      <c r="M105" s="81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7"/>
      <c r="L106" s="7"/>
      <c r="M106" s="81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7"/>
      <c r="L107" s="7"/>
      <c r="M107" s="81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7"/>
      <c r="L108" s="7"/>
      <c r="M108" s="81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7"/>
      <c r="L109" s="7"/>
      <c r="M109" s="81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7"/>
      <c r="L110" s="7"/>
      <c r="M110" s="81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7"/>
      <c r="L111" s="7"/>
      <c r="M111" s="81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7"/>
      <c r="L112" s="7"/>
      <c r="M112" s="81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7"/>
      <c r="L113" s="7"/>
      <c r="M113" s="81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7"/>
      <c r="L114" s="7"/>
      <c r="M114" s="81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7"/>
      <c r="L115" s="7"/>
      <c r="M115" s="81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7"/>
      <c r="L116" s="7"/>
      <c r="M116" s="81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7"/>
      <c r="L117" s="7"/>
      <c r="M117" s="81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7"/>
      <c r="L118" s="7"/>
      <c r="M118" s="81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7"/>
      <c r="L119" s="7"/>
      <c r="M119" s="81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7"/>
      <c r="L120" s="7"/>
      <c r="M120" s="81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7"/>
      <c r="L121" s="7"/>
      <c r="M121" s="81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7"/>
      <c r="L122" s="7"/>
      <c r="M122" s="81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7"/>
      <c r="L123" s="7"/>
      <c r="M123" s="81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7"/>
      <c r="L124" s="7"/>
      <c r="M124" s="81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7"/>
      <c r="L125" s="7"/>
      <c r="M125" s="81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7"/>
      <c r="L126" s="7"/>
      <c r="M126" s="81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7"/>
      <c r="L127" s="7"/>
      <c r="M127" s="81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7"/>
      <c r="L128" s="7"/>
      <c r="M128" s="81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7"/>
      <c r="L129" s="7"/>
      <c r="M129" s="81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7"/>
      <c r="L130" s="7"/>
      <c r="M130" s="81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7"/>
      <c r="L131" s="7"/>
      <c r="M131" s="81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7"/>
      <c r="L132" s="7"/>
      <c r="M132" s="81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7"/>
      <c r="L133" s="7"/>
      <c r="M133" s="81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7"/>
      <c r="L134" s="7"/>
      <c r="M134" s="81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7"/>
      <c r="L135" s="7"/>
      <c r="M135" s="81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7"/>
      <c r="L136" s="7"/>
      <c r="M136" s="81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7"/>
      <c r="L137" s="7"/>
      <c r="M137" s="81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7"/>
      <c r="L138" s="7"/>
      <c r="M138" s="81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7"/>
      <c r="L139" s="7"/>
      <c r="M139" s="81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7"/>
      <c r="L140" s="7"/>
      <c r="M140" s="81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7"/>
      <c r="L141" s="7"/>
      <c r="M141" s="81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7"/>
      <c r="L142" s="7"/>
      <c r="M142" s="81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7"/>
      <c r="L143" s="7"/>
      <c r="M143" s="81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7"/>
      <c r="L144" s="7"/>
      <c r="M144" s="81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7"/>
      <c r="L145" s="7"/>
      <c r="M145" s="81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7"/>
      <c r="L146" s="7"/>
      <c r="M146" s="81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7"/>
      <c r="L147" s="7"/>
      <c r="M147" s="81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7"/>
      <c r="L148" s="7"/>
      <c r="M148" s="81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7"/>
      <c r="L149" s="7"/>
      <c r="M149" s="81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7"/>
      <c r="L150" s="7"/>
      <c r="M150" s="81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7"/>
      <c r="L151" s="7"/>
      <c r="M151" s="81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7"/>
      <c r="L152" s="7"/>
      <c r="M152" s="81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7"/>
      <c r="L153" s="7"/>
      <c r="M153" s="81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7"/>
      <c r="L154" s="7"/>
      <c r="M154" s="81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7"/>
      <c r="L155" s="7"/>
      <c r="M155" s="81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7"/>
      <c r="L156" s="7"/>
      <c r="M156" s="81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7"/>
      <c r="L157" s="7"/>
      <c r="M157" s="81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7"/>
      <c r="L158" s="7"/>
      <c r="M158" s="81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7"/>
      <c r="L159" s="7"/>
      <c r="M159" s="81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7"/>
      <c r="L160" s="7"/>
      <c r="M160" s="81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7"/>
      <c r="L161" s="7"/>
      <c r="M161" s="81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7"/>
      <c r="L162" s="7"/>
      <c r="M162" s="81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7"/>
      <c r="L163" s="7"/>
      <c r="M163" s="81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7"/>
      <c r="L164" s="7"/>
      <c r="M164" s="81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7"/>
      <c r="L165" s="7"/>
      <c r="M165" s="81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7"/>
      <c r="L166" s="7"/>
      <c r="M166" s="81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7"/>
      <c r="L167" s="7"/>
      <c r="M167" s="81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7"/>
      <c r="L168" s="7"/>
      <c r="M168" s="81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7"/>
      <c r="L169" s="7"/>
      <c r="M169" s="81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7"/>
      <c r="L170" s="7"/>
      <c r="M170" s="81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7"/>
      <c r="L171" s="7"/>
      <c r="M171" s="81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7"/>
      <c r="L172" s="7"/>
      <c r="M172" s="81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7"/>
      <c r="L173" s="7"/>
      <c r="M173" s="81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7"/>
      <c r="L174" s="7"/>
      <c r="M174" s="81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7"/>
      <c r="L175" s="7"/>
      <c r="M175" s="81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7"/>
      <c r="L176" s="7"/>
      <c r="M176" s="81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7"/>
      <c r="L177" s="7"/>
      <c r="M177" s="81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7"/>
      <c r="L178" s="7"/>
      <c r="M178" s="81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7"/>
      <c r="L179" s="7"/>
      <c r="M179" s="81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7"/>
      <c r="L180" s="7"/>
      <c r="M180" s="81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7"/>
      <c r="L181" s="7"/>
      <c r="M181" s="81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7"/>
      <c r="L182" s="7"/>
      <c r="M182" s="81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7"/>
      <c r="L183" s="7"/>
      <c r="M183" s="81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7"/>
      <c r="L184" s="7"/>
      <c r="M184" s="81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7"/>
      <c r="L185" s="7"/>
      <c r="M185" s="81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7"/>
      <c r="L186" s="7"/>
      <c r="M186" s="81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7"/>
      <c r="L187" s="7"/>
      <c r="M187" s="81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7"/>
      <c r="L188" s="7"/>
      <c r="M188" s="81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7"/>
      <c r="L189" s="7"/>
      <c r="M189" s="81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7"/>
      <c r="L190" s="7"/>
      <c r="M190" s="81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7"/>
      <c r="L191" s="7"/>
      <c r="M191" s="81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7"/>
      <c r="L192" s="7"/>
      <c r="M192" s="81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7"/>
      <c r="L193" s="7"/>
      <c r="M193" s="81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7"/>
      <c r="L194" s="7"/>
      <c r="M194" s="81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7"/>
      <c r="L195" s="7"/>
      <c r="M195" s="81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7"/>
      <c r="L196" s="7"/>
      <c r="M196" s="81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7"/>
      <c r="L197" s="7"/>
      <c r="M197" s="81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7"/>
      <c r="L198" s="7"/>
      <c r="M198" s="81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7"/>
      <c r="L199" s="7"/>
      <c r="M199" s="81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7"/>
      <c r="L200" s="7"/>
      <c r="M200" s="81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7"/>
      <c r="L201" s="7"/>
      <c r="M201" s="81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7"/>
      <c r="L202" s="7"/>
      <c r="M202" s="81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7"/>
      <c r="L203" s="7"/>
      <c r="M203" s="81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7"/>
      <c r="L204" s="7"/>
      <c r="M204" s="81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7"/>
      <c r="L205" s="7"/>
      <c r="M205" s="81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7"/>
      <c r="L206" s="7"/>
      <c r="M206" s="81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7"/>
      <c r="L207" s="7"/>
      <c r="M207" s="81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7"/>
      <c r="L208" s="7"/>
      <c r="M208" s="81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7"/>
      <c r="L209" s="7"/>
      <c r="M209" s="81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7"/>
      <c r="L210" s="7"/>
      <c r="M210" s="81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7"/>
      <c r="L211" s="7"/>
      <c r="M211" s="81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7"/>
      <c r="L212" s="7"/>
      <c r="M212" s="81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7"/>
      <c r="L213" s="7"/>
      <c r="M213" s="81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7"/>
      <c r="L214" s="7"/>
      <c r="M214" s="81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7"/>
      <c r="L215" s="7"/>
      <c r="M215" s="81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7"/>
      <c r="L216" s="7"/>
      <c r="M216" s="81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7"/>
      <c r="L217" s="7"/>
      <c r="M217" s="81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7"/>
      <c r="L218" s="7"/>
      <c r="M218" s="81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7"/>
      <c r="L219" s="7"/>
      <c r="M219" s="81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7"/>
      <c r="L220" s="7"/>
      <c r="M220" s="81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7"/>
      <c r="L221" s="7"/>
      <c r="M221" s="81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7"/>
      <c r="L222" s="7"/>
      <c r="M222" s="81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7"/>
      <c r="L223" s="7"/>
      <c r="M223" s="81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7"/>
      <c r="L224" s="7"/>
      <c r="M224" s="81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7"/>
      <c r="L225" s="7"/>
      <c r="M225" s="81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7"/>
      <c r="L226" s="7"/>
      <c r="M226" s="81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7"/>
      <c r="L227" s="7"/>
      <c r="M227" s="81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7"/>
      <c r="L228" s="7"/>
      <c r="M228" s="81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7"/>
      <c r="L229" s="7"/>
      <c r="M229" s="81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7"/>
      <c r="L230" s="7"/>
      <c r="M230" s="81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7"/>
      <c r="L231" s="7"/>
      <c r="M231" s="81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7"/>
      <c r="L232" s="7"/>
      <c r="M232" s="81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7"/>
      <c r="L233" s="7"/>
      <c r="M233" s="81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7"/>
      <c r="L234" s="7"/>
      <c r="M234" s="81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7"/>
      <c r="L235" s="7"/>
      <c r="M235" s="81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7"/>
      <c r="L236" s="7"/>
      <c r="M236" s="81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7"/>
      <c r="L237" s="7"/>
      <c r="M237" s="81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7"/>
      <c r="L238" s="7"/>
      <c r="M238" s="81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7"/>
      <c r="L239" s="7"/>
      <c r="M239" s="81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7"/>
      <c r="L240" s="7"/>
      <c r="M240" s="81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7"/>
      <c r="L241" s="7"/>
      <c r="M241" s="81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7"/>
      <c r="L242" s="7"/>
      <c r="M242" s="81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7"/>
      <c r="L243" s="7"/>
      <c r="M243" s="81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7"/>
      <c r="L244" s="7"/>
      <c r="M244" s="81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7"/>
      <c r="L245" s="7"/>
      <c r="M245" s="81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7"/>
      <c r="L246" s="7"/>
      <c r="M246" s="81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7"/>
      <c r="L247" s="7"/>
      <c r="M247" s="81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7"/>
      <c r="L248" s="7"/>
      <c r="M248" s="81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7"/>
      <c r="L249" s="7"/>
      <c r="M249" s="81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7"/>
      <c r="L250" s="7"/>
      <c r="M250" s="81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7"/>
      <c r="L251" s="7"/>
      <c r="M251" s="81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7"/>
      <c r="L252" s="7"/>
      <c r="M252" s="81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7"/>
      <c r="L253" s="7"/>
      <c r="M253" s="81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7"/>
      <c r="L254" s="7"/>
      <c r="M254" s="81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7"/>
      <c r="L255" s="7"/>
      <c r="M255" s="81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7"/>
      <c r="L256" s="7"/>
      <c r="M256" s="81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7"/>
      <c r="L257" s="7"/>
      <c r="M257" s="81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7"/>
      <c r="L258" s="7"/>
      <c r="M258" s="81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7"/>
      <c r="L259" s="7"/>
      <c r="M259" s="81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7"/>
      <c r="L260" s="7"/>
      <c r="M260" s="81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7"/>
      <c r="L261" s="7"/>
      <c r="M261" s="81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7"/>
      <c r="L262" s="7"/>
      <c r="M262" s="81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7"/>
      <c r="L263" s="7"/>
      <c r="M263" s="81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7"/>
      <c r="L264" s="7"/>
      <c r="M264" s="81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7"/>
      <c r="L265" s="7"/>
      <c r="M265" s="81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7"/>
      <c r="L266" s="7"/>
      <c r="M266" s="81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7"/>
      <c r="L267" s="7"/>
      <c r="M267" s="81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7"/>
      <c r="L268" s="7"/>
      <c r="M268" s="81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7"/>
      <c r="L269" s="7"/>
      <c r="M269" s="81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7"/>
      <c r="L270" s="7"/>
      <c r="M270" s="81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7"/>
      <c r="L271" s="7"/>
      <c r="M271" s="81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7"/>
      <c r="L272" s="7"/>
      <c r="M272" s="81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7"/>
      <c r="L273" s="7"/>
      <c r="M273" s="81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7"/>
      <c r="L274" s="7"/>
      <c r="M274" s="81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7"/>
      <c r="L275" s="7"/>
      <c r="M275" s="81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7"/>
      <c r="L276" s="7"/>
      <c r="M276" s="81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7"/>
      <c r="L277" s="7"/>
      <c r="M277" s="81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7"/>
      <c r="L278" s="7"/>
      <c r="M278" s="81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7"/>
      <c r="L279" s="7"/>
      <c r="M279" s="81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7"/>
      <c r="L280" s="7"/>
      <c r="M280" s="81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7"/>
      <c r="L281" s="7"/>
      <c r="M281" s="81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7"/>
      <c r="L282" s="7"/>
      <c r="M282" s="81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7"/>
      <c r="L283" s="7"/>
      <c r="M283" s="81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7"/>
      <c r="L284" s="7"/>
      <c r="M284" s="81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7"/>
      <c r="L285" s="7"/>
      <c r="M285" s="81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7"/>
      <c r="L286" s="7"/>
      <c r="M286" s="81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7"/>
      <c r="L287" s="7"/>
      <c r="M287" s="81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7"/>
      <c r="L288" s="7"/>
      <c r="M288" s="81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7"/>
      <c r="L289" s="7"/>
      <c r="M289" s="81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7"/>
      <c r="L290" s="7"/>
      <c r="M290" s="81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7"/>
      <c r="L291" s="7"/>
      <c r="M291" s="81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7"/>
      <c r="L292" s="7"/>
      <c r="M292" s="81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7"/>
      <c r="L293" s="7"/>
      <c r="M293" s="81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7"/>
      <c r="L294" s="7"/>
      <c r="M294" s="81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7"/>
      <c r="L295" s="7"/>
      <c r="M295" s="81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7"/>
      <c r="L296" s="7"/>
      <c r="M296" s="81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7"/>
      <c r="L297" s="7"/>
      <c r="M297" s="81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7"/>
      <c r="L298" s="7"/>
      <c r="M298" s="81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7"/>
      <c r="L299" s="7"/>
      <c r="M299" s="81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7"/>
      <c r="L300" s="7"/>
      <c r="M300" s="81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7"/>
      <c r="L301" s="7"/>
      <c r="M301" s="81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7"/>
      <c r="L302" s="7"/>
      <c r="M302" s="81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7"/>
      <c r="L303" s="7"/>
      <c r="M303" s="81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7"/>
      <c r="L304" s="7"/>
      <c r="M304" s="81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7"/>
      <c r="L305" s="7"/>
      <c r="M305" s="81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7"/>
      <c r="L306" s="7"/>
      <c r="M306" s="81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7"/>
      <c r="L307" s="7"/>
      <c r="M307" s="81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7"/>
      <c r="L308" s="7"/>
      <c r="M308" s="81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7"/>
      <c r="L309" s="7"/>
      <c r="M309" s="81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7"/>
      <c r="L310" s="7"/>
      <c r="M310" s="81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7"/>
      <c r="L311" s="7"/>
      <c r="M311" s="81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7"/>
      <c r="L312" s="7"/>
      <c r="M312" s="81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7"/>
      <c r="L313" s="7"/>
      <c r="M313" s="81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7"/>
      <c r="L314" s="7"/>
      <c r="M314" s="81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7"/>
      <c r="L315" s="7"/>
      <c r="M315" s="81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7"/>
      <c r="L316" s="7"/>
      <c r="M316" s="81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7"/>
      <c r="L317" s="7"/>
      <c r="M317" s="81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7"/>
      <c r="L318" s="7"/>
      <c r="M318" s="81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7"/>
      <c r="L319" s="7"/>
      <c r="M319" s="81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7"/>
      <c r="L320" s="7"/>
      <c r="M320" s="81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7"/>
      <c r="L321" s="7"/>
      <c r="M321" s="81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7"/>
      <c r="L322" s="7"/>
      <c r="M322" s="81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7"/>
      <c r="L323" s="7"/>
      <c r="M323" s="81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7"/>
      <c r="L324" s="7"/>
      <c r="M324" s="81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7"/>
      <c r="L325" s="7"/>
      <c r="M325" s="81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7"/>
      <c r="L326" s="7"/>
      <c r="M326" s="81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7"/>
      <c r="L327" s="7"/>
      <c r="M327" s="81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7"/>
      <c r="L328" s="7"/>
      <c r="M328" s="81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7"/>
      <c r="L329" s="7"/>
      <c r="M329" s="81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7"/>
      <c r="L330" s="7"/>
      <c r="M330" s="81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7"/>
      <c r="L331" s="7"/>
      <c r="M331" s="81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7"/>
      <c r="L332" s="7"/>
      <c r="M332" s="81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7"/>
      <c r="L333" s="7"/>
      <c r="M333" s="81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7"/>
      <c r="L334" s="7"/>
      <c r="M334" s="81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7"/>
      <c r="L335" s="7"/>
      <c r="M335" s="81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7"/>
      <c r="L336" s="7"/>
      <c r="M336" s="81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7"/>
      <c r="L337" s="7"/>
      <c r="M337" s="81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7"/>
      <c r="L338" s="7"/>
      <c r="M338" s="81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7"/>
      <c r="L339" s="7"/>
      <c r="M339" s="81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7"/>
      <c r="L340" s="7"/>
      <c r="M340" s="81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7"/>
      <c r="L341" s="7"/>
      <c r="M341" s="81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7"/>
      <c r="L342" s="7"/>
      <c r="M342" s="81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7"/>
      <c r="L343" s="7"/>
      <c r="M343" s="81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7"/>
      <c r="L344" s="7"/>
      <c r="M344" s="81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7"/>
      <c r="L345" s="7"/>
      <c r="M345" s="81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7"/>
      <c r="L346" s="7"/>
      <c r="M346" s="81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7"/>
      <c r="L347" s="7"/>
      <c r="M347" s="81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7"/>
      <c r="L348" s="7"/>
      <c r="M348" s="81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7"/>
      <c r="L349" s="7"/>
      <c r="M349" s="81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7"/>
      <c r="L350" s="7"/>
      <c r="M350" s="81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7"/>
      <c r="L351" s="7"/>
      <c r="M351" s="81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7"/>
      <c r="L352" s="7"/>
      <c r="M352" s="81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7"/>
      <c r="L353" s="7"/>
      <c r="M353" s="81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7"/>
      <c r="L354" s="7"/>
      <c r="M354" s="81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7"/>
      <c r="L355" s="7"/>
      <c r="M355" s="81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7"/>
      <c r="L356" s="7"/>
      <c r="M356" s="81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7"/>
      <c r="L357" s="7"/>
      <c r="M357" s="81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7"/>
      <c r="L358" s="7"/>
      <c r="M358" s="81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7"/>
      <c r="L359" s="7"/>
      <c r="M359" s="81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7"/>
      <c r="L360" s="7"/>
      <c r="M360" s="81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7"/>
      <c r="L361" s="7"/>
      <c r="M361" s="81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7"/>
      <c r="L362" s="7"/>
      <c r="M362" s="81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7"/>
      <c r="L363" s="7"/>
      <c r="M363" s="81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7"/>
      <c r="L364" s="7"/>
      <c r="M364" s="81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7"/>
      <c r="L365" s="7"/>
      <c r="M365" s="81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7"/>
      <c r="L366" s="7"/>
      <c r="M366" s="81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7"/>
      <c r="L367" s="7"/>
      <c r="M367" s="81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7"/>
      <c r="L368" s="7"/>
      <c r="M368" s="81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7"/>
      <c r="L369" s="7"/>
      <c r="M369" s="81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7"/>
      <c r="L370" s="7"/>
      <c r="M370" s="81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7"/>
      <c r="L371" s="7"/>
      <c r="M371" s="81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7"/>
      <c r="L372" s="7"/>
      <c r="M372" s="81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7"/>
      <c r="L373" s="7"/>
      <c r="M373" s="81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7"/>
      <c r="L374" s="7"/>
      <c r="M374" s="81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7"/>
      <c r="L375" s="7"/>
      <c r="M375" s="81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7"/>
      <c r="L376" s="7"/>
      <c r="M376" s="81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7"/>
      <c r="L377" s="7"/>
      <c r="M377" s="81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7"/>
      <c r="L378" s="7"/>
      <c r="M378" s="81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7"/>
      <c r="L379" s="7"/>
      <c r="M379" s="81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7"/>
      <c r="L380" s="7"/>
      <c r="M380" s="81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7"/>
      <c r="L381" s="7"/>
      <c r="M381" s="81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7"/>
      <c r="L382" s="7"/>
      <c r="M382" s="81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7"/>
      <c r="L383" s="7"/>
      <c r="M383" s="81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7"/>
      <c r="L384" s="7"/>
      <c r="M384" s="81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7"/>
      <c r="L385" s="7"/>
      <c r="M385" s="81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7"/>
      <c r="L386" s="7"/>
      <c r="M386" s="81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7"/>
      <c r="L387" s="7"/>
      <c r="M387" s="81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7"/>
      <c r="L388" s="7"/>
      <c r="M388" s="81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7"/>
      <c r="L389" s="7"/>
      <c r="M389" s="81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7"/>
      <c r="L390" s="7"/>
      <c r="M390" s="81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7"/>
      <c r="L391" s="7"/>
      <c r="M391" s="81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7"/>
      <c r="L392" s="7"/>
      <c r="M392" s="81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7"/>
      <c r="L393" s="7"/>
      <c r="M393" s="81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7"/>
      <c r="L394" s="7"/>
      <c r="M394" s="81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7"/>
      <c r="L395" s="7"/>
      <c r="M395" s="81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7"/>
      <c r="L396" s="7"/>
      <c r="M396" s="81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7"/>
      <c r="L397" s="7"/>
      <c r="M397" s="81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7"/>
      <c r="L398" s="7"/>
      <c r="M398" s="81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7"/>
      <c r="L399" s="7"/>
      <c r="M399" s="81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7"/>
      <c r="L400" s="7"/>
      <c r="M400" s="81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7"/>
      <c r="L401" s="7"/>
      <c r="M401" s="81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7"/>
      <c r="L402" s="7"/>
      <c r="M402" s="81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7"/>
      <c r="L403" s="7"/>
      <c r="M403" s="81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7"/>
      <c r="L404" s="7"/>
      <c r="M404" s="81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7"/>
      <c r="L405" s="7"/>
      <c r="M405" s="81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7"/>
      <c r="L406" s="7"/>
      <c r="M406" s="81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7"/>
      <c r="L407" s="7"/>
      <c r="M407" s="81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7"/>
      <c r="L408" s="7"/>
      <c r="M408" s="81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7"/>
      <c r="L409" s="7"/>
      <c r="M409" s="81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7"/>
      <c r="L410" s="7"/>
      <c r="M410" s="81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7"/>
      <c r="L411" s="7"/>
      <c r="M411" s="81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7"/>
      <c r="L412" s="7"/>
      <c r="M412" s="81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7"/>
      <c r="L413" s="7"/>
      <c r="M413" s="81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7"/>
      <c r="L414" s="7"/>
      <c r="M414" s="81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7"/>
      <c r="L415" s="7"/>
      <c r="M415" s="81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7"/>
      <c r="L416" s="7"/>
      <c r="M416" s="81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7"/>
      <c r="L417" s="7"/>
      <c r="M417" s="81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7"/>
      <c r="L418" s="7"/>
      <c r="M418" s="81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7"/>
      <c r="L419" s="7"/>
      <c r="M419" s="81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7"/>
      <c r="L420" s="7"/>
      <c r="M420" s="81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7"/>
      <c r="L421" s="7"/>
      <c r="M421" s="81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7"/>
      <c r="L422" s="7"/>
      <c r="M422" s="81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7"/>
      <c r="L423" s="7"/>
      <c r="M423" s="81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7"/>
      <c r="L424" s="7"/>
      <c r="M424" s="81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7"/>
      <c r="L425" s="7"/>
      <c r="M425" s="81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7"/>
      <c r="L426" s="7"/>
      <c r="M426" s="81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7"/>
      <c r="L427" s="7"/>
      <c r="M427" s="81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7"/>
      <c r="L428" s="7"/>
      <c r="M428" s="81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7"/>
      <c r="L429" s="7"/>
      <c r="M429" s="81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7"/>
      <c r="L430" s="7"/>
      <c r="M430" s="81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7"/>
      <c r="L431" s="7"/>
      <c r="M431" s="81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7"/>
      <c r="L432" s="7"/>
      <c r="M432" s="81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7"/>
      <c r="L433" s="7"/>
      <c r="M433" s="81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7"/>
      <c r="L434" s="7"/>
      <c r="M434" s="81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7"/>
      <c r="L435" s="7"/>
      <c r="M435" s="81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7"/>
      <c r="L436" s="7"/>
      <c r="M436" s="81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7"/>
      <c r="L437" s="7"/>
      <c r="M437" s="81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7"/>
      <c r="L438" s="7"/>
      <c r="M438" s="81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7"/>
      <c r="L439" s="7"/>
      <c r="M439" s="81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7"/>
      <c r="L440" s="7"/>
      <c r="M440" s="81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7"/>
      <c r="L441" s="7"/>
      <c r="M441" s="81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7"/>
      <c r="L442" s="7"/>
      <c r="M442" s="81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7"/>
      <c r="L443" s="7"/>
      <c r="M443" s="81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7"/>
      <c r="L444" s="7"/>
      <c r="M444" s="81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7"/>
      <c r="L445" s="7"/>
      <c r="M445" s="81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7"/>
      <c r="L446" s="7"/>
      <c r="M446" s="81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7"/>
      <c r="L447" s="7"/>
      <c r="M447" s="81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7"/>
      <c r="L448" s="7"/>
      <c r="M448" s="81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7"/>
      <c r="L449" s="7"/>
      <c r="M449" s="81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7"/>
      <c r="L450" s="7"/>
      <c r="M450" s="81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7"/>
      <c r="L451" s="7"/>
      <c r="M451" s="81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7"/>
      <c r="L452" s="7"/>
      <c r="M452" s="81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7"/>
      <c r="L453" s="7"/>
      <c r="M453" s="81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7"/>
      <c r="L454" s="7"/>
      <c r="M454" s="81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7"/>
      <c r="L455" s="7"/>
      <c r="M455" s="81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7"/>
      <c r="L456" s="7"/>
      <c r="M456" s="81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7"/>
      <c r="L457" s="7"/>
      <c r="M457" s="81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7"/>
      <c r="L458" s="7"/>
      <c r="M458" s="81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7"/>
      <c r="L459" s="7"/>
      <c r="M459" s="81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7"/>
      <c r="L460" s="7"/>
      <c r="M460" s="81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7"/>
      <c r="L461" s="7"/>
      <c r="M461" s="81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7"/>
      <c r="L462" s="7"/>
      <c r="M462" s="81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7"/>
      <c r="L463" s="7"/>
      <c r="M463" s="81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7"/>
      <c r="L464" s="7"/>
      <c r="M464" s="81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7"/>
      <c r="L465" s="7"/>
      <c r="M465" s="81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7"/>
      <c r="L466" s="7"/>
      <c r="M466" s="81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7"/>
      <c r="L467" s="7"/>
      <c r="M467" s="81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7"/>
      <c r="L468" s="7"/>
      <c r="M468" s="81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7"/>
      <c r="L469" s="7"/>
      <c r="M469" s="81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7"/>
      <c r="L470" s="7"/>
      <c r="M470" s="81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7"/>
      <c r="L471" s="7"/>
      <c r="M471" s="81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7"/>
      <c r="L472" s="7"/>
      <c r="M472" s="81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7"/>
      <c r="L473" s="7"/>
      <c r="M473" s="81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7"/>
      <c r="L474" s="7"/>
      <c r="M474" s="81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7"/>
      <c r="L475" s="7"/>
      <c r="M475" s="81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7"/>
      <c r="L476" s="7"/>
      <c r="M476" s="81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7"/>
      <c r="L477" s="7"/>
      <c r="M477" s="81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7"/>
      <c r="L478" s="7"/>
      <c r="M478" s="81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7"/>
      <c r="L479" s="7"/>
      <c r="M479" s="81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7"/>
      <c r="L480" s="7"/>
      <c r="M480" s="81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7"/>
      <c r="L481" s="7"/>
      <c r="M481" s="81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7"/>
      <c r="L482" s="7"/>
      <c r="M482" s="81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7"/>
      <c r="L483" s="7"/>
      <c r="M483" s="81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7"/>
      <c r="L484" s="7"/>
      <c r="M484" s="81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7"/>
      <c r="L485" s="7"/>
      <c r="M485" s="81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7"/>
      <c r="L486" s="7"/>
      <c r="M486" s="81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7"/>
      <c r="L487" s="7"/>
      <c r="M487" s="81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7"/>
      <c r="L488" s="7"/>
      <c r="M488" s="81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7"/>
      <c r="L489" s="7"/>
      <c r="M489" s="81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7"/>
      <c r="L490" s="7"/>
      <c r="M490" s="81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7"/>
      <c r="L491" s="7"/>
      <c r="M491" s="81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7"/>
      <c r="L492" s="7"/>
      <c r="M492" s="81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7"/>
      <c r="L493" s="7"/>
      <c r="M493" s="81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7"/>
      <c r="L494" s="7"/>
      <c r="M494" s="81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7"/>
      <c r="L495" s="7"/>
      <c r="M495" s="81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7"/>
      <c r="L496" s="7"/>
      <c r="M496" s="81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7"/>
      <c r="L497" s="7"/>
      <c r="M497" s="81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7"/>
      <c r="L498" s="7"/>
      <c r="M498" s="81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7"/>
      <c r="L499" s="7"/>
      <c r="M499" s="81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7"/>
      <c r="L500" s="7"/>
      <c r="M500" s="81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7"/>
      <c r="L501" s="7"/>
      <c r="M501" s="81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7"/>
      <c r="L502" s="7"/>
      <c r="M502" s="81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7"/>
      <c r="L503" s="7"/>
      <c r="M503" s="81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7"/>
      <c r="L504" s="7"/>
      <c r="M504" s="81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7"/>
      <c r="L505" s="7"/>
      <c r="M505" s="81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7"/>
      <c r="L506" s="7"/>
      <c r="M506" s="81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7"/>
      <c r="L507" s="7"/>
      <c r="M507" s="81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7"/>
      <c r="L508" s="7"/>
      <c r="M508" s="81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7"/>
      <c r="L509" s="7"/>
      <c r="M509" s="81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7"/>
      <c r="L510" s="7"/>
      <c r="M510" s="81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7"/>
      <c r="L511" s="7"/>
      <c r="M511" s="81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7"/>
      <c r="L512" s="7"/>
      <c r="M512" s="81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7"/>
      <c r="L513" s="7"/>
      <c r="M513" s="81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7"/>
      <c r="L514" s="7"/>
      <c r="M514" s="81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7"/>
      <c r="L515" s="7"/>
      <c r="M515" s="81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7"/>
      <c r="L516" s="7"/>
      <c r="M516" s="81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7"/>
      <c r="L517" s="7"/>
      <c r="M517" s="81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7"/>
      <c r="L518" s="7"/>
      <c r="M518" s="81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7"/>
      <c r="L519" s="7"/>
      <c r="M519" s="81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7"/>
      <c r="L520" s="7"/>
      <c r="M520" s="81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7"/>
      <c r="L521" s="7"/>
      <c r="M521" s="81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7"/>
      <c r="L522" s="7"/>
      <c r="M522" s="81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7"/>
      <c r="L523" s="7"/>
      <c r="M523" s="81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7"/>
      <c r="L524" s="7"/>
      <c r="M524" s="81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7"/>
      <c r="L525" s="7"/>
      <c r="M525" s="81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7"/>
      <c r="L526" s="7"/>
      <c r="M526" s="81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7"/>
      <c r="L527" s="7"/>
      <c r="M527" s="81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7"/>
      <c r="L528" s="7"/>
      <c r="M528" s="81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7"/>
      <c r="L529" s="7"/>
      <c r="M529" s="81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7"/>
      <c r="L530" s="7"/>
      <c r="M530" s="81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7"/>
      <c r="L531" s="7"/>
      <c r="M531" s="81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7"/>
      <c r="L532" s="7"/>
      <c r="M532" s="81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7"/>
      <c r="L533" s="7"/>
      <c r="M533" s="81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7"/>
      <c r="L534" s="7"/>
      <c r="M534" s="81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7"/>
      <c r="L535" s="7"/>
      <c r="M535" s="81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7"/>
      <c r="L536" s="7"/>
      <c r="M536" s="81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7"/>
      <c r="L537" s="7"/>
      <c r="M537" s="81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7"/>
      <c r="L538" s="7"/>
      <c r="M538" s="81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7"/>
      <c r="L539" s="7"/>
      <c r="M539" s="81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7"/>
      <c r="L540" s="7"/>
      <c r="M540" s="81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7"/>
      <c r="L541" s="7"/>
      <c r="M541" s="81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7"/>
      <c r="L542" s="7"/>
      <c r="M542" s="81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7"/>
      <c r="L543" s="7"/>
      <c r="M543" s="81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7"/>
      <c r="L544" s="7"/>
      <c r="M544" s="81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7"/>
      <c r="L545" s="7"/>
      <c r="M545" s="81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7"/>
      <c r="L546" s="7"/>
      <c r="M546" s="81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7"/>
      <c r="L547" s="7"/>
      <c r="M547" s="81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7"/>
      <c r="L548" s="7"/>
      <c r="M548" s="81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7"/>
      <c r="L549" s="7"/>
      <c r="M549" s="81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7"/>
      <c r="L550" s="7"/>
      <c r="M550" s="81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7"/>
      <c r="L551" s="7"/>
      <c r="M551" s="81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7"/>
      <c r="L552" s="7"/>
      <c r="M552" s="81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7"/>
      <c r="L553" s="7"/>
      <c r="M553" s="81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7"/>
      <c r="L554" s="7"/>
      <c r="M554" s="81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7"/>
      <c r="L555" s="7"/>
      <c r="M555" s="81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7"/>
      <c r="L556" s="7"/>
      <c r="M556" s="81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7"/>
      <c r="L557" s="7"/>
      <c r="M557" s="81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7"/>
      <c r="L558" s="7"/>
      <c r="M558" s="81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7"/>
      <c r="L559" s="7"/>
      <c r="M559" s="81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7"/>
      <c r="L560" s="7"/>
      <c r="M560" s="81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7"/>
      <c r="L561" s="7"/>
      <c r="M561" s="81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7"/>
      <c r="L562" s="7"/>
      <c r="M562" s="81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7"/>
      <c r="L563" s="7"/>
      <c r="M563" s="81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7"/>
      <c r="L564" s="7"/>
      <c r="M564" s="81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7"/>
      <c r="L565" s="7"/>
      <c r="M565" s="81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7"/>
      <c r="L566" s="7"/>
      <c r="M566" s="81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7"/>
      <c r="L567" s="7"/>
      <c r="M567" s="81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7"/>
      <c r="L568" s="7"/>
      <c r="M568" s="81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7"/>
      <c r="L569" s="7"/>
      <c r="M569" s="81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7"/>
      <c r="L570" s="7"/>
      <c r="M570" s="81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7"/>
      <c r="L571" s="7"/>
      <c r="M571" s="81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7"/>
      <c r="L572" s="7"/>
      <c r="M572" s="81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7"/>
      <c r="L573" s="7"/>
      <c r="M573" s="81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7"/>
      <c r="L574" s="7"/>
      <c r="M574" s="81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7"/>
      <c r="L575" s="7"/>
      <c r="M575" s="81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7"/>
      <c r="L576" s="7"/>
      <c r="M576" s="81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7"/>
      <c r="L577" s="7"/>
      <c r="M577" s="81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7"/>
      <c r="L578" s="7"/>
      <c r="M578" s="81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7"/>
      <c r="L579" s="7"/>
      <c r="M579" s="81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7"/>
      <c r="L580" s="7"/>
      <c r="M580" s="81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7"/>
      <c r="L581" s="7"/>
      <c r="M581" s="81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7"/>
      <c r="L582" s="7"/>
      <c r="M582" s="81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7"/>
      <c r="L583" s="7"/>
      <c r="M583" s="81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7"/>
      <c r="L584" s="7"/>
      <c r="M584" s="81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7"/>
      <c r="L585" s="7"/>
      <c r="M585" s="81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7"/>
      <c r="L586" s="7"/>
      <c r="M586" s="81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7"/>
      <c r="L587" s="7"/>
      <c r="M587" s="81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7"/>
      <c r="L588" s="7"/>
      <c r="M588" s="81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7"/>
      <c r="L589" s="7"/>
      <c r="M589" s="81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7"/>
      <c r="L590" s="7"/>
      <c r="M590" s="81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7"/>
      <c r="L591" s="7"/>
      <c r="M591" s="81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7"/>
      <c r="L592" s="7"/>
      <c r="M592" s="81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7"/>
      <c r="L593" s="7"/>
      <c r="M593" s="81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7"/>
      <c r="L594" s="7"/>
      <c r="M594" s="81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7"/>
      <c r="L595" s="7"/>
      <c r="M595" s="81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7"/>
      <c r="L596" s="7"/>
      <c r="M596" s="81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7"/>
      <c r="L597" s="7"/>
      <c r="M597" s="81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7"/>
      <c r="L598" s="7"/>
      <c r="M598" s="81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7"/>
      <c r="L599" s="7"/>
      <c r="M599" s="81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7"/>
      <c r="L600" s="7"/>
      <c r="M600" s="81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7"/>
      <c r="L601" s="7"/>
      <c r="M601" s="81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7"/>
      <c r="L602" s="7"/>
      <c r="M602" s="81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7"/>
      <c r="L603" s="7"/>
      <c r="M603" s="81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7"/>
      <c r="L604" s="7"/>
      <c r="M604" s="81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7"/>
      <c r="L605" s="7"/>
      <c r="M605" s="81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7"/>
      <c r="L606" s="7"/>
      <c r="M606" s="81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7"/>
      <c r="L607" s="7"/>
      <c r="M607" s="81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7"/>
      <c r="L608" s="7"/>
      <c r="M608" s="81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7"/>
      <c r="L609" s="7"/>
      <c r="M609" s="81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7"/>
      <c r="L610" s="7"/>
      <c r="M610" s="81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7"/>
      <c r="L611" s="7"/>
      <c r="M611" s="81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7"/>
      <c r="L612" s="7"/>
      <c r="M612" s="81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7"/>
      <c r="L613" s="7"/>
      <c r="M613" s="81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7"/>
      <c r="L614" s="7"/>
      <c r="M614" s="81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7"/>
      <c r="L615" s="7"/>
      <c r="M615" s="81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7"/>
      <c r="L616" s="7"/>
      <c r="M616" s="81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7"/>
      <c r="L617" s="7"/>
      <c r="M617" s="81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7"/>
      <c r="L618" s="7"/>
      <c r="M618" s="81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7"/>
      <c r="L619" s="7"/>
      <c r="M619" s="81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7"/>
      <c r="L620" s="7"/>
      <c r="M620" s="81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7"/>
      <c r="L621" s="7"/>
      <c r="M621" s="81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7"/>
      <c r="L622" s="7"/>
      <c r="M622" s="81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7"/>
      <c r="L623" s="7"/>
      <c r="M623" s="81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7"/>
      <c r="L624" s="7"/>
      <c r="M624" s="81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7"/>
      <c r="L625" s="7"/>
      <c r="M625" s="81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7"/>
      <c r="L626" s="7"/>
      <c r="M626" s="81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7"/>
      <c r="L627" s="7"/>
      <c r="M627" s="81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7"/>
      <c r="L628" s="7"/>
      <c r="M628" s="81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7"/>
      <c r="L629" s="7"/>
      <c r="M629" s="81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7"/>
      <c r="L630" s="7"/>
      <c r="M630" s="81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7"/>
      <c r="L631" s="7"/>
      <c r="M631" s="81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7"/>
      <c r="L632" s="7"/>
      <c r="M632" s="81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7"/>
      <c r="L633" s="7"/>
      <c r="M633" s="81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7"/>
      <c r="L634" s="7"/>
      <c r="M634" s="81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7"/>
      <c r="L635" s="7"/>
      <c r="M635" s="81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7"/>
      <c r="L636" s="7"/>
      <c r="M636" s="81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7"/>
      <c r="L637" s="7"/>
      <c r="M637" s="81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7"/>
      <c r="L638" s="7"/>
      <c r="M638" s="81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7"/>
      <c r="L639" s="7"/>
      <c r="M639" s="81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7"/>
      <c r="L640" s="7"/>
      <c r="M640" s="81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7"/>
      <c r="L641" s="7"/>
      <c r="M641" s="81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7"/>
      <c r="L642" s="7"/>
      <c r="M642" s="81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7"/>
      <c r="L643" s="7"/>
      <c r="M643" s="81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7"/>
      <c r="L644" s="7"/>
      <c r="M644" s="81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7"/>
      <c r="L645" s="7"/>
      <c r="M645" s="81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7"/>
      <c r="L646" s="7"/>
      <c r="M646" s="81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7"/>
      <c r="L647" s="7"/>
      <c r="M647" s="81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7"/>
      <c r="L648" s="7"/>
      <c r="M648" s="81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7"/>
      <c r="L649" s="7"/>
      <c r="M649" s="81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7"/>
      <c r="L650" s="7"/>
      <c r="M650" s="81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7"/>
      <c r="L651" s="7"/>
      <c r="M651" s="81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7"/>
      <c r="L652" s="7"/>
      <c r="M652" s="81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7"/>
      <c r="L653" s="7"/>
      <c r="M653" s="81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7"/>
      <c r="L654" s="7"/>
      <c r="M654" s="81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7"/>
      <c r="L655" s="7"/>
      <c r="M655" s="81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7"/>
      <c r="L656" s="7"/>
      <c r="M656" s="81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7"/>
      <c r="L657" s="7"/>
      <c r="M657" s="81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7"/>
      <c r="L658" s="7"/>
      <c r="M658" s="81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7"/>
      <c r="L659" s="7"/>
      <c r="M659" s="81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7"/>
      <c r="L660" s="7"/>
      <c r="M660" s="81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7"/>
      <c r="L661" s="7"/>
      <c r="M661" s="81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7"/>
      <c r="L662" s="7"/>
      <c r="M662" s="81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7"/>
      <c r="L663" s="7"/>
      <c r="M663" s="81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7"/>
      <c r="L664" s="7"/>
      <c r="M664" s="81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7"/>
      <c r="L665" s="7"/>
      <c r="M665" s="81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7"/>
      <c r="L666" s="7"/>
      <c r="M666" s="81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7"/>
      <c r="L667" s="7"/>
      <c r="M667" s="81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7"/>
      <c r="L668" s="7"/>
      <c r="M668" s="81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7"/>
      <c r="L669" s="7"/>
      <c r="M669" s="81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7"/>
      <c r="L670" s="7"/>
      <c r="M670" s="81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7"/>
      <c r="L671" s="7"/>
      <c r="M671" s="81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7"/>
      <c r="L672" s="7"/>
      <c r="M672" s="81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7"/>
      <c r="L673" s="7"/>
      <c r="M673" s="81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7"/>
      <c r="L674" s="7"/>
      <c r="M674" s="81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7"/>
      <c r="L675" s="7"/>
      <c r="M675" s="81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7"/>
      <c r="L676" s="7"/>
      <c r="M676" s="81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7"/>
      <c r="L677" s="7"/>
      <c r="M677" s="81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7"/>
      <c r="L678" s="7"/>
      <c r="M678" s="81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7"/>
      <c r="L679" s="7"/>
      <c r="M679" s="81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7"/>
      <c r="L680" s="7"/>
      <c r="M680" s="81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7"/>
      <c r="L681" s="7"/>
      <c r="M681" s="81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7"/>
      <c r="L682" s="7"/>
      <c r="M682" s="81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7"/>
      <c r="L683" s="7"/>
      <c r="M683" s="81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7"/>
      <c r="L684" s="7"/>
      <c r="M684" s="81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7"/>
      <c r="L685" s="7"/>
      <c r="M685" s="81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7"/>
      <c r="L686" s="7"/>
      <c r="M686" s="81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7"/>
      <c r="L687" s="7"/>
      <c r="M687" s="81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7"/>
      <c r="L688" s="7"/>
      <c r="M688" s="81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7"/>
      <c r="L689" s="7"/>
      <c r="M689" s="81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7"/>
      <c r="L690" s="7"/>
      <c r="M690" s="81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7"/>
      <c r="L691" s="7"/>
      <c r="M691" s="81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7"/>
      <c r="L692" s="7"/>
      <c r="M692" s="81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7"/>
      <c r="L693" s="7"/>
      <c r="M693" s="81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7"/>
      <c r="L694" s="7"/>
      <c r="M694" s="81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7"/>
      <c r="L695" s="7"/>
      <c r="M695" s="81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7"/>
      <c r="L696" s="7"/>
      <c r="M696" s="81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7"/>
      <c r="L697" s="7"/>
      <c r="M697" s="81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7"/>
      <c r="L698" s="7"/>
      <c r="M698" s="81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7"/>
      <c r="L699" s="7"/>
      <c r="M699" s="81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7"/>
      <c r="L700" s="7"/>
      <c r="M700" s="81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7"/>
      <c r="L701" s="7"/>
      <c r="M701" s="81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7"/>
      <c r="L702" s="7"/>
      <c r="M702" s="81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7"/>
      <c r="L703" s="7"/>
      <c r="M703" s="81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7"/>
      <c r="L704" s="7"/>
      <c r="M704" s="81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7"/>
      <c r="L705" s="7"/>
      <c r="M705" s="81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7"/>
      <c r="L706" s="7"/>
      <c r="M706" s="81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7"/>
      <c r="L707" s="7"/>
      <c r="M707" s="81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7"/>
      <c r="L708" s="7"/>
      <c r="M708" s="81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7"/>
      <c r="L709" s="7"/>
      <c r="M709" s="81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7"/>
      <c r="L710" s="7"/>
      <c r="M710" s="81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7"/>
      <c r="L711" s="7"/>
      <c r="M711" s="81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7"/>
      <c r="L712" s="7"/>
      <c r="M712" s="81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7"/>
      <c r="L713" s="7"/>
      <c r="M713" s="81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7"/>
      <c r="L714" s="7"/>
      <c r="M714" s="81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7"/>
      <c r="L715" s="7"/>
      <c r="M715" s="81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7"/>
      <c r="L716" s="7"/>
      <c r="M716" s="81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7"/>
      <c r="L717" s="7"/>
      <c r="M717" s="81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7"/>
      <c r="L718" s="7"/>
      <c r="M718" s="81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7"/>
      <c r="L719" s="7"/>
      <c r="M719" s="81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7"/>
      <c r="L720" s="7"/>
      <c r="M720" s="81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7"/>
      <c r="L721" s="7"/>
      <c r="M721" s="81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7"/>
      <c r="L722" s="7"/>
      <c r="M722" s="81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7"/>
      <c r="L723" s="7"/>
      <c r="M723" s="81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7"/>
      <c r="L724" s="7"/>
      <c r="M724" s="81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7"/>
      <c r="L725" s="7"/>
      <c r="M725" s="81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7"/>
      <c r="L726" s="7"/>
      <c r="M726" s="81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7"/>
      <c r="L727" s="7"/>
      <c r="M727" s="81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7"/>
      <c r="L728" s="7"/>
      <c r="M728" s="81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7"/>
      <c r="L729" s="7"/>
      <c r="M729" s="81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7"/>
      <c r="L730" s="7"/>
      <c r="M730" s="81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7"/>
      <c r="L731" s="7"/>
      <c r="M731" s="81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7"/>
      <c r="L732" s="7"/>
      <c r="M732" s="81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7"/>
      <c r="L733" s="7"/>
      <c r="M733" s="81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7"/>
      <c r="L734" s="7"/>
      <c r="M734" s="81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7"/>
      <c r="L735" s="7"/>
      <c r="M735" s="81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7"/>
      <c r="L736" s="7"/>
      <c r="M736" s="81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7"/>
      <c r="L737" s="7"/>
      <c r="M737" s="81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7"/>
      <c r="L738" s="7"/>
      <c r="M738" s="81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7"/>
      <c r="L739" s="7"/>
      <c r="M739" s="81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7"/>
      <c r="L740" s="7"/>
      <c r="M740" s="81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7"/>
      <c r="L741" s="7"/>
      <c r="M741" s="81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7"/>
      <c r="L742" s="7"/>
      <c r="M742" s="81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7"/>
      <c r="L743" s="7"/>
      <c r="M743" s="81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7"/>
      <c r="L744" s="7"/>
      <c r="M744" s="81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7"/>
      <c r="L745" s="7"/>
      <c r="M745" s="81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7"/>
      <c r="L746" s="7"/>
      <c r="M746" s="81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7"/>
      <c r="L747" s="7"/>
      <c r="M747" s="81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7"/>
      <c r="L748" s="7"/>
      <c r="M748" s="81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7"/>
      <c r="L749" s="7"/>
      <c r="M749" s="81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7"/>
      <c r="L750" s="7"/>
      <c r="M750" s="81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7"/>
      <c r="L751" s="7"/>
      <c r="M751" s="81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7"/>
      <c r="L752" s="7"/>
      <c r="M752" s="81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7"/>
      <c r="L753" s="7"/>
      <c r="M753" s="81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7"/>
      <c r="L754" s="7"/>
      <c r="M754" s="81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7"/>
      <c r="L755" s="7"/>
      <c r="M755" s="81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7"/>
      <c r="L756" s="7"/>
      <c r="M756" s="81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7"/>
      <c r="L757" s="7"/>
      <c r="M757" s="81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7"/>
      <c r="L758" s="7"/>
      <c r="M758" s="81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7"/>
      <c r="L759" s="7"/>
      <c r="M759" s="81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7"/>
      <c r="L760" s="7"/>
      <c r="M760" s="81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7"/>
      <c r="L761" s="7"/>
      <c r="M761" s="81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7"/>
      <c r="L762" s="7"/>
      <c r="M762" s="81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7"/>
      <c r="L763" s="7"/>
      <c r="M763" s="81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7"/>
      <c r="L764" s="7"/>
      <c r="M764" s="81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7"/>
      <c r="L765" s="7"/>
      <c r="M765" s="81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7"/>
      <c r="L766" s="7"/>
      <c r="M766" s="81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7"/>
      <c r="L767" s="7"/>
      <c r="M767" s="81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7"/>
      <c r="L768" s="7"/>
      <c r="M768" s="81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7"/>
      <c r="L769" s="7"/>
      <c r="M769" s="81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7"/>
      <c r="L770" s="7"/>
      <c r="M770" s="81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7"/>
      <c r="L771" s="7"/>
      <c r="M771" s="81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7"/>
      <c r="L772" s="7"/>
      <c r="M772" s="81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7"/>
      <c r="L773" s="7"/>
      <c r="M773" s="81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7"/>
      <c r="L774" s="7"/>
      <c r="M774" s="81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7"/>
      <c r="L775" s="7"/>
      <c r="M775" s="81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7"/>
      <c r="L776" s="7"/>
      <c r="M776" s="81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7"/>
      <c r="L777" s="7"/>
      <c r="M777" s="81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7"/>
      <c r="L778" s="7"/>
      <c r="M778" s="81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7"/>
      <c r="L779" s="7"/>
      <c r="M779" s="81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7"/>
      <c r="L780" s="7"/>
      <c r="M780" s="81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7"/>
      <c r="L781" s="7"/>
      <c r="M781" s="81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7"/>
      <c r="L782" s="7"/>
      <c r="M782" s="81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7"/>
      <c r="L783" s="7"/>
      <c r="M783" s="81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7"/>
      <c r="L784" s="7"/>
      <c r="M784" s="81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7"/>
      <c r="L785" s="7"/>
      <c r="M785" s="81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7"/>
      <c r="L786" s="7"/>
      <c r="M786" s="81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7"/>
      <c r="L787" s="7"/>
      <c r="M787" s="81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7"/>
      <c r="L788" s="7"/>
      <c r="M788" s="81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7"/>
      <c r="L789" s="7"/>
      <c r="M789" s="81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7"/>
      <c r="L790" s="7"/>
      <c r="M790" s="81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7"/>
      <c r="L791" s="7"/>
      <c r="M791" s="81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7"/>
      <c r="L792" s="7"/>
      <c r="M792" s="81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7"/>
      <c r="L793" s="7"/>
      <c r="M793" s="81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7"/>
      <c r="L794" s="7"/>
      <c r="M794" s="81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7"/>
      <c r="L795" s="7"/>
      <c r="M795" s="81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7"/>
      <c r="L796" s="7"/>
      <c r="M796" s="81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7"/>
      <c r="L797" s="7"/>
      <c r="M797" s="81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7"/>
      <c r="L798" s="7"/>
      <c r="M798" s="81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7"/>
      <c r="L799" s="7"/>
      <c r="M799" s="81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7"/>
      <c r="L800" s="7"/>
      <c r="M800" s="81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7"/>
      <c r="L801" s="7"/>
      <c r="M801" s="81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7"/>
      <c r="L802" s="7"/>
      <c r="M802" s="81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7"/>
      <c r="L803" s="7"/>
      <c r="M803" s="81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7"/>
      <c r="L804" s="7"/>
      <c r="M804" s="81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7"/>
      <c r="L805" s="7"/>
      <c r="M805" s="81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7"/>
      <c r="L806" s="7"/>
      <c r="M806" s="81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7"/>
      <c r="L807" s="7"/>
      <c r="M807" s="81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7"/>
      <c r="L808" s="7"/>
      <c r="M808" s="81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7"/>
      <c r="L809" s="7"/>
      <c r="M809" s="81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7"/>
      <c r="L810" s="7"/>
      <c r="M810" s="81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7"/>
      <c r="L811" s="7"/>
      <c r="M811" s="81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7"/>
      <c r="L812" s="7"/>
      <c r="M812" s="81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7"/>
      <c r="L813" s="7"/>
      <c r="M813" s="81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7"/>
      <c r="L814" s="7"/>
      <c r="M814" s="81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7"/>
      <c r="L815" s="7"/>
      <c r="M815" s="81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7"/>
      <c r="L816" s="7"/>
      <c r="M816" s="81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7"/>
      <c r="L817" s="7"/>
      <c r="M817" s="81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7"/>
      <c r="L818" s="7"/>
      <c r="M818" s="81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7"/>
      <c r="L819" s="7"/>
      <c r="M819" s="81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7"/>
      <c r="L820" s="7"/>
      <c r="M820" s="81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7"/>
      <c r="L821" s="7"/>
      <c r="M821" s="81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7"/>
      <c r="L822" s="7"/>
      <c r="M822" s="81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7"/>
      <c r="L823" s="7"/>
      <c r="M823" s="81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7"/>
      <c r="L824" s="7"/>
      <c r="M824" s="81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7"/>
      <c r="L825" s="7"/>
      <c r="M825" s="81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7"/>
      <c r="L826" s="7"/>
      <c r="M826" s="81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7"/>
      <c r="L827" s="7"/>
      <c r="M827" s="81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7"/>
      <c r="L828" s="7"/>
      <c r="M828" s="81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7"/>
      <c r="L829" s="7"/>
      <c r="M829" s="81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7"/>
      <c r="L830" s="7"/>
      <c r="M830" s="81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7"/>
      <c r="L831" s="7"/>
      <c r="M831" s="81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7"/>
      <c r="L832" s="7"/>
      <c r="M832" s="81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7"/>
      <c r="L833" s="7"/>
      <c r="M833" s="81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7"/>
      <c r="L834" s="7"/>
      <c r="M834" s="81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7"/>
      <c r="L835" s="7"/>
      <c r="M835" s="81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7"/>
      <c r="L836" s="7"/>
      <c r="M836" s="81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7"/>
      <c r="L837" s="7"/>
      <c r="M837" s="81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7"/>
      <c r="L838" s="7"/>
      <c r="M838" s="81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7"/>
      <c r="L839" s="7"/>
      <c r="M839" s="81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7"/>
      <c r="L840" s="7"/>
      <c r="M840" s="81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7"/>
      <c r="L841" s="7"/>
      <c r="M841" s="81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7"/>
      <c r="L842" s="7"/>
      <c r="M842" s="81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7"/>
      <c r="L843" s="7"/>
      <c r="M843" s="81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7"/>
      <c r="L844" s="7"/>
      <c r="M844" s="81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7"/>
      <c r="L845" s="7"/>
      <c r="M845" s="81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7"/>
      <c r="L846" s="7"/>
      <c r="M846" s="81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7"/>
      <c r="L847" s="7"/>
      <c r="M847" s="81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7"/>
      <c r="L848" s="7"/>
      <c r="M848" s="81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7"/>
      <c r="L849" s="7"/>
      <c r="M849" s="81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7"/>
      <c r="L850" s="7"/>
      <c r="M850" s="81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7"/>
      <c r="L851" s="7"/>
      <c r="M851" s="81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7"/>
      <c r="L852" s="7"/>
      <c r="M852" s="81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7"/>
      <c r="L853" s="7"/>
      <c r="M853" s="81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7"/>
      <c r="L854" s="7"/>
      <c r="M854" s="81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7"/>
      <c r="L855" s="7"/>
      <c r="M855" s="81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7"/>
      <c r="L856" s="7"/>
      <c r="M856" s="81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7"/>
      <c r="L857" s="7"/>
      <c r="M857" s="81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7"/>
      <c r="L858" s="7"/>
      <c r="M858" s="81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7"/>
      <c r="L859" s="7"/>
      <c r="M859" s="81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7"/>
      <c r="L860" s="7"/>
      <c r="M860" s="81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7"/>
      <c r="L861" s="7"/>
      <c r="M861" s="81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7"/>
      <c r="L862" s="7"/>
      <c r="M862" s="81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7"/>
      <c r="L863" s="7"/>
      <c r="M863" s="81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7"/>
      <c r="L864" s="7"/>
      <c r="M864" s="81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7"/>
      <c r="L865" s="7"/>
      <c r="M865" s="81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7"/>
      <c r="L866" s="7"/>
      <c r="M866" s="81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7"/>
      <c r="L867" s="7"/>
      <c r="M867" s="81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7"/>
      <c r="L868" s="7"/>
      <c r="M868" s="81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7"/>
      <c r="L869" s="7"/>
      <c r="M869" s="81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7"/>
      <c r="L870" s="7"/>
      <c r="M870" s="81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7"/>
      <c r="L871" s="7"/>
      <c r="M871" s="81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7"/>
      <c r="L872" s="7"/>
      <c r="M872" s="81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7"/>
      <c r="L873" s="7"/>
      <c r="M873" s="81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7"/>
      <c r="L874" s="7"/>
      <c r="M874" s="81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7"/>
      <c r="L875" s="7"/>
      <c r="M875" s="81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7"/>
      <c r="L876" s="7"/>
      <c r="M876" s="81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7"/>
      <c r="L877" s="7"/>
      <c r="M877" s="81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7"/>
      <c r="L878" s="7"/>
      <c r="M878" s="81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7"/>
      <c r="L879" s="7"/>
      <c r="M879" s="81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7"/>
      <c r="L880" s="7"/>
      <c r="M880" s="81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7"/>
      <c r="L881" s="7"/>
      <c r="M881" s="81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7"/>
      <c r="L882" s="7"/>
      <c r="M882" s="81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7"/>
      <c r="L883" s="7"/>
      <c r="M883" s="81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7"/>
      <c r="L884" s="7"/>
      <c r="M884" s="81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7"/>
      <c r="L885" s="7"/>
      <c r="M885" s="81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7"/>
      <c r="L886" s="7"/>
      <c r="M886" s="81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7"/>
      <c r="L887" s="7"/>
      <c r="M887" s="81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7"/>
      <c r="L888" s="7"/>
      <c r="M888" s="81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7"/>
      <c r="L889" s="7"/>
      <c r="M889" s="81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7"/>
      <c r="L890" s="7"/>
      <c r="M890" s="81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7"/>
      <c r="L891" s="7"/>
      <c r="M891" s="81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7"/>
      <c r="L892" s="7"/>
      <c r="M892" s="81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7"/>
      <c r="L893" s="7"/>
      <c r="M893" s="81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7"/>
      <c r="L894" s="7"/>
      <c r="M894" s="81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7"/>
      <c r="L895" s="7"/>
      <c r="M895" s="81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7"/>
      <c r="L896" s="7"/>
      <c r="M896" s="81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7"/>
      <c r="L897" s="7"/>
      <c r="M897" s="81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7"/>
      <c r="L898" s="7"/>
      <c r="M898" s="81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7"/>
      <c r="L899" s="7"/>
      <c r="M899" s="81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7"/>
      <c r="L900" s="7"/>
      <c r="M900" s="81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7"/>
      <c r="L901" s="7"/>
      <c r="M901" s="81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7"/>
      <c r="L902" s="7"/>
      <c r="M902" s="81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7"/>
      <c r="L903" s="7"/>
      <c r="M903" s="81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7"/>
      <c r="L904" s="7"/>
      <c r="M904" s="81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7"/>
      <c r="L905" s="7"/>
      <c r="M905" s="81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7"/>
      <c r="L906" s="7"/>
      <c r="M906" s="81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7"/>
      <c r="L907" s="7"/>
      <c r="M907" s="81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7"/>
      <c r="L908" s="7"/>
      <c r="M908" s="81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7"/>
      <c r="L909" s="7"/>
      <c r="M909" s="81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7"/>
      <c r="L910" s="7"/>
      <c r="M910" s="81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7"/>
      <c r="L911" s="7"/>
      <c r="M911" s="81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7"/>
      <c r="L912" s="7"/>
      <c r="M912" s="81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7"/>
      <c r="L913" s="7"/>
      <c r="M913" s="81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7"/>
      <c r="L914" s="7"/>
      <c r="M914" s="81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7"/>
      <c r="L915" s="7"/>
      <c r="M915" s="81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7"/>
      <c r="L916" s="7"/>
      <c r="M916" s="81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7"/>
      <c r="L917" s="7"/>
      <c r="M917" s="81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7"/>
      <c r="L918" s="7"/>
      <c r="M918" s="81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7"/>
      <c r="L919" s="7"/>
      <c r="M919" s="81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7"/>
      <c r="L920" s="7"/>
      <c r="M920" s="81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7"/>
      <c r="L921" s="7"/>
      <c r="M921" s="81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7"/>
      <c r="L922" s="7"/>
      <c r="M922" s="81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7"/>
      <c r="L923" s="7"/>
      <c r="M923" s="81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7"/>
      <c r="L924" s="7"/>
      <c r="M924" s="81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7"/>
      <c r="L925" s="7"/>
      <c r="M925" s="81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7"/>
      <c r="L926" s="7"/>
      <c r="M926" s="81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7"/>
      <c r="L927" s="7"/>
      <c r="M927" s="81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7"/>
      <c r="L928" s="7"/>
      <c r="M928" s="81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7"/>
      <c r="L929" s="7"/>
      <c r="M929" s="81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7"/>
      <c r="L930" s="7"/>
      <c r="M930" s="81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7"/>
      <c r="L931" s="7"/>
      <c r="M931" s="81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7"/>
      <c r="L932" s="7"/>
      <c r="M932" s="81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7"/>
      <c r="L933" s="7"/>
      <c r="M933" s="81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7"/>
      <c r="L934" s="7"/>
      <c r="M934" s="81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7"/>
      <c r="L935" s="7"/>
      <c r="M935" s="81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7"/>
      <c r="L936" s="7"/>
      <c r="M936" s="81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7"/>
      <c r="L937" s="7"/>
      <c r="M937" s="81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7"/>
      <c r="L938" s="7"/>
      <c r="M938" s="81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7"/>
      <c r="L939" s="7"/>
      <c r="M939" s="81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7"/>
      <c r="L940" s="7"/>
      <c r="M940" s="81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7"/>
      <c r="L941" s="7"/>
      <c r="M941" s="81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7"/>
      <c r="L942" s="7"/>
      <c r="M942" s="81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7"/>
      <c r="L943" s="7"/>
      <c r="M943" s="81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7"/>
      <c r="L944" s="7"/>
      <c r="M944" s="81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7"/>
      <c r="L945" s="7"/>
      <c r="M945" s="81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7"/>
      <c r="L946" s="7"/>
      <c r="M946" s="81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7"/>
      <c r="L947" s="7"/>
      <c r="M947" s="81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7"/>
      <c r="L948" s="7"/>
      <c r="M948" s="81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7"/>
      <c r="L949" s="7"/>
      <c r="M949" s="81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7"/>
      <c r="L950" s="7"/>
      <c r="M950" s="81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7"/>
      <c r="L951" s="7"/>
      <c r="M951" s="81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7"/>
      <c r="L952" s="7"/>
      <c r="M952" s="81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7"/>
      <c r="L953" s="7"/>
      <c r="M953" s="81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7"/>
      <c r="L954" s="7"/>
      <c r="M954" s="81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7"/>
      <c r="L955" s="7"/>
      <c r="M955" s="81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7"/>
      <c r="L956" s="7"/>
      <c r="M956" s="81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7"/>
      <c r="L957" s="7"/>
      <c r="M957" s="81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7"/>
      <c r="L958" s="7"/>
      <c r="M958" s="81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7"/>
      <c r="L959" s="7"/>
      <c r="M959" s="81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7"/>
      <c r="L960" s="7"/>
      <c r="M960" s="81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7"/>
      <c r="L961" s="7"/>
      <c r="M961" s="81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7"/>
      <c r="L962" s="7"/>
      <c r="M962" s="81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7"/>
      <c r="L963" s="7"/>
      <c r="M963" s="81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7"/>
      <c r="L964" s="7"/>
      <c r="M964" s="81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7"/>
      <c r="L965" s="7"/>
      <c r="M965" s="81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7"/>
      <c r="L966" s="7"/>
      <c r="M966" s="81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7"/>
      <c r="L967" s="7"/>
      <c r="M967" s="81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7"/>
      <c r="L968" s="7"/>
      <c r="M968" s="81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7"/>
      <c r="L969" s="7"/>
      <c r="M969" s="81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7"/>
      <c r="L970" s="7"/>
      <c r="M970" s="81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7"/>
      <c r="L971" s="7"/>
      <c r="M971" s="81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7"/>
      <c r="L972" s="7"/>
      <c r="M972" s="81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7"/>
      <c r="L973" s="7"/>
      <c r="M973" s="81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7"/>
      <c r="L974" s="7"/>
      <c r="M974" s="81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7"/>
      <c r="L975" s="7"/>
      <c r="M975" s="81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7"/>
      <c r="L976" s="7"/>
      <c r="M976" s="81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7"/>
      <c r="L977" s="7"/>
      <c r="M977" s="81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7"/>
      <c r="L978" s="7"/>
      <c r="M978" s="81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7"/>
      <c r="L979" s="7"/>
      <c r="M979" s="81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7"/>
      <c r="L980" s="7"/>
      <c r="M980" s="81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7"/>
      <c r="L981" s="7"/>
      <c r="M981" s="81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7"/>
      <c r="L982" s="7"/>
      <c r="M982" s="81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7"/>
      <c r="L983" s="7"/>
      <c r="M983" s="81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7"/>
      <c r="L984" s="7"/>
      <c r="M984" s="81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</sheetData>
  <mergeCells count="8">
    <mergeCell ref="C7:D7"/>
    <mergeCell ref="C8:D8"/>
    <mergeCell ref="C6:D6"/>
    <mergeCell ref="C1:D1"/>
    <mergeCell ref="C2:D2"/>
    <mergeCell ref="C3:D3"/>
    <mergeCell ref="C4:D4"/>
    <mergeCell ref="C5:D5"/>
  </mergeCells>
  <hyperlinks>
    <hyperlink ref="H24" r:id="rId1" xr:uid="{819BCF48-22C8-421E-907D-6ACAE94433A6}"/>
    <hyperlink ref="H23" r:id="rId2" xr:uid="{95A5232F-61F4-438B-8874-D723388264BD}"/>
    <hyperlink ref="H15" r:id="rId3" xr:uid="{EB84A229-A68F-4D3F-BD37-16F55D16B38C}"/>
    <hyperlink ref="H14" r:id="rId4" xr:uid="{56632FE5-79F0-4AFD-946A-DB2D406F3D9E}"/>
    <hyperlink ref="H35" r:id="rId5" xr:uid="{482834C8-F437-4225-870A-1A6495929A17}"/>
  </hyperlinks>
  <pageMargins left="0.7" right="0.7" top="0.75" bottom="0.75" header="0.3" footer="0.3"/>
  <pageSetup paperSize="66"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25" defaultRowHeight="15" customHeight="1" x14ac:dyDescent="0.2"/>
  <cols>
    <col min="1" max="1" width="11.875" style="8" customWidth="1"/>
    <col min="2" max="2" width="44.125" style="8" customWidth="1"/>
    <col min="3" max="3" width="20.625" style="8" customWidth="1"/>
    <col min="4" max="26" width="8.875" style="8" customWidth="1"/>
    <col min="27" max="16384" width="15.125" style="8"/>
  </cols>
  <sheetData>
    <row r="1" spans="1:26" ht="21.75" customHeight="1" x14ac:dyDescent="0.3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">
      <c r="A2" s="4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">
      <c r="A3" s="17"/>
      <c r="B3" s="48" t="s">
        <v>71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H11" sqref="H11"/>
    </sheetView>
  </sheetViews>
  <sheetFormatPr defaultColWidth="15.125" defaultRowHeight="15" customHeight="1" x14ac:dyDescent="0.2"/>
  <cols>
    <col min="1" max="1" width="9.625" style="8" customWidth="1"/>
    <col min="2" max="3" width="7.5" style="8" customWidth="1"/>
    <col min="4" max="4" width="18.625" style="8" customWidth="1"/>
    <col min="5" max="5" width="14.625" style="8" customWidth="1"/>
    <col min="6" max="6" width="6.375" style="8" customWidth="1"/>
    <col min="7" max="9" width="11.625" style="8" customWidth="1"/>
    <col min="10" max="10" width="6.125" style="8" customWidth="1"/>
    <col min="11" max="11" width="11.875" style="8" customWidth="1"/>
    <col min="12" max="12" width="8.625" style="8" customWidth="1"/>
    <col min="13" max="14" width="8.375" style="8" customWidth="1"/>
    <col min="15" max="15" width="23.625" style="8" customWidth="1"/>
    <col min="16" max="16" width="13" style="8" customWidth="1"/>
    <col min="17" max="17" width="10.5" style="8" customWidth="1"/>
    <col min="18" max="18" width="9" style="8" customWidth="1"/>
    <col min="19" max="19" width="14.375" style="8" customWidth="1"/>
    <col min="20" max="26" width="8.875" style="8" customWidth="1"/>
    <col min="27" max="16384" width="15.125" style="8"/>
  </cols>
  <sheetData>
    <row r="1" spans="1:26" ht="27" customHeight="1" x14ac:dyDescent="0.2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 t="s">
        <v>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 Slambrouck</dc:creator>
  <cp:lastModifiedBy>Jonas Van Slambrouck</cp:lastModifiedBy>
  <cp:lastPrinted>2021-06-07T14:48:45Z</cp:lastPrinted>
  <dcterms:created xsi:type="dcterms:W3CDTF">2021-02-25T20:27:08Z</dcterms:created>
  <dcterms:modified xsi:type="dcterms:W3CDTF">2021-06-07T14:49:10Z</dcterms:modified>
</cp:coreProperties>
</file>