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vanda\Downloads\Call centre - excel -dashboard\"/>
    </mc:Choice>
  </mc:AlternateContent>
  <xr:revisionPtr revIDLastSave="0" documentId="13_ncr:1_{8B732DD2-D0E0-41F4-98AC-CD573215BFAD}" xr6:coauthVersionLast="47" xr6:coauthVersionMax="47" xr10:uidLastSave="{00000000-0000-0000-0000-000000000000}"/>
  <bookViews>
    <workbookView xWindow="-108" yWindow="-108" windowWidth="23256" windowHeight="12456" xr2:uid="{26D4546B-D2A1-4444-8EAF-A6228F96F0C1}"/>
  </bookViews>
  <sheets>
    <sheet name="Call centre Report" sheetId="5" r:id="rId1"/>
    <sheet name="Data" sheetId="2" r:id="rId2"/>
    <sheet name="pivots" sheetId="6" r:id="rId3"/>
    <sheet name="Assets" sheetId="4" r:id="rId4"/>
  </sheets>
  <definedNames>
    <definedName name="_xlnm._FilterDatabase" localSheetId="1" hidden="1">Data!$B$3:$H$1003</definedName>
    <definedName name="_xlcn.WorksheetConnection_sampledataexcelportfolioproject1.xlsxcalls1" hidden="1">calls[]</definedName>
    <definedName name="_xlcn.WorksheetConnection_sampledataexcelportfolioproject1.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 (1).xlsx!customers"/>
          <x15:modelTable id="calls" name="calls" connection="WorksheetConnection_sample-data-excel-portfolio-project (1).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5" l="1" a="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N16" i="5" a="1"/>
  <c r="G123" i="6"/>
  <c r="G122" i="6"/>
  <c r="G121" i="6"/>
  <c r="F65" i="6"/>
  <c r="F65" i="6" a="1"/>
  <c r="I63" i="6"/>
  <c r="O15" i="5" l="1"/>
  <c r="N16" i="5"/>
  <c r="F132" i="6"/>
  <c r="K29" i="5" s="1"/>
  <c r="G128" i="6"/>
  <c r="F134" i="6" s="1"/>
  <c r="K31" i="5" s="1"/>
  <c r="J69" i="6"/>
  <c r="I68" i="6"/>
  <c r="I67" i="6"/>
  <c r="I66" i="6"/>
  <c r="I65" i="6"/>
  <c r="G127" i="6"/>
  <c r="F133" i="6" s="1"/>
  <c r="K30" i="5" s="1"/>
  <c r="I69" i="6"/>
  <c r="J68" i="6"/>
  <c r="J67" i="6"/>
  <c r="J66" i="6"/>
  <c r="J6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341CFD-121F-407C-9B0D-7FEE39E227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9A04E8-0199-4D48-9776-464EB160125B}" name="WorksheetConnection_sample-data-excel-portfolio-project (1).xlsx!calls" type="102" refreshedVersion="8" minRefreshableVersion="5">
    <extLst>
      <ext xmlns:x15="http://schemas.microsoft.com/office/spreadsheetml/2010/11/main" uri="{DE250136-89BD-433C-8126-D09CA5730AF9}">
        <x15:connection id="calls" autoDelete="1">
          <x15:rangePr sourceName="_xlcn.WorksheetConnection_sampledataexcelportfolioproject1.xlsxcalls1"/>
        </x15:connection>
      </ext>
    </extLst>
  </connection>
  <connection id="3" xr16:uid="{4755C4F4-47FF-4FBF-B7D8-597CD180F5FD}" name="WorksheetConnection_sample-data-excel-portfolio-project (1).xlsx!customers" type="102" refreshedVersion="8" minRefreshableVersion="5">
    <extLst>
      <ext xmlns:x15="http://schemas.microsoft.com/office/spreadsheetml/2010/11/main" uri="{DE250136-89BD-433C-8126-D09CA5730AF9}">
        <x15:connection id="customers">
          <x15:rangePr sourceName="_xlcn.WorksheetConnection_sampledataexcelportfolioproject1.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<sst xmlns="http://schemas.openxmlformats.org/spreadsheetml/2006/main" count="3170" uniqueCount="1083">
  <si>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</si>
  <si>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</si>
  <si>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</si>
  <si>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</si>
  <si>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</si>
  <si>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</si>
  <si>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</si>
  <si>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</si>
  <si>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</si>
  <si>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</si>
  <si>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</si>
  <si>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</si>
  <si>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</si>
  <si>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</si>
  <si>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</si>
  <si>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</si>
  <si>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</si>
  <si>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</si>
  <si>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</si>
  <si>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</si>
  <si>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</si>
  <si>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</si>
  <si>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</si>
  <si>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</si>
  <si>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</si>
  <si>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</si>
  <si>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</si>
  <si>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</si>
  <si>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</si>
  <si>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</si>
  <si>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</si>
  <si>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</si>
  <si>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</si>
  <si>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</si>
  <si>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</si>
  <si>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</si>
  <si>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</si>
  <si>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</si>
  <si>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</si>
  <si>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</si>
  <si>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</si>
  <si>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</si>
  <si>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</si>
  <si>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</si>
  <si>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</si>
  <si>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</si>
  <si>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</si>
  <si>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</si>
  <si>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</si>
  <si>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</si>
  <si>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</si>
  <si>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</si>
  <si>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</si>
  <si>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</si>
  <si>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</si>
  <si>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</si>
  <si>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</si>
  <si>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</si>
  <si>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</si>
  <si>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</si>
  <si>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</si>
  <si>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</si>
  <si>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</si>
  <si>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</si>
  <si>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</si>
  <si>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</si>
  <si>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</si>
  <si>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</si>
  <si>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</si>
  <si>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</si>
  <si>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</si>
  <si>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</si>
  <si>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</si>
  <si>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</si>
  <si>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</si>
  <si>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</si>
  <si>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</si>
  <si>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</si>
  <si>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</si>
  <si>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</si>
  <si>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</si>
  <si>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</si>
  <si>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</si>
  <si>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</si>
  <si>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</si>
  <si>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</si>
  <si>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</si>
  <si>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</si>
  <si>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</si>
  <si>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</si>
  <si>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</si>
  <si>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</si>
  <si>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</si>
  <si>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</si>
  <si>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</si>
  <si>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</si>
  <si>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</si>
  <si>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</si>
  <si>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</si>
  <si>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</si>
  <si>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</si>
  <si>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</si>
  <si>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</si>
  <si>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</si>
  <si>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</si>
  <si>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</si>
  <si>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</si>
  <si>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</si>
  <si>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</si>
  <si>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</si>
  <si>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</si>
  <si>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</si>
  <si>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</si>
  <si>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</si>
  <si>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</si>
  <si>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</si>
  <si>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</si>
  <si>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</si>
  <si>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</si>
  <si>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</si>
  <si>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</si>
  <si>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</si>
  <si>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</si>
  <si>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</si>
  <si>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</si>
  <si>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</si>
  <si>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</si>
  <si>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</si>
  <si>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</si>
  <si>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</si>
  <si>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</si>
  <si>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</si>
  <si>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</si>
  <si>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</si>
  <si>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</si>
  <si>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</si>
  <si>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</si>
  <si>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</si>
  <si>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</si>
  <si>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</si>
  <si>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</si>
  <si>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</si>
  <si>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</si>
  <si>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</si>
  <si>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</si>
  <si>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</si>
  <si>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</si>
  <si>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</si>
  <si>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</si>
  <si>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</si>
  <si>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</si>
  <si>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</si>
  <si>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</si>
  <si>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</si>
  <si>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</si>
  <si>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</si>
  <si>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</si>
  <si>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</si>
  <si>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</si>
  <si>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</si>
  <si>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</si>
  <si>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</si>
  <si>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</si>
  <si>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</si>
  <si>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</si>
  <si>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</si>
  <si>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</si>
  <si>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</si>
  <si>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</si>
  <si>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</si>
  <si>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</si>
  <si>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</si>
  <si>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</si>
  <si>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</si>
  <si>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</si>
  <si>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</si>
  <si>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</si>
  <si>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</si>
  <si>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</si>
  <si>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</si>
  <si>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</si>
  <si>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</si>
  <si>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</si>
  <si>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</si>
  <si>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</si>
  <si>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</si>
  <si>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</si>
  <si>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</si>
  <si>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</si>
  <si>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</si>
  <si>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</si>
  <si>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</si>
  <si>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</si>
  <si>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</si>
  <si>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</si>
  <si>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</si>
  <si>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</si>
  <si>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</si>
  <si>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</si>
  <si>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</si>
  <si>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</si>
  <si>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</si>
  <si>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</si>
  <si>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</si>
  <si>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</si>
  <si>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</si>
  <si>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</si>
  <si>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</si>
  <si>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</si>
  <si>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</si>
  <si>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</si>
  <si>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</si>
  <si>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</si>
  <si>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</si>
  <si>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</si>
  <si>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</si>
  <si>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</si>
  <si>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</si>
  <si>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</si>
  <si>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</si>
  <si>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</si>
  <si>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</si>
  <si>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</si>
  <si>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</si>
  <si>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</si>
  <si>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</si>
  <si>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</si>
  <si>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</si>
  <si>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</si>
  <si>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</si>
  <si>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</si>
  <si>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</si>
  <si>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</si>
  <si>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</si>
  <si>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</si>
  <si>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</si>
  <si>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</si>
  <si>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</si>
  <si>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</si>
  <si>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</si>
  <si>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</si>
  <si>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</si>
  <si>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</si>
  <si>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</si>
  <si>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</si>
  <si>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</si>
  <si>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</si>
  <si>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</si>
  <si>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</si>
  <si>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</si>
  <si>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</si>
  <si>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</si>
  <si>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</si>
  <si>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</si>
  <si>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</si>
  <si>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</si>
  <si>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</si>
  <si>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</si>
  <si>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</si>
  <si>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</si>
  <si>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</si>
  <si>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</si>
  <si>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</si>
  <si>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</si>
  <si>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</si>
  <si>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</si>
  <si>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</si>
  <si>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</si>
  <si>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</si>
  <si>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</si>
  <si>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</si>
  <si>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</si>
  <si>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</si>
  <si>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</si>
  <si>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</si>
  <si>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</si>
  <si>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</si>
  <si>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</si>
  <si>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</si>
  <si>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</si>
  <si>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</si>
  <si>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</si>
  <si>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</si>
  <si>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</si>
  <si>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</si>
  <si>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</si>
  <si>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</si>
  <si>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</si>
  <si>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</si>
  <si>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</si>
  <si>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</si>
  <si>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</si>
  <si>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</si>
  <si>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</si>
  <si>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</si>
  <si>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</si>
  <si>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</si>
  <si>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</si>
  <si>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</si>
  <si>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</si>
  <si>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</si>
  <si>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</si>
  <si>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</si>
  <si>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</si>
  <si>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</si>
  <si>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</si>
  <si>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</si>
  <si>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</si>
  <si>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</si>
  <si>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</si>
  <si>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</si>
  <si>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</si>
  <si>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</si>
  <si>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</si>
  <si>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</si>
  <si>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</si>
  <si>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</si>
  <si>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</si>
  <si>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</si>
  <si>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</si>
  <si>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</si>
  <si>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</si>
  <si>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</si>
  <si>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</si>
  <si>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</si>
  <si>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</si>
  <si>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</si>
  <si>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</si>
  <si>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</si>
  <si>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</si>
  <si>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</si>
  <si>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</si>
  <si>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</si>
  <si>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</si>
  <si>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</si>
  <si>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</si>
  <si>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</si>
  <si>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</si>
  <si>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</si>
  <si>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</si>
  <si>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</si>
  <si>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</si>
  <si>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</si>
  <si>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</si>
  <si>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</si>
  <si>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</si>
  <si>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</si>
  <si>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</si>
  <si>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</si>
  <si>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</si>
  <si>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</si>
  <si>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</si>
  <si>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</si>
  <si>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</si>
  <si>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</si>
  <si>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</si>
  <si>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</si>
  <si>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</si>
  <si>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</si>
  <si>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</si>
  <si>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</si>
  <si>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</si>
  <si>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</si>
  <si>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</si>
  <si>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</si>
  <si>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</si>
  <si>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</si>
  <si>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</si>
  <si>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</si>
  <si>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</si>
  <si>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</si>
  <si>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</si>
  <si>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</si>
  <si>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</si>
  <si>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</si>
  <si>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</si>
  <si>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</si>
  <si>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</si>
  <si>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</si>
  <si>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</si>
  <si>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</si>
  <si>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</si>
  <si>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</si>
  <si>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</si>
  <si>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</si>
  <si>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</si>
  <si>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</si>
  <si>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</si>
  <si>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</si>
  <si>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</si>
  <si>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</si>
  <si>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</si>
  <si>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</si>
  <si>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</si>
  <si>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</si>
  <si>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</si>
  <si>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</si>
  <si>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</si>
  <si>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</si>
  <si>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</si>
  <si>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</si>
  <si>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</si>
  <si>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</si>
  <si>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</si>
  <si>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</si>
  <si>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</si>
  <si>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</si>
  <si>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</si>
  <si>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</si>
  <si>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</si>
  <si>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</si>
  <si>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</si>
  <si>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</si>
  <si>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</si>
  <si>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</si>
  <si>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</si>
  <si>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</si>
  <si>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</si>
  <si>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</si>
  <si>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</si>
  <si>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</si>
  <si>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</si>
  <si>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</si>
  <si>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</si>
  <si>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</si>
  <si>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</si>
  <si>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</si>
  <si>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</si>
  <si>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</si>
  <si>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</si>
  <si>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</si>
  <si>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</si>
  <si>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</si>
  <si>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</si>
  <si>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</si>
  <si>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</si>
  <si>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</si>
  <si>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</si>
  <si>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</si>
  <si>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</si>
  <si>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</si>
  <si>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</si>
  <si>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</si>
  <si>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</si>
  <si>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</si>
  <si>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</si>
  <si>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</si>
  <si>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</si>
  <si>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</si>
  <si>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</si>
  <si>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</si>
  <si>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</si>
  <si>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</si>
  <si>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</si>
  <si>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</si>
  <si>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</si>
  <si>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</si>
  <si>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</si>
  <si>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</si>
  <si>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</si>
  <si>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</si>
  <si>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</si>
  <si>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</si>
  <si>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</si>
  <si>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</si>
  <si>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</si>
  <si>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</si>
  <si>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</si>
  <si>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</si>
  <si>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</si>
  <si>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</si>
  <si>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</si>
  <si>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</si>
  <si>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</si>
  <si>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</si>
  <si>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</si>
  <si>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</si>
  <si>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</si>
  <si>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</si>
  <si>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</si>
  <si>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</si>
  <si>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</si>
  <si>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</si>
  <si>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</si>
  <si>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</si>
  <si>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</si>
  <si>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</si>
  <si>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</si>
  <si>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</si>
  <si>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</si>
  <si>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</si>
  <si>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</si>
  <si>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</si>
  <si>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</si>
  <si>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</si>
  <si>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</si>
  <si>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</si>
  <si>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</si>
  <si>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</si>
  <si>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</si>
  <si>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</si>
  <si>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</si>
  <si>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</si>
  <si>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</si>
  <si>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</si>
  <si>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</si>
  <si>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</si>
  <si>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</si>
  <si>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</si>
  <si>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</si>
  <si>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</si>
  <si>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</si>
  <si>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</si>
  <si>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</si>
  <si>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</si>
  <si>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</si>
  <si>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</si>
  <si>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</si>
  <si>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</si>
  <si>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</si>
  <si>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</si>
  <si>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</si>
  <si>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</si>
  <si>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</si>
  <si>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</si>
  <si>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</si>
  <si>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</si>
  <si>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</si>
  <si>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</si>
  <si>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</si>
  <si>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</si>
  <si>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</si>
  <si>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</si>
  <si>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</si>
  <si>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</si>
  <si>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</si>
  <si>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</si>
  <si>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</si>
  <si>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</si>
  <si>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</si>
  <si>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</si>
  <si>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</si>
  <si>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</si>
  <si>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</si>
  <si>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</si>
  <si>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</si>
  <si>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</si>
  <si>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</si>
  <si>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</si>
  <si>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</si>
  <si>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</si>
  <si>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</si>
  <si>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</si>
  <si>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</si>
  <si>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</si>
  <si>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</si>
  <si>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</si>
  <si>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</si>
  <si>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</si>
  <si>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</si>
  <si>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</si>
  <si>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</si>
  <si>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</si>
  <si>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</si>
  <si>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</si>
  <si>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</si>
  <si>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</si>
  <si>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</si>
  <si>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</si>
  <si>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</si>
  <si>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</si>
  <si>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</si>
  <si>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</si>
  <si>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</si>
  <si>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</si>
  <si>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</si>
  <si>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</si>
  <si>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</si>
  <si>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</si>
  <si>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</si>
  <si>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</si>
  <si>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</si>
  <si>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</si>
  <si>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</si>
  <si>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</si>
  <si>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</si>
  <si>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</si>
  <si>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</si>
  <si>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</si>
  <si>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</si>
  <si>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</si>
  <si>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</si>
  <si>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</si>
  <si>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</si>
  <si>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</si>
  <si>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</si>
  <si>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</si>
  <si>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</si>
  <si>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</si>
  <si>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</si>
  <si>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</si>
  <si>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</si>
  <si>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</si>
  <si>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</si>
  <si>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</si>
  <si>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</si>
  <si>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</si>
  <si>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</si>
  <si>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</si>
  <si>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</si>
  <si>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</si>
  <si>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</si>
  <si>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</si>
  <si>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</si>
  <si>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</si>
  <si>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</si>
  <si>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</si>
  <si>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</si>
  <si>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</si>
  <si>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</si>
  <si>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</si>
  <si>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</si>
  <si>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</si>
  <si>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</si>
  <si>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</si>
  <si>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</si>
  <si>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</si>
  <si>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</si>
  <si>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</si>
  <si>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</si>
  <si>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</si>
  <si>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</si>
  <si>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</si>
  <si>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</si>
  <si>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</si>
  <si>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</si>
  <si>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</si>
  <si>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</si>
  <si>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</si>
  <si>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</si>
  <si>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</si>
  <si>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</si>
  <si>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</si>
  <si>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</si>
  <si>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</si>
  <si>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</si>
  <si>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</si>
  <si>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</si>
  <si>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</si>
  <si>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</si>
  <si>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</si>
  <si>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</si>
  <si>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</si>
  <si>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</si>
  <si>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</si>
  <si>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</si>
  <si>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</si>
  <si>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</si>
  <si>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</si>
  <si>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</si>
  <si>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</si>
  <si>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</si>
  <si>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</si>
  <si>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</si>
  <si>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</si>
  <si>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</si>
  <si>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</si>
  <si>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</si>
  <si>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</si>
  <si>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</si>
  <si>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</si>
  <si>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</si>
  <si>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</si>
  <si>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</si>
  <si>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</si>
  <si>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</si>
  <si>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</si>
  <si>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</si>
  <si>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</si>
  <si>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</si>
  <si>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</si>
  <si>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</si>
  <si>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</si>
  <si>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</si>
  <si>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</si>
  <si>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</si>
  <si>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</si>
  <si>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</si>
  <si>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</si>
  <si>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</si>
  <si>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</si>
  <si>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</si>
  <si>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</si>
  <si>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</si>
  <si>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</si>
  <si>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</si>
  <si>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</si>
  <si>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</si>
  <si>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</si>
  <si>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</si>
  <si>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</si>
  <si>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</si>
  <si>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</si>
  <si>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</si>
  <si>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</si>
  <si>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</si>
  <si>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</si>
  <si>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</si>
  <si>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</si>
  <si>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</si>
  <si>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</si>
  <si>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</si>
  <si>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</si>
  <si>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</si>
  <si>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</si>
  <si>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</si>
  <si>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</si>
  <si>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</si>
  <si>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</si>
  <si>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</si>
  <si>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</si>
  <si>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</si>
  <si>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</si>
  <si>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</si>
  <si>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</si>
  <si>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</si>
  <si>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</si>
  <si>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</si>
  <si>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</si>
  <si>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</si>
  <si>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</si>
  <si>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</si>
  <si>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</si>
  <si>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</si>
  <si>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</si>
  <si>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</si>
  <si>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</si>
  <si>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</si>
  <si>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</si>
  <si>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</si>
  <si>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</si>
  <si>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</si>
  <si>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</si>
  <si>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</si>
  <si>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</si>
  <si>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</si>
  <si>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</si>
  <si>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</si>
  <si>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</si>
  <si>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</si>
  <si>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</si>
  <si>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</si>
  <si>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</si>
  <si>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</si>
  <si>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</si>
  <si>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</si>
  <si>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</si>
  <si>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</si>
  <si>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</si>
  <si>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</si>
  <si>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</si>
  <si>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</si>
  <si>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</si>
  <si>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</si>
  <si>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</si>
  <si>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</si>
  <si>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</si>
  <si>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</si>
  <si>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</si>
  <si>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</si>
  <si>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</si>
  <si>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</si>
  <si>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</si>
  <si>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</si>
  <si>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</si>
  <si>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</si>
  <si>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</si>
  <si>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</si>
  <si>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</si>
  <si>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</si>
  <si>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</si>
  <si>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</si>
  <si>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</si>
  <si>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</si>
  <si>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</si>
  <si>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</si>
  <si>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</si>
  <si>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</si>
  <si>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</si>
  <si>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</si>
  <si>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</si>
  <si>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</si>
  <si>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</si>
  <si>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</si>
  <si>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</si>
  <si>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</si>
  <si>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</si>
  <si>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</si>
  <si>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</si>
  <si>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</si>
  <si>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</si>
  <si>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</si>
  <si>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</si>
  <si>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</si>
  <si>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</si>
  <si>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</si>
  <si>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</si>
  <si>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</si>
  <si>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</si>
  <si>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</si>
  <si>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</si>
  <si>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</si>
  <si>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</si>
  <si>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</si>
  <si>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</si>
  <si>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</si>
  <si>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</si>
  <si>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</si>
  <si>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</si>
  <si>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</si>
  <si>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</si>
  <si>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</si>
  <si>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</si>
  <si>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</si>
  <si>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</si>
  <si>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</si>
  <si>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</si>
  <si>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</si>
  <si>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</si>
  <si>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</si>
  <si>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</si>
  <si>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</si>
  <si>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</si>
  <si>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</si>
  <si>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</si>
  <si>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</si>
  <si>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</si>
  <si>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</si>
  <si>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</si>
  <si>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</si>
  <si>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</si>
  <si>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</si>
  <si>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</si>
  <si>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</si>
  <si>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</si>
  <si>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</si>
  <si>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</si>
  <si>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</si>
  <si>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</si>
  <si>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</si>
  <si>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</si>
  <si>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</si>
  <si>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</si>
  <si>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</si>
  <si>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</si>
  <si>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</si>
  <si>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</si>
  <si>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</si>
  <si>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</si>
  <si>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</si>
  <si>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</si>
  <si>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</si>
  <si>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</si>
  <si>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</si>
  <si>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</si>
  <si>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</si>
  <si>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</si>
  <si>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</si>
  <si>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</si>
  <si>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</si>
  <si>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</si>
  <si>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</si>
  <si>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</si>
  <si>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</si>
  <si>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</si>
  <si>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</si>
  <si>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</si>
  <si>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</si>
  <si>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</si>
  <si>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</si>
  <si>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</si>
  <si>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</si>
  <si>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</si>
  <si>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</si>
  <si>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</si>
  <si>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</si>
  <si>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</si>
  <si>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</si>
  <si>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</si>
  <si>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</si>
  <si>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</si>
  <si>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</si>
  <si>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</si>
  <si>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</si>
  <si>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</si>
  <si>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</si>
  <si>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</si>
  <si>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</si>
  <si>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</si>
  <si>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</si>
  <si>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</si>
  <si>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</si>
  <si>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</si>
  <si>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</si>
  <si>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</si>
  <si>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</si>
  <si>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</si>
  <si>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</si>
  <si>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</si>
  <si>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</si>
  <si>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</si>
  <si>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</si>
  <si>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</si>
  <si>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</si>
  <si>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</si>
  <si>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</si>
  <si>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</si>
  <si>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</si>
  <si>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</si>
  <si>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</si>
  <si>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</si>
  <si>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</si>
  <si>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</si>
  <si>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</si>
  <si>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</si>
  <si>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</si>
  <si>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</si>
  <si>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</si>
  <si>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</si>
  <si>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</si>
  <si>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</si>
  <si>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</si>
  <si>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</si>
  <si>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</si>
  <si>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</si>
  <si>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</si>
  <si>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</si>
  <si>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</si>
  <si>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</si>
  <si>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</si>
  <si>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</si>
  <si>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</si>
  <si>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</si>
  <si>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</si>
  <si>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</si>
  <si>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</si>
  <si>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</si>
  <si>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</si>
  <si>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</si>
  <si>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</si>
  <si>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</si>
  <si>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</si>
  <si>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</si>
  <si>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</si>
  <si>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</si>
  <si>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</si>
  <si>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</si>
  <si>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</si>
  <si>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</si>
  <si>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</si>
  <si>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</si>
  <si>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</si>
  <si>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</si>
  <si>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</si>
  <si>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</si>
  <si>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</si>
  <si>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</si>
  <si>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</si>
  <si>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</si>
  <si>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</si>
  <si>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</si>
  <si>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</si>
  <si>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</si>
  <si>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</si>
  <si>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</si>
  <si>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</si>
  <si>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</si>
  <si>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</si>
  <si>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</si>
  <si>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</si>
  <si>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</si>
  <si>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</si>
  <si>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</si>
  <si>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</si>
  <si>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</si>
  <si>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</si>
  <si>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</si>
  <si>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</si>
  <si>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</si>
  <si>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</si>
  <si>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</si>
  <si>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</si>
  <si>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</si>
  <si>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</si>
  <si>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</si>
  <si>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</si>
  <si>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</si>
  <si>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</si>
  <si>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</si>
  <si>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</si>
  <si>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</si>
  <si>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</si>
  <si>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</si>
  <si>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</si>
  <si>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</si>
  <si>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</si>
  <si>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</si>
  <si>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</si>
  <si>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</si>
  <si>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</si>
  <si>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</si>
  <si>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</si>
  <si>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</si>
  <si>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</si>
  <si>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</si>
  <si>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</si>
  <si>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</si>
  <si>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</si>
  <si>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</si>
  <si>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</si>
  <si>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</si>
  <si>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</si>
  <si>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</si>
  <si>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</si>
  <si>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</si>
  <si>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</si>
  <si>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</si>
  <si>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</si>
  <si>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</si>
  <si>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</si>
  <si>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</si>
  <si>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</si>
  <si>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</si>
  <si>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</si>
  <si>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</si>
  <si>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</si>
  <si>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</si>
  <si>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</si>
  <si>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</si>
  <si>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</si>
  <si>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</si>
  <si>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Call Count</t>
  </si>
  <si>
    <t>Total Amount</t>
  </si>
  <si>
    <t>Avarage rating</t>
  </si>
  <si>
    <t>Call Duration</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</si>
  <si>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</si>
  <si>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</si>
  <si>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</si>
  <si>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</si>
  <si>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</si>
  <si>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</si>
  <si>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</si>
  <si>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</si>
  <si>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</si>
  <si>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</si>
  <si>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</si>
  <si>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</si>
  <si>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</si>
  <si>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</si>
  <si>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</si>
  <si>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</si>
  <si>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</si>
  <si>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</si>
  <si>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</si>
  <si>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</si>
  <si>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</si>
  <si>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</si>
  <si>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</si>
  <si>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</si>
  <si>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</si>
  <si>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</si>
  <si>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</si>
  <si>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</si>
  <si>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 Amounts</t>
  </si>
  <si>
    <t xml:space="preserve">Selected rep </t>
  </si>
  <si>
    <t>Column Labels</t>
  </si>
  <si>
    <t>Rep Summary</t>
  </si>
  <si>
    <t>%of calls</t>
  </si>
  <si>
    <t>Call Rank</t>
  </si>
  <si>
    <t>Amount rank</t>
  </si>
  <si>
    <t>Lables:</t>
  </si>
  <si>
    <t xml:space="preserve">      Call Centre Report- 2023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</si>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</sst>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o&quot;k&quot;"/>
    <numFmt numFmtId="168" formatCode="[$$-C09]#,##0.0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b/>
      <sz val="24"/>
      <color theme="1" tint="0.34998626667073579"/>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14996795556505021"/>
      </left>
      <right/>
      <top style="thin">
        <color theme="1" tint="0.14996795556505021"/>
      </top>
      <bottom/>
      <diagonal/>
    </border>
    <border>
      <left/>
      <right/>
      <top style="thin">
        <color theme="1" tint="0.14996795556505021"/>
      </top>
      <bottom/>
      <diagonal/>
    </border>
    <border>
      <left/>
      <right style="thin">
        <color theme="1" tint="0.14996795556505021"/>
      </right>
      <top style="thin">
        <color theme="1" tint="0.14996795556505021"/>
      </top>
      <bottom/>
      <diagonal/>
    </border>
    <border>
      <left style="thin">
        <color theme="1" tint="0.14996795556505021"/>
      </left>
      <right/>
      <top/>
      <bottom/>
      <diagonal/>
    </border>
    <border>
      <left/>
      <right style="thin">
        <color theme="1" tint="0.14996795556505021"/>
      </right>
      <top/>
      <bottom/>
      <diagonal/>
    </border>
    <border>
      <left style="thin">
        <color theme="1" tint="0.14996795556505021"/>
      </left>
      <right/>
      <top/>
      <bottom style="thin">
        <color theme="1" tint="0.14996795556505021"/>
      </bottom>
      <diagonal/>
    </border>
    <border>
      <left/>
      <right/>
      <top/>
      <bottom style="thin">
        <color theme="1" tint="0.14996795556505021"/>
      </bottom>
      <diagonal/>
    </border>
    <border>
      <left/>
      <right style="thin">
        <color theme="1" tint="0.14996795556505021"/>
      </right>
      <top/>
      <bottom style="thin">
        <color theme="1" tint="0.14996795556505021"/>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1" fillId="5" borderId="11" xfId="0" applyFont="1" applyFill="1" applyBorder="1"/>
    <xf numFmtId="0" fontId="1" fillId="5" borderId="12" xfId="0" applyFont="1" applyFill="1" applyBorder="1"/>
    <xf numFmtId="0" fontId="6" fillId="5" borderId="13" xfId="0" applyFont="1" applyFill="1" applyBorder="1" applyAlignment="1">
      <alignment horizontal="left" indent="1"/>
    </xf>
    <xf numFmtId="9" fontId="0" fillId="0" borderId="0" xfId="1" applyFont="1"/>
    <xf numFmtId="0" fontId="7" fillId="3" borderId="0" xfId="0" applyFont="1" applyFill="1" applyAlignment="1">
      <alignment vertical="center"/>
    </xf>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3" borderId="0" xfId="0" applyFont="1" applyFill="1"/>
  </cellXfs>
  <cellStyles count="2">
    <cellStyle name="Normal" xfId="0" builtinId="0"/>
    <cellStyle name="Percent" xfId="1" builtinId="5"/>
  </cellStyles>
  <dxfs count="22">
    <dxf>
      <fill>
        <patternFill>
          <bgColor theme="8" tint="0.39994506668294322"/>
        </patternFill>
      </fill>
      <border>
        <left style="thin">
          <color auto="1"/>
        </left>
        <right style="thin">
          <color auto="1"/>
        </right>
        <vertical/>
        <horizontal/>
      </border>
    </dxf>
    <dxf>
      <fill>
        <patternFill>
          <bgColor theme="8"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9"/>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5 2" pivot="0" table="0" count="10" xr9:uid="{CEA86F90-37BA-4BE3-B31F-698EAA5A8695}">
      <tableStyleElement type="wholeTable" dxfId="20"/>
      <tableStyleElement type="headerRow" dxfId="19"/>
    </tableStyle>
    <tableStyle name="SlicerStyleDark5 3" pivot="0" table="0" count="10" xr9:uid="{9C36396B-3A6C-499B-986C-4455471EEBF3}">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[Call_Centre_Dashboard.xlsx]pivots!week day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clustered"/>
        <c:varyColors val="0"/>
        <c:ser>
          <c:idx val="0"/>
          <c:order val="0"/>
          <c:tx>
            <c:strRef>
              <c:f>pivots!$B$40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pivots!$A$41:$A$48</c:f>
              <c:strCache>
                <c:ptCount val="7"/>
                <c:pt idx="0">
                  <c:v>Sunday</c:v>
                </c:pt>
                <c:pt idx="1">
                  <c:v>Monday</c:v>
                </c:pt>
                <c:pt idx="2">
                  <c:v>Tuesday</c:v>
                </c:pt>
                <c:pt idx="3">
                  <c:v>Wednesday</c:v>
                </c:pt>
                <c:pt idx="4">
                  <c:v>Thursday</c:v>
                </c:pt>
                <c:pt idx="5">
                  <c:v>Friday</c:v>
                </c:pt>
                <c:pt idx="6">
                  <c:v>Saturday</c:v>
                </c:pt>
              </c:strCache>
            </c:strRef>
          </c:cat>
          <c:val>
            <c:numRef>
              <c:f>pivots!$B$41:$B$48</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56E8-4DAC-B379-13F6DA983076}"/>
            </c:ext>
          </c:extLst>
        </c:ser>
        <c:dLbls>
          <c:dLblPos val="outEnd"/>
          <c:showLegendKey val="0"/>
          <c:showVal val="1"/>
          <c:showCatName val="0"/>
          <c:showSerName val="0"/>
          <c:showPercent val="0"/>
          <c:showBubbleSize val="0"/>
        </c:dLbls>
        <c:gapWidth val="25"/>
        <c:axId val="1267632831"/>
        <c:axId val="1267633311"/>
      </c:barChart>
      <c:catAx>
        <c:axId val="1267632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33311"/>
        <c:crosses val="autoZero"/>
        <c:auto val="1"/>
        <c:lblAlgn val="ctr"/>
        <c:lblOffset val="100"/>
        <c:noMultiLvlLbl val="0"/>
      </c:catAx>
      <c:valAx>
        <c:axId val="126763331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3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[Call_Centre_Dashboard.xlsx]pivots!Monthly trend</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b="1">
                <a:solidFill>
                  <a:schemeClr val="accent6">
                    <a:lumMod val="75000"/>
                  </a:schemeClr>
                </a:solidFill>
              </a:rPr>
              <a:t>Call</a:t>
            </a:r>
            <a:r>
              <a:rPr lang="en-IN" b="1" baseline="0">
                <a:solidFill>
                  <a:schemeClr val="accent6">
                    <a:lumMod val="75000"/>
                  </a:schemeClr>
                </a:solidFill>
              </a:rPr>
              <a:t> Trend</a:t>
            </a:r>
            <a:endParaRPr lang="en-IN"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Count2</c:v>
                </c:pt>
              </c:strCache>
            </c:strRef>
          </c:tx>
          <c:spPr>
            <a:gradFill flip="none" rotWithShape="1">
              <a:gsLst>
                <a:gs pos="0">
                  <a:schemeClr val="accent6">
                    <a:lumMod val="40000"/>
                    <a:lumOff val="60000"/>
                  </a:schemeClr>
                </a:gs>
                <a:gs pos="100000">
                  <a:schemeClr val="accent6"/>
                </a:gs>
              </a:gsLst>
              <a:lin ang="16200000" scaled="1"/>
              <a:tileRect/>
            </a:gra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CD1-4D0F-BE7A-E1106465B9AA}"/>
            </c:ext>
          </c:extLst>
        </c:ser>
        <c:dLbls>
          <c:showLegendKey val="0"/>
          <c:showVal val="0"/>
          <c:showCatName val="0"/>
          <c:showSerName val="0"/>
          <c:showPercent val="0"/>
          <c:showBubbleSize val="0"/>
        </c:dLbls>
        <c:axId val="647748447"/>
        <c:axId val="647747487"/>
      </c:areaChart>
      <c:lineChart>
        <c:grouping val="standard"/>
        <c:varyColors val="0"/>
        <c:ser>
          <c:idx val="0"/>
          <c:order val="0"/>
          <c:tx>
            <c:strRef>
              <c:f>pivots!$B$21</c:f>
              <c:strCache>
                <c:ptCount val="1"/>
                <c:pt idx="0">
                  <c:v>Call Count</c:v>
                </c:pt>
              </c:strCache>
            </c:strRef>
          </c:tx>
          <c:spPr>
            <a:ln w="28575" cap="rnd">
              <a:solidFill>
                <a:schemeClr val="accent6"/>
              </a:solidFill>
              <a:round/>
            </a:ln>
            <a:effectLst/>
          </c:spPr>
          <c:marker>
            <c:symbol val="circle"/>
            <c:size val="5"/>
            <c:spPr>
              <a:solidFill>
                <a:schemeClr val="bg1"/>
              </a:solidFill>
              <a:ln w="25400">
                <a:solidFill>
                  <a:schemeClr val="tx1">
                    <a:lumMod val="75000"/>
                    <a:lumOff val="25000"/>
                  </a:schemeClr>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CD1-4D0F-BE7A-E1106465B9AA}"/>
            </c:ext>
          </c:extLst>
        </c:ser>
        <c:dLbls>
          <c:showLegendKey val="0"/>
          <c:showVal val="0"/>
          <c:showCatName val="0"/>
          <c:showSerName val="0"/>
          <c:showPercent val="0"/>
          <c:showBubbleSize val="0"/>
        </c:dLbls>
        <c:marker val="1"/>
        <c:smooth val="0"/>
        <c:axId val="647748447"/>
        <c:axId val="647747487"/>
      </c:lineChart>
      <c:catAx>
        <c:axId val="6477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47487"/>
        <c:crosses val="autoZero"/>
        <c:auto val="1"/>
        <c:lblAlgn val="ctr"/>
        <c:lblOffset val="100"/>
        <c:noMultiLvlLbl val="0"/>
      </c:catAx>
      <c:valAx>
        <c:axId val="647747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484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6"/>
                </a:solidFill>
              </a:rPr>
              <a:t>Calls</a:t>
            </a:r>
          </a:p>
        </c:rich>
      </c:tx>
      <c:layout>
        <c:manualLayout>
          <c:xMode val="edge"/>
          <c:yMode val="edge"/>
          <c:x val="9.4509670253063185E-2"/>
          <c:y val="3.12828685651508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0.16251788844802351"/>
          <c:y val="0.16575451358306376"/>
          <c:w val="0.77766125723995061"/>
          <c:h val="0.74933484316866972"/>
        </c:manualLayout>
      </c:layout>
      <c:barChart>
        <c:barDir val="bar"/>
        <c:grouping val="clustered"/>
        <c:varyColors val="0"/>
        <c:ser>
          <c:idx val="0"/>
          <c:order val="0"/>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a:outerShdw blurRad="50800" dist="50800" dir="5400000" algn="ctr" rotWithShape="0">
                  <a:schemeClr val="bg1">
                    <a:lumMod val="75000"/>
                  </a:schemeClr>
                </a:outerShdw>
              </a:effectLst>
            </c:spPr>
            <c:extLst>
              <c:ext xmlns:c16="http://schemas.microsoft.com/office/drawing/2014/chart" uri="{C3380CC4-5D6E-409C-BE32-E72D297353CC}">
                <c16:uniqueId val="{00000001-2DFF-4C99-B6A5-4E6F436C29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pivots!$F$65:$F$69</c:f>
              <c:strCache>
                <c:ptCount val="5"/>
                <c:pt idx="0">
                  <c:v>R01</c:v>
                </c:pt>
                <c:pt idx="1">
                  <c:v>R02</c:v>
                </c:pt>
                <c:pt idx="2">
                  <c:v>R03</c:v>
                </c:pt>
                <c:pt idx="3">
                  <c:v>R04</c:v>
                </c:pt>
                <c:pt idx="4">
                  <c:v>R05</c:v>
                </c:pt>
              </c:strCache>
            </c:strRef>
          </c:cat>
          <c:val>
            <c:numRef>
              <c:f>pivots!$G$65:$G$69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2-2DFF-4C99-B6A5-4E6F436C29BC}"/>
            </c:ext>
          </c:extLst>
        </c:ser>
        <c:ser>
          <c:idx val="1"/>
          <c:order val="1"/>
          <c:tx>
            <c:strRef>
              <c:f>pivots!$I$64</c:f>
              <c:strCache>
                <c:ptCount val="1"/>
                <c:pt idx="0">
                  <c:v>Sel.calls</c:v>
                </c:pt>
              </c:strCache>
            </c:strRef>
          </c:tx>
          <c:spPr>
            <a:solidFill>
              <a:schemeClr val="accent5"/>
            </a:solidFill>
            <a:ln>
              <a:noFill/>
            </a:ln>
            <a:effectLst/>
          </c:spPr>
          <c:invertIfNegative val="0"/>
          <c:dPt>
            <c:idx val="1"/>
            <c:invertIfNegative val="0"/>
            <c:bubble3D val="0"/>
            <c:spPr>
              <a:solidFill>
                <a:schemeClr val="accent5"/>
              </a:solidFill>
              <a:ln>
                <a:solidFill>
                  <a:schemeClr val="accent5"/>
                </a:solidFill>
              </a:ln>
              <a:effectLst/>
            </c:spPr>
            <c:extLst>
              <c:ext xmlns:c16="http://schemas.microsoft.com/office/drawing/2014/chart" uri="{C3380CC4-5D6E-409C-BE32-E72D297353CC}">
                <c16:uniqueId val="{00000004-2DFF-4C99-B6A5-4E6F436C29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pivots!$I$65:$I$69</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5-2DFF-4C99-B6A5-4E6F436C29BC}"/>
            </c:ext>
          </c:extLst>
        </c:ser>
        <c:dLbls>
          <c:dLblPos val="outEnd"/>
          <c:showLegendKey val="0"/>
          <c:showVal val="1"/>
          <c:showCatName val="0"/>
          <c:showSerName val="0"/>
          <c:showPercent val="0"/>
          <c:showBubbleSize val="0"/>
        </c:dLbls>
        <c:gapWidth val="25"/>
        <c:overlap val="100"/>
        <c:axId val="1171732959"/>
        <c:axId val="1171731519"/>
      </c:barChart>
      <c:catAx>
        <c:axId val="1171732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731519"/>
        <c:crosses val="autoZero"/>
        <c:auto val="1"/>
        <c:lblAlgn val="ctr"/>
        <c:lblOffset val="100"/>
        <c:noMultiLvlLbl val="0"/>
      </c:catAx>
      <c:valAx>
        <c:axId val="1171731519"/>
        <c:scaling>
          <c:orientation val="minMax"/>
          <c:min val="0"/>
        </c:scaling>
        <c:delete val="1"/>
        <c:axPos val="b"/>
        <c:numFmt formatCode="General" sourceLinked="1"/>
        <c:majorTickMark val="out"/>
        <c:minorTickMark val="none"/>
        <c:tickLblPos val="nextTo"/>
        <c:crossAx val="117173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6"/>
                </a:solidFill>
              </a:rPr>
              <a:t>Amount</a:t>
            </a:r>
          </a:p>
        </c:rich>
      </c:tx>
      <c:layout>
        <c:manualLayout>
          <c:xMode val="edge"/>
          <c:yMode val="edge"/>
          <c:x val="6.5625394524107233E-2"/>
          <c:y val="2.70700603001579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3.2051282051282048E-2"/>
          <c:y val="0.15984188084464121"/>
          <c:w val="0.85897435897435892"/>
          <c:h val="0.780940551444320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pivots!$F$65:$F$69</c:f>
              <c:strCache>
                <c:ptCount val="5"/>
                <c:pt idx="0">
                  <c:v>R01</c:v>
                </c:pt>
                <c:pt idx="1">
                  <c:v>R02</c:v>
                </c:pt>
                <c:pt idx="2">
                  <c:v>R03</c:v>
                </c:pt>
                <c:pt idx="3">
                  <c:v>R04</c:v>
                </c:pt>
                <c:pt idx="4">
                  <c:v>R05</c:v>
                </c:pt>
              </c:strCache>
            </c:strRef>
          </c:cat>
          <c:val>
            <c:numRef>
              <c:f>pivots!$H$65:$H$69</c:f>
              <c:numCache>
                <c:formatCode>\$#,###,.\o"k"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6AE-4F02-8DBF-63EAAE7C4BB7}"/>
            </c:ext>
          </c:extLst>
        </c:ser>
        <c:ser>
          <c:idx val="1"/>
          <c:order val="1"/>
          <c:tx>
            <c:strRef>
              <c:f>pivots!$J$64</c:f>
              <c:strCache>
                <c:ptCount val="1"/>
                <c:pt idx="0">
                  <c:v>Sel. Amounts</c:v>
                </c:pt>
              </c:strCache>
            </c:strRef>
          </c:tx>
          <c:spPr>
            <a:solidFill>
              <a:schemeClr val="accent6"/>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C6AE-4F02-8DBF-63EAAE7C4BB7}"/>
              </c:ext>
            </c:extLst>
          </c:dPt>
          <c:dLbls>
            <c:delete val="1"/>
          </c:dLbls>
          <c:val>
            <c:numRef>
              <c:f>pivots!$J$65:$J$69</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3-C6AE-4F02-8DBF-63EAAE7C4BB7}"/>
            </c:ext>
          </c:extLst>
        </c:ser>
        <c:dLbls>
          <c:dLblPos val="outEnd"/>
          <c:showLegendKey val="0"/>
          <c:showVal val="1"/>
          <c:showCatName val="0"/>
          <c:showSerName val="0"/>
          <c:showPercent val="0"/>
          <c:showBubbleSize val="0"/>
        </c:dLbls>
        <c:gapWidth val="25"/>
        <c:overlap val="100"/>
        <c:axId val="1171732959"/>
        <c:axId val="1171731519"/>
      </c:barChart>
      <c:catAx>
        <c:axId val="1171732959"/>
        <c:scaling>
          <c:orientation val="minMax"/>
        </c:scaling>
        <c:delete val="1"/>
        <c:axPos val="l"/>
        <c:numFmt formatCode="General" sourceLinked="1"/>
        <c:majorTickMark val="none"/>
        <c:minorTickMark val="none"/>
        <c:tickLblPos val="nextTo"/>
        <c:crossAx val="1171731519"/>
        <c:crosses val="autoZero"/>
        <c:auto val="1"/>
        <c:lblAlgn val="ctr"/>
        <c:lblOffset val="100"/>
        <c:noMultiLvlLbl val="0"/>
      </c:catAx>
      <c:valAx>
        <c:axId val="1171731519"/>
        <c:scaling>
          <c:orientation val="minMax"/>
        </c:scaling>
        <c:delete val="1"/>
        <c:axPos val="b"/>
        <c:majorGridlines>
          <c:spPr>
            <a:ln w="9525" cap="flat" cmpd="sng" algn="ctr">
              <a:noFill/>
              <a:round/>
            </a:ln>
            <a:effectLst/>
          </c:spPr>
        </c:majorGridlines>
        <c:numFmt formatCode="\$#,###,.\o&quot;k&quot;" sourceLinked="1"/>
        <c:majorTickMark val="none"/>
        <c:minorTickMark val="none"/>
        <c:tickLblPos val="nextTo"/>
        <c:crossAx val="117173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[Call_Centre_Dashboard.xlsx]pivots!PivotTable1</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aseline="0"/>
              <a:t> </a:t>
            </a:r>
            <a:r>
              <a:rPr lang="en-IN" b="1" baseline="0"/>
              <a:t>vs</a:t>
            </a:r>
            <a:r>
              <a:rPr lang="en-IN" baseline="0"/>
              <a:t>. </a:t>
            </a:r>
            <a:r>
              <a:rPr lang="en-IN" b="1" baseline="0">
                <a:solidFill>
                  <a:schemeClr val="accent4"/>
                </a:solidFill>
              </a:rPr>
              <a:t>Male</a:t>
            </a:r>
            <a:r>
              <a:rPr lang="en-IN" baseline="0"/>
              <a:t> </a:t>
            </a:r>
            <a:r>
              <a:rPr lang="en-IN" b="1" baseline="0"/>
              <a:t>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4"/>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5"/>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4"/>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5"/>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pivots!$J$74:$J$75</c:f>
              <c:strCache>
                <c:ptCount val="1"/>
                <c:pt idx="0">
                  <c:v>Female</c:v>
                </c:pt>
              </c:strCache>
            </c:strRef>
          </c:tx>
          <c:spPr>
            <a:solidFill>
              <a:schemeClr val="accent5"/>
            </a:solidFill>
            <a:ln>
              <a:noFill/>
            </a:ln>
            <a:effectLst/>
          </c:spPr>
          <c:invertIfNegative val="0"/>
          <c:dLbls>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pivots!$I$76:$I$79</c:f>
              <c:strCache>
                <c:ptCount val="3"/>
                <c:pt idx="0">
                  <c:v>Cincinnati</c:v>
                </c:pt>
                <c:pt idx="1">
                  <c:v>Cleveland</c:v>
                </c:pt>
                <c:pt idx="2">
                  <c:v>Columbus</c:v>
                </c:pt>
              </c:strCache>
            </c:strRef>
          </c:cat>
          <c:val>
            <c:numRef>
              <c:f>pivots!$J$76:$J$79</c:f>
              <c:numCache>
                <c:formatCode>#,##0</c:formatCode>
                <c:ptCount val="3"/>
                <c:pt idx="0">
                  <c:v>144</c:v>
                </c:pt>
                <c:pt idx="1">
                  <c:v>326</c:v>
                </c:pt>
                <c:pt idx="2">
                  <c:v>129</c:v>
                </c:pt>
              </c:numCache>
            </c:numRef>
          </c:val>
          <c:extLst>
            <c:ext xmlns:c16="http://schemas.microsoft.com/office/drawing/2014/chart" uri="{C3380CC4-5D6E-409C-BE32-E72D297353CC}">
              <c16:uniqueId val="{00000000-7DFA-4E9D-8105-69DCBA38DD9E}"/>
            </c:ext>
          </c:extLst>
        </c:ser>
        <c:ser>
          <c:idx val="1"/>
          <c:order val="1"/>
          <c:tx>
            <c:strRef>
              <c:f>pivots!$K$74:$K$75</c:f>
              <c:strCache>
                <c:ptCount val="1"/>
                <c:pt idx="0">
                  <c:v>Male</c:v>
                </c:pt>
              </c:strCache>
            </c:strRef>
          </c:tx>
          <c:spPr>
            <a:solidFill>
              <a:schemeClr val="accent4"/>
            </a:solidFill>
            <a:ln>
              <a:noFill/>
            </a:ln>
            <a:effectLst/>
          </c:spPr>
          <c:invertIfNegative val="0"/>
          <c:dLbls>
            <c:spPr>
              <a:solidFill>
                <a:schemeClr val="lt1"/>
              </a:solidFill>
              <a:ln>
                <a:solidFill>
                  <a:schemeClr val="bg1">
                    <a:lumMod val="9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pivots!$I$76:$I$79</c:f>
              <c:strCache>
                <c:ptCount val="3"/>
                <c:pt idx="0">
                  <c:v>Cincinnati</c:v>
                </c:pt>
                <c:pt idx="1">
                  <c:v>Cleveland</c:v>
                </c:pt>
                <c:pt idx="2">
                  <c:v>Columbus</c:v>
                </c:pt>
              </c:strCache>
            </c:strRef>
          </c:cat>
          <c:val>
            <c:numRef>
              <c:f>pivots!$K$76:$K$79</c:f>
              <c:numCache>
                <c:formatCode>#,##0</c:formatCode>
                <c:ptCount val="3"/>
                <c:pt idx="0">
                  <c:v>132</c:v>
                </c:pt>
                <c:pt idx="1">
                  <c:v>63</c:v>
                </c:pt>
                <c:pt idx="2">
                  <c:v>206</c:v>
                </c:pt>
              </c:numCache>
            </c:numRef>
          </c:val>
          <c:extLst>
            <c:ext xmlns:c16="http://schemas.microsoft.com/office/drawing/2014/chart" uri="{C3380CC4-5D6E-409C-BE32-E72D297353CC}">
              <c16:uniqueId val="{00000001-7DFA-4E9D-8105-69DCBA38DD9E}"/>
            </c:ext>
          </c:extLst>
        </c:ser>
        <c:dLbls>
          <c:showLegendKey val="0"/>
          <c:showVal val="0"/>
          <c:showCatName val="0"/>
          <c:showSerName val="0"/>
          <c:showPercent val="0"/>
          <c:showBubbleSize val="0"/>
        </c:dLbls>
        <c:gapWidth val="25"/>
        <c:overlap val="100"/>
        <c:axId val="991611807"/>
        <c:axId val="991610367"/>
      </c:barChart>
      <c:catAx>
        <c:axId val="991611807"/>
        <c:scaling>
          <c:orientation val="minMax"/>
        </c:scaling>
        <c:delete val="1"/>
        <c:axPos val="b"/>
        <c:numFmt formatCode="General" sourceLinked="1"/>
        <c:majorTickMark val="none"/>
        <c:minorTickMark val="none"/>
        <c:tickLblPos val="nextTo"/>
        <c:crossAx val="991610367"/>
        <c:crosses val="autoZero"/>
        <c:auto val="1"/>
        <c:lblAlgn val="ctr"/>
        <c:lblOffset val="100"/>
        <c:noMultiLvlLbl val="0"/>
      </c:catAx>
      <c:valAx>
        <c:axId val="991610367"/>
        <c:scaling>
          <c:orientation val="minMax"/>
        </c:scaling>
        <c:delete val="1"/>
        <c:axPos val="l"/>
        <c:numFmt formatCode="0%" sourceLinked="1"/>
        <c:majorTickMark val="none"/>
        <c:minorTickMark val="none"/>
        <c:tickLblPos val="nextTo"/>
        <c:crossAx val="99161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pivots!$I$85</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pivots!$H$86:$H$90</c:f>
              <c:strCache>
                <c:ptCount val="4"/>
                <c:pt idx="0">
                  <c:v>2</c:v>
                </c:pt>
                <c:pt idx="1">
                  <c:v>3</c:v>
                </c:pt>
                <c:pt idx="2">
                  <c:v>4</c:v>
                </c:pt>
                <c:pt idx="3">
                  <c:v>5</c:v>
                </c:pt>
              </c:strCache>
            </c:strRef>
          </c:cat>
          <c:val>
            <c:numRef>
              <c:f>pivots!$I$86:$I$90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D140-44F6-8206-462F81DB40B5}"/>
            </c:ext>
          </c:extLst>
        </c:ser>
        <c:dLbls>
          <c:dLblPos val="outEnd"/>
          <c:showLegendKey val="0"/>
          <c:showVal val="1"/>
          <c:showCatName val="0"/>
          <c:showSerName val="0"/>
          <c:showPercent val="0"/>
          <c:showBubbleSize val="0"/>
        </c:dLbls>
        <c:gapWidth val="10"/>
        <c:overlap val="-27"/>
        <c:axId val="438016656"/>
        <c:axId val="438017136"/>
      </c:barChart>
      <c:catAx>
        <c:axId val="43801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17136"/>
        <c:crosses val="autoZero"/>
        <c:auto val="1"/>
        <c:lblAlgn val="ctr"/>
        <c:lblOffset val="100"/>
        <c:noMultiLvlLbl val="0"/>
      </c:catAx>
      <c:valAx>
        <c:axId val="43801713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1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[Call_Centre_Dashboard.xlsx]pivots!Monthly trend</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Count2</c:v>
                </c:pt>
              </c:strCache>
            </c:strRef>
          </c:tx>
          <c:spPr>
            <a:solidFill>
              <a:schemeClr val="accent2"/>
            </a:soli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2-41CC-418E-A957-7C2CEECD04E2}"/>
            </c:ext>
          </c:extLst>
        </c:ser>
        <c:dLbls>
          <c:showLegendKey val="0"/>
          <c:showVal val="0"/>
          <c:showCatName val="0"/>
          <c:showSerName val="0"/>
          <c:showPercent val="0"/>
          <c:showBubbleSize val="0"/>
        </c:dLbls>
        <c:axId val="647748447"/>
        <c:axId val="647747487"/>
      </c:areaChart>
      <c:lineChart>
        <c:grouping val="standard"/>
        <c:varyColors val="0"/>
        <c:ser>
          <c:idx val="0"/>
          <c:order val="0"/>
          <c:tx>
            <c:strRef>
              <c:f>pivots!$B$21</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41CC-418E-A957-7C2CEECD04E2}"/>
            </c:ext>
          </c:extLst>
        </c:ser>
        <c:dLbls>
          <c:showLegendKey val="0"/>
          <c:showVal val="0"/>
          <c:showCatName val="0"/>
          <c:showSerName val="0"/>
          <c:showPercent val="0"/>
          <c:showBubbleSize val="0"/>
        </c:dLbls>
        <c:marker val="1"/>
        <c:smooth val="0"/>
        <c:axId val="647748447"/>
        <c:axId val="647747487"/>
      </c:lineChart>
      <c:catAx>
        <c:axId val="6477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47487"/>
        <c:crosses val="autoZero"/>
        <c:auto val="1"/>
        <c:lblAlgn val="ctr"/>
        <c:lblOffset val="100"/>
        <c:noMultiLvlLbl val="0"/>
      </c:catAx>
      <c:valAx>
        <c:axId val="647747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[Call_Centre_Dashboard.xlsx]pivots!week day trend</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pivots!$B$40</c:f>
              <c:strCache>
                <c:ptCount val="1"/>
                <c:pt idx="0">
                  <c:v>Total</c:v>
                </c:pt>
              </c:strCache>
            </c:strRef>
          </c:tx>
          <c:spPr>
            <a:solidFill>
              <a:schemeClr val="accent1"/>
            </a:solidFill>
            <a:ln>
              <a:noFill/>
            </a:ln>
            <a:effectLst/>
          </c:spPr>
          <c:invertIfNegative val="0"/>
          <c:cat>
            <c:strRef>
              <c:f>pivots!$A$41:$A$48</c:f>
              <c:strCache>
                <c:ptCount val="7"/>
                <c:pt idx="0">
                  <c:v>Sunday</c:v>
                </c:pt>
                <c:pt idx="1">
                  <c:v>Monday</c:v>
                </c:pt>
                <c:pt idx="2">
                  <c:v>Tuesday</c:v>
                </c:pt>
                <c:pt idx="3">
                  <c:v>Wednesday</c:v>
                </c:pt>
                <c:pt idx="4">
                  <c:v>Thursday</c:v>
                </c:pt>
                <c:pt idx="5">
                  <c:v>Friday</c:v>
                </c:pt>
                <c:pt idx="6">
                  <c:v>Saturday</c:v>
                </c:pt>
              </c:strCache>
            </c:strRef>
          </c:cat>
          <c:val>
            <c:numRef>
              <c:f>pivots!$B$41:$B$48</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B520-4640-9106-50DC7E4C421F}"/>
            </c:ext>
          </c:extLst>
        </c:ser>
        <c:dLbls>
          <c:showLegendKey val="0"/>
          <c:showVal val="0"/>
          <c:showCatName val="0"/>
          <c:showSerName val="0"/>
          <c:showPercent val="0"/>
          <c:showBubbleSize val="0"/>
        </c:dLbls>
        <c:gapWidth val="182"/>
        <c:axId val="1267632831"/>
        <c:axId val="1267633311"/>
      </c:barChart>
      <c:catAx>
        <c:axId val="12676328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33311"/>
        <c:crosses val="autoZero"/>
        <c:auto val="1"/>
        <c:lblAlgn val="ctr"/>
        <c:lblOffset val="100"/>
        <c:noMultiLvlLbl val="0"/>
      </c:catAx>
      <c:valAx>
        <c:axId val="1267633311"/>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63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0</xdr:col>
      <xdr:colOff>434340</xdr:colOff>
      <xdr:row>2</xdr:row>
      <xdr:rowOff>175636</xdr:rowOff>
    </xdr:from>
    <xdr:to>
      <xdr:col>2</xdr:col>
      <xdr:colOff>304800</xdr:colOff>
      <xdr:row>7</xdr:row>
      <xdr:rowOff>27375</xdr:rowOff>
    </xdr:to>
    <xdr:sp macro="" textlink="pivots!A4">
      <xdr:nvSpPr>
        <xdr:cNvPr id="2" name="Rectangle 1">
          <a:extLst>
            <a:ext uri="{FF2B5EF4-FFF2-40B4-BE49-F238E27FC236}">
              <a16:creationId xmlns:a16="http://schemas.microsoft.com/office/drawing/2014/main" id="{18FB1012-57B3-1DE6-7262-ECAF14475815}"/>
            </a:ext>
          </a:extLst>
        </xdr:cNvPr>
        <xdr:cNvSpPr/>
      </xdr:nvSpPr>
      <xdr:spPr>
        <a:xfrm>
          <a:off x="434340" y="740080"/>
          <a:ext cx="1206312" cy="74544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4C8A2D-5FED-4894-AC55-8CA854136EC3}"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1</xdr:col>
      <xdr:colOff>91440</xdr:colOff>
      <xdr:row>2</xdr:row>
      <xdr:rowOff>160396</xdr:rowOff>
    </xdr:from>
    <xdr:to>
      <xdr:col>2</xdr:col>
      <xdr:colOff>114300</xdr:colOff>
      <xdr:row>4</xdr:row>
      <xdr:rowOff>12135</xdr:rowOff>
    </xdr:to>
    <xdr:sp macro="" textlink="">
      <xdr:nvSpPr>
        <xdr:cNvPr id="4" name="TextBox 3">
          <a:extLst>
            <a:ext uri="{FF2B5EF4-FFF2-40B4-BE49-F238E27FC236}">
              <a16:creationId xmlns:a16="http://schemas.microsoft.com/office/drawing/2014/main" id="{03C98130-F5A2-DFBA-A2BC-E3AA1EAE0C8D}"/>
            </a:ext>
          </a:extLst>
        </xdr:cNvPr>
        <xdr:cNvSpPr txBox="1"/>
      </xdr:nvSpPr>
      <xdr:spPr>
        <a:xfrm>
          <a:off x="759366" y="724840"/>
          <a:ext cx="690786" cy="209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Calls</a:t>
          </a:r>
        </a:p>
      </xdr:txBody>
    </xdr:sp>
    <xdr:clientData/>
  </xdr:twoCellAnchor>
  <xdr:twoCellAnchor editAs="oneCell">
    <xdr:from>
      <xdr:col>0</xdr:col>
      <xdr:colOff>457559</xdr:colOff>
      <xdr:row>3</xdr:row>
      <xdr:rowOff>22212</xdr:rowOff>
    </xdr:from>
    <xdr:to>
      <xdr:col>1</xdr:col>
      <xdr:colOff>24014</xdr:colOff>
      <xdr:row>4</xdr:row>
      <xdr:rowOff>70597</xdr:rowOff>
    </xdr:to>
    <xdr:pic>
      <xdr:nvPicPr>
        <xdr:cNvPr id="5" name="Graphic 4" descr="Receiver with solid fill">
          <a:extLst>
            <a:ext uri="{FF2B5EF4-FFF2-40B4-BE49-F238E27FC236}">
              <a16:creationId xmlns:a16="http://schemas.microsoft.com/office/drawing/2014/main" id="{2940251F-177F-44BD-B0A8-80B6546B67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108992">
          <a:off x="457559" y="765397"/>
          <a:ext cx="234381" cy="227125"/>
        </a:xfrm>
        <a:prstGeom prst="rect">
          <a:avLst/>
        </a:prstGeom>
      </xdr:spPr>
    </xdr:pic>
    <xdr:clientData/>
  </xdr:twoCellAnchor>
  <xdr:twoCellAnchor>
    <xdr:from>
      <xdr:col>1</xdr:col>
      <xdr:colOff>137160</xdr:colOff>
      <xdr:row>5</xdr:row>
      <xdr:rowOff>160396</xdr:rowOff>
    </xdr:from>
    <xdr:to>
      <xdr:col>2</xdr:col>
      <xdr:colOff>297180</xdr:colOff>
      <xdr:row>7</xdr:row>
      <xdr:rowOff>42615</xdr:rowOff>
    </xdr:to>
    <xdr:sp macro="" textlink="pivots!A13">
      <xdr:nvSpPr>
        <xdr:cNvPr id="6" name="TextBox 5">
          <a:extLst>
            <a:ext uri="{FF2B5EF4-FFF2-40B4-BE49-F238E27FC236}">
              <a16:creationId xmlns:a16="http://schemas.microsoft.com/office/drawing/2014/main" id="{D8B6A75C-BF5B-7B0D-497B-7F770AAA59B6}"/>
            </a:ext>
          </a:extLst>
        </xdr:cNvPr>
        <xdr:cNvSpPr txBox="1"/>
      </xdr:nvSpPr>
      <xdr:spPr>
        <a:xfrm>
          <a:off x="805086" y="1261063"/>
          <a:ext cx="827946" cy="2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223C69-0DBC-40BA-98C5-C2C6A8C8FF33}" type="TxLink">
            <a:rPr lang="en-US" sz="1100" b="0" i="0" u="none" strike="noStrike">
              <a:solidFill>
                <a:schemeClr val="bg1"/>
              </a:solidFill>
              <a:latin typeface="Aptos"/>
            </a:rPr>
            <a:pPr/>
            <a:t>200</a:t>
          </a:fld>
          <a:endParaRPr lang="en-IN" sz="1100">
            <a:solidFill>
              <a:schemeClr val="bg1"/>
            </a:solidFill>
          </a:endParaRPr>
        </a:p>
      </xdr:txBody>
    </xdr:sp>
    <xdr:clientData/>
  </xdr:twoCellAnchor>
  <xdr:twoCellAnchor>
    <xdr:from>
      <xdr:col>1</xdr:col>
      <xdr:colOff>327660</xdr:colOff>
      <xdr:row>10</xdr:row>
      <xdr:rowOff>0</xdr:rowOff>
    </xdr:from>
    <xdr:to>
      <xdr:col>2</xdr:col>
      <xdr:colOff>350520</xdr:colOff>
      <xdr:row>11</xdr:row>
      <xdr:rowOff>30480</xdr:rowOff>
    </xdr:to>
    <xdr:sp macro="" textlink="">
      <xdr:nvSpPr>
        <xdr:cNvPr id="38" name="TextBox 37">
          <a:extLst>
            <a:ext uri="{FF2B5EF4-FFF2-40B4-BE49-F238E27FC236}">
              <a16:creationId xmlns:a16="http://schemas.microsoft.com/office/drawing/2014/main" id="{4607BA7C-62EC-4341-82EE-AA484F3E454B}"/>
            </a:ext>
          </a:extLst>
        </xdr:cNvPr>
        <xdr:cNvSpPr txBox="1"/>
      </xdr:nvSpPr>
      <xdr:spPr>
        <a:xfrm>
          <a:off x="998220" y="1828800"/>
          <a:ext cx="6934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Calls</a:t>
          </a:r>
        </a:p>
      </xdr:txBody>
    </xdr:sp>
    <xdr:clientData/>
  </xdr:twoCellAnchor>
  <xdr:twoCellAnchor editAs="oneCell">
    <xdr:from>
      <xdr:col>1</xdr:col>
      <xdr:colOff>23219</xdr:colOff>
      <xdr:row>10</xdr:row>
      <xdr:rowOff>40557</xdr:rowOff>
    </xdr:from>
    <xdr:to>
      <xdr:col>1</xdr:col>
      <xdr:colOff>260234</xdr:colOff>
      <xdr:row>11</xdr:row>
      <xdr:rowOff>88941</xdr:rowOff>
    </xdr:to>
    <xdr:pic>
      <xdr:nvPicPr>
        <xdr:cNvPr id="39" name="Graphic 38" descr="Receiver with solid fill">
          <a:extLst>
            <a:ext uri="{FF2B5EF4-FFF2-40B4-BE49-F238E27FC236}">
              <a16:creationId xmlns:a16="http://schemas.microsoft.com/office/drawing/2014/main" id="{2DAD6296-7FCE-4ABF-B94C-F5D821D95E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rot="2108992">
          <a:off x="693779" y="1869357"/>
          <a:ext cx="237015" cy="231264"/>
        </a:xfrm>
        <a:prstGeom prst="rect">
          <a:avLst/>
        </a:prstGeom>
      </xdr:spPr>
    </xdr:pic>
    <xdr:clientData/>
  </xdr:twoCellAnchor>
  <xdr:twoCellAnchor>
    <xdr:from>
      <xdr:col>1</xdr:col>
      <xdr:colOff>373380</xdr:colOff>
      <xdr:row>13</xdr:row>
      <xdr:rowOff>0</xdr:rowOff>
    </xdr:from>
    <xdr:to>
      <xdr:col>2</xdr:col>
      <xdr:colOff>533400</xdr:colOff>
      <xdr:row>14</xdr:row>
      <xdr:rowOff>60960</xdr:rowOff>
    </xdr:to>
    <xdr:sp macro="" textlink="pivots!A13">
      <xdr:nvSpPr>
        <xdr:cNvPr id="40" name="TextBox 39">
          <a:extLst>
            <a:ext uri="{FF2B5EF4-FFF2-40B4-BE49-F238E27FC236}">
              <a16:creationId xmlns:a16="http://schemas.microsoft.com/office/drawing/2014/main" id="{ED6FE10F-9536-46F9-8CCA-AAB2A4A2A80E}"/>
            </a:ext>
          </a:extLst>
        </xdr:cNvPr>
        <xdr:cNvSpPr txBox="1"/>
      </xdr:nvSpPr>
      <xdr:spPr>
        <a:xfrm>
          <a:off x="1043940" y="2377440"/>
          <a:ext cx="8305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223C69-0DBC-40BA-98C5-C2C6A8C8FF33}" type="TxLink">
            <a:rPr lang="en-US" sz="1100" b="0" i="0" u="none" strike="noStrike">
              <a:solidFill>
                <a:schemeClr val="bg1"/>
              </a:solidFill>
              <a:latin typeface="Aptos"/>
            </a:rPr>
            <a:pPr/>
            <a:t>200</a:t>
          </a:fld>
          <a:endParaRPr lang="en-IN" sz="1100">
            <a:solidFill>
              <a:schemeClr val="bg1"/>
            </a:solidFill>
          </a:endParaRPr>
        </a:p>
      </xdr:txBody>
    </xdr:sp>
    <xdr:clientData/>
  </xdr:twoCellAnchor>
  <xdr:twoCellAnchor>
    <xdr:from>
      <xdr:col>0</xdr:col>
      <xdr:colOff>434340</xdr:colOff>
      <xdr:row>9</xdr:row>
      <xdr:rowOff>8562</xdr:rowOff>
    </xdr:from>
    <xdr:to>
      <xdr:col>2</xdr:col>
      <xdr:colOff>304800</xdr:colOff>
      <xdr:row>13</xdr:row>
      <xdr:rowOff>39042</xdr:rowOff>
    </xdr:to>
    <xdr:sp macro="" textlink="pivots!B4">
      <xdr:nvSpPr>
        <xdr:cNvPr id="53" name="Rectangle 52">
          <a:extLst>
            <a:ext uri="{FF2B5EF4-FFF2-40B4-BE49-F238E27FC236}">
              <a16:creationId xmlns:a16="http://schemas.microsoft.com/office/drawing/2014/main" id="{62940848-6E89-46DC-9D00-4675E3F15ECF}"/>
            </a:ext>
          </a:extLst>
        </xdr:cNvPr>
        <xdr:cNvSpPr/>
      </xdr:nvSpPr>
      <xdr:spPr>
        <a:xfrm>
          <a:off x="434340" y="1824192"/>
          <a:ext cx="1206312" cy="74544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FBE772-B72B-4FC4-A1CA-359136DF770E}" type="TxLink">
            <a:rPr lang="en-US" sz="2000" b="0" i="0" u="none" strike="noStrike">
              <a:solidFill>
                <a:schemeClr val="bg1"/>
              </a:solidFill>
              <a:latin typeface="+mj-lt"/>
              <a:ea typeface="+mn-ea"/>
              <a:cs typeface="+mn-cs"/>
            </a:rPr>
            <a:pPr marL="0" indent="0" algn="ctr"/>
            <a:t>$96,623</a:t>
          </a:fld>
          <a:endParaRPr lang="en-IN" sz="2000" b="0" i="0" u="none" strike="noStrike">
            <a:solidFill>
              <a:schemeClr val="bg1"/>
            </a:solidFill>
            <a:latin typeface="+mj-lt"/>
            <a:ea typeface="+mn-ea"/>
            <a:cs typeface="+mn-cs"/>
          </a:endParaRPr>
        </a:p>
      </xdr:txBody>
    </xdr:sp>
    <xdr:clientData/>
  </xdr:twoCellAnchor>
  <xdr:twoCellAnchor>
    <xdr:from>
      <xdr:col>1</xdr:col>
      <xdr:colOff>22860</xdr:colOff>
      <xdr:row>8</xdr:row>
      <xdr:rowOff>172063</xdr:rowOff>
    </xdr:from>
    <xdr:to>
      <xdr:col>2</xdr:col>
      <xdr:colOff>236220</xdr:colOff>
      <xdr:row>10</xdr:row>
      <xdr:rowOff>39042</xdr:rowOff>
    </xdr:to>
    <xdr:sp macro="" textlink="">
      <xdr:nvSpPr>
        <xdr:cNvPr id="54" name="TextBox 53">
          <a:extLst>
            <a:ext uri="{FF2B5EF4-FFF2-40B4-BE49-F238E27FC236}">
              <a16:creationId xmlns:a16="http://schemas.microsoft.com/office/drawing/2014/main" id="{BA342D57-546C-4CB8-AEE0-A7CDBFB00051}"/>
            </a:ext>
          </a:extLst>
        </xdr:cNvPr>
        <xdr:cNvSpPr txBox="1"/>
      </xdr:nvSpPr>
      <xdr:spPr>
        <a:xfrm>
          <a:off x="690786" y="1808952"/>
          <a:ext cx="881286" cy="22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Amount</a:t>
          </a:r>
        </a:p>
      </xdr:txBody>
    </xdr:sp>
    <xdr:clientData/>
  </xdr:twoCellAnchor>
  <xdr:twoCellAnchor>
    <xdr:from>
      <xdr:col>1</xdr:col>
      <xdr:colOff>83820</xdr:colOff>
      <xdr:row>11</xdr:row>
      <xdr:rowOff>172063</xdr:rowOff>
    </xdr:from>
    <xdr:to>
      <xdr:col>2</xdr:col>
      <xdr:colOff>243840</xdr:colOff>
      <xdr:row>13</xdr:row>
      <xdr:rowOff>54282</xdr:rowOff>
    </xdr:to>
    <xdr:sp macro="" textlink="pivots!B13">
      <xdr:nvSpPr>
        <xdr:cNvPr id="56" name="TextBox 55">
          <a:extLst>
            <a:ext uri="{FF2B5EF4-FFF2-40B4-BE49-F238E27FC236}">
              <a16:creationId xmlns:a16="http://schemas.microsoft.com/office/drawing/2014/main" id="{0E0812BB-8E1C-42B4-A805-7886B143B43D}"/>
            </a:ext>
          </a:extLst>
        </xdr:cNvPr>
        <xdr:cNvSpPr txBox="1"/>
      </xdr:nvSpPr>
      <xdr:spPr>
        <a:xfrm>
          <a:off x="751746" y="2345174"/>
          <a:ext cx="827946" cy="23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975998-98F1-46BE-AC39-26360F50492B}" type="TxLink">
            <a:rPr lang="en-US" sz="1100" b="0" i="0" u="none" strike="noStrike">
              <a:solidFill>
                <a:schemeClr val="bg1"/>
              </a:solidFill>
              <a:latin typeface="Aptos"/>
            </a:rPr>
            <a:pPr/>
            <a:t>$20,104</a:t>
          </a:fld>
          <a:endParaRPr lang="en-IN" sz="1100">
            <a:solidFill>
              <a:schemeClr val="bg1"/>
            </a:solidFill>
          </a:endParaRPr>
        </a:p>
      </xdr:txBody>
    </xdr:sp>
    <xdr:clientData/>
  </xdr:twoCellAnchor>
  <xdr:twoCellAnchor>
    <xdr:from>
      <xdr:col>0</xdr:col>
      <xdr:colOff>441960</xdr:colOff>
      <xdr:row>15</xdr:row>
      <xdr:rowOff>39044</xdr:rowOff>
    </xdr:from>
    <xdr:to>
      <xdr:col>2</xdr:col>
      <xdr:colOff>312420</xdr:colOff>
      <xdr:row>19</xdr:row>
      <xdr:rowOff>69524</xdr:rowOff>
    </xdr:to>
    <xdr:sp macro="" textlink="pivots!C4">
      <xdr:nvSpPr>
        <xdr:cNvPr id="57" name="Rectangle 56">
          <a:extLst>
            <a:ext uri="{FF2B5EF4-FFF2-40B4-BE49-F238E27FC236}">
              <a16:creationId xmlns:a16="http://schemas.microsoft.com/office/drawing/2014/main" id="{18E6D2B7-F933-456A-8A2C-11C91E506B83}"/>
            </a:ext>
          </a:extLst>
        </xdr:cNvPr>
        <xdr:cNvSpPr/>
      </xdr:nvSpPr>
      <xdr:spPr>
        <a:xfrm>
          <a:off x="441960" y="2927118"/>
          <a:ext cx="1206312" cy="74544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11688DF-F756-41B6-8779-AD0B27E66648}"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0</xdr:col>
      <xdr:colOff>647700</xdr:colOff>
      <xdr:row>15</xdr:row>
      <xdr:rowOff>23804</xdr:rowOff>
    </xdr:from>
    <xdr:to>
      <xdr:col>2</xdr:col>
      <xdr:colOff>160020</xdr:colOff>
      <xdr:row>16</xdr:row>
      <xdr:rowOff>54284</xdr:rowOff>
    </xdr:to>
    <xdr:sp macro="" textlink="">
      <xdr:nvSpPr>
        <xdr:cNvPr id="58" name="TextBox 57">
          <a:extLst>
            <a:ext uri="{FF2B5EF4-FFF2-40B4-BE49-F238E27FC236}">
              <a16:creationId xmlns:a16="http://schemas.microsoft.com/office/drawing/2014/main" id="{A1F31FCE-F9E3-4415-868A-1AA77E3DF321}"/>
            </a:ext>
          </a:extLst>
        </xdr:cNvPr>
        <xdr:cNvSpPr txBox="1"/>
      </xdr:nvSpPr>
      <xdr:spPr>
        <a:xfrm>
          <a:off x="647700" y="2911878"/>
          <a:ext cx="848172" cy="209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Duration</a:t>
          </a:r>
        </a:p>
      </xdr:txBody>
    </xdr:sp>
    <xdr:clientData/>
  </xdr:twoCellAnchor>
  <xdr:twoCellAnchor editAs="oneCell">
    <xdr:from>
      <xdr:col>0</xdr:col>
      <xdr:colOff>493138</xdr:colOff>
      <xdr:row>15</xdr:row>
      <xdr:rowOff>108564</xdr:rowOff>
    </xdr:from>
    <xdr:to>
      <xdr:col>1</xdr:col>
      <xdr:colOff>46099</xdr:colOff>
      <xdr:row>16</xdr:row>
      <xdr:rowOff>149204</xdr:rowOff>
    </xdr:to>
    <xdr:pic>
      <xdr:nvPicPr>
        <xdr:cNvPr id="59" name="Graphic 58">
          <a:extLst>
            <a:ext uri="{FF2B5EF4-FFF2-40B4-BE49-F238E27FC236}">
              <a16:creationId xmlns:a16="http://schemas.microsoft.com/office/drawing/2014/main" id="{F976FF97-60E4-4F83-A66C-B78814EDD26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93138" y="2996638"/>
          <a:ext cx="220887" cy="219381"/>
        </a:xfrm>
        <a:prstGeom prst="rect">
          <a:avLst/>
        </a:prstGeom>
      </xdr:spPr>
    </xdr:pic>
    <xdr:clientData/>
  </xdr:twoCellAnchor>
  <xdr:twoCellAnchor>
    <xdr:from>
      <xdr:col>1</xdr:col>
      <xdr:colOff>99060</xdr:colOff>
      <xdr:row>18</xdr:row>
      <xdr:rowOff>23804</xdr:rowOff>
    </xdr:from>
    <xdr:to>
      <xdr:col>2</xdr:col>
      <xdr:colOff>259080</xdr:colOff>
      <xdr:row>19</xdr:row>
      <xdr:rowOff>84764</xdr:rowOff>
    </xdr:to>
    <xdr:sp macro="" textlink="pivots!C13">
      <xdr:nvSpPr>
        <xdr:cNvPr id="60" name="TextBox 59">
          <a:extLst>
            <a:ext uri="{FF2B5EF4-FFF2-40B4-BE49-F238E27FC236}">
              <a16:creationId xmlns:a16="http://schemas.microsoft.com/office/drawing/2014/main" id="{FCE32C3D-6F3F-4DAB-BF1C-C764724F3C3D}"/>
            </a:ext>
          </a:extLst>
        </xdr:cNvPr>
        <xdr:cNvSpPr txBox="1"/>
      </xdr:nvSpPr>
      <xdr:spPr>
        <a:xfrm>
          <a:off x="766986" y="3448100"/>
          <a:ext cx="827946" cy="23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87D0EE-1FC7-4192-9385-957E0E4026D0}" type="TxLink">
            <a:rPr lang="en-US" sz="1100" b="0" i="0" u="none" strike="noStrike">
              <a:solidFill>
                <a:schemeClr val="bg1"/>
              </a:solidFill>
              <a:latin typeface="Aptos"/>
            </a:rPr>
            <a:pPr/>
            <a:t>18,209</a:t>
          </a:fld>
          <a:endParaRPr lang="en-IN" sz="1100">
            <a:solidFill>
              <a:schemeClr val="bg1"/>
            </a:solidFill>
          </a:endParaRPr>
        </a:p>
      </xdr:txBody>
    </xdr:sp>
    <xdr:clientData/>
  </xdr:twoCellAnchor>
  <xdr:twoCellAnchor>
    <xdr:from>
      <xdr:col>0</xdr:col>
      <xdr:colOff>464348</xdr:colOff>
      <xdr:row>21</xdr:row>
      <xdr:rowOff>46192</xdr:rowOff>
    </xdr:from>
    <xdr:to>
      <xdr:col>2</xdr:col>
      <xdr:colOff>334808</xdr:colOff>
      <xdr:row>25</xdr:row>
      <xdr:rowOff>76672</xdr:rowOff>
    </xdr:to>
    <xdr:sp macro="" textlink="pivots!D4">
      <xdr:nvSpPr>
        <xdr:cNvPr id="61" name="Rectangle 60">
          <a:extLst>
            <a:ext uri="{FF2B5EF4-FFF2-40B4-BE49-F238E27FC236}">
              <a16:creationId xmlns:a16="http://schemas.microsoft.com/office/drawing/2014/main" id="{5FF7ECD6-0EAF-41C5-BBBE-F6D6A51DC00F}"/>
            </a:ext>
          </a:extLst>
        </xdr:cNvPr>
        <xdr:cNvSpPr/>
      </xdr:nvSpPr>
      <xdr:spPr>
        <a:xfrm>
          <a:off x="464348" y="4006711"/>
          <a:ext cx="1206312" cy="745442"/>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C256D21-FEF3-472E-B2AE-25D70D986A1E}"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1</xdr:col>
      <xdr:colOff>17402</xdr:colOff>
      <xdr:row>21</xdr:row>
      <xdr:rowOff>23332</xdr:rowOff>
    </xdr:from>
    <xdr:to>
      <xdr:col>2</xdr:col>
      <xdr:colOff>273848</xdr:colOff>
      <xdr:row>22</xdr:row>
      <xdr:rowOff>61432</xdr:rowOff>
    </xdr:to>
    <xdr:sp macro="" textlink="">
      <xdr:nvSpPr>
        <xdr:cNvPr id="62" name="TextBox 61">
          <a:extLst>
            <a:ext uri="{FF2B5EF4-FFF2-40B4-BE49-F238E27FC236}">
              <a16:creationId xmlns:a16="http://schemas.microsoft.com/office/drawing/2014/main" id="{5F9EFF42-D207-47EE-80FE-C38B7A219114}"/>
            </a:ext>
          </a:extLst>
        </xdr:cNvPr>
        <xdr:cNvSpPr txBox="1"/>
      </xdr:nvSpPr>
      <xdr:spPr>
        <a:xfrm>
          <a:off x="685328" y="3983851"/>
          <a:ext cx="924372" cy="21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0</xdr:col>
      <xdr:colOff>490442</xdr:colOff>
      <xdr:row>21</xdr:row>
      <xdr:rowOff>71509</xdr:rowOff>
    </xdr:from>
    <xdr:to>
      <xdr:col>1</xdr:col>
      <xdr:colOff>51146</xdr:colOff>
      <xdr:row>22</xdr:row>
      <xdr:rowOff>119892</xdr:rowOff>
    </xdr:to>
    <xdr:pic>
      <xdr:nvPicPr>
        <xdr:cNvPr id="63" name="Graphic 62">
          <a:extLst>
            <a:ext uri="{FF2B5EF4-FFF2-40B4-BE49-F238E27FC236}">
              <a16:creationId xmlns:a16="http://schemas.microsoft.com/office/drawing/2014/main" id="{4311D9DB-EAC2-40C4-82BB-E6026D08ACB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90442" y="4032028"/>
          <a:ext cx="228630" cy="227124"/>
        </a:xfrm>
        <a:prstGeom prst="rect">
          <a:avLst/>
        </a:prstGeom>
      </xdr:spPr>
    </xdr:pic>
    <xdr:clientData/>
  </xdr:twoCellAnchor>
  <xdr:twoCellAnchor>
    <xdr:from>
      <xdr:col>1</xdr:col>
      <xdr:colOff>167168</xdr:colOff>
      <xdr:row>24</xdr:row>
      <xdr:rowOff>30952</xdr:rowOff>
    </xdr:from>
    <xdr:to>
      <xdr:col>2</xdr:col>
      <xdr:colOff>327188</xdr:colOff>
      <xdr:row>25</xdr:row>
      <xdr:rowOff>91912</xdr:rowOff>
    </xdr:to>
    <xdr:sp macro="" textlink="pivots!D13">
      <xdr:nvSpPr>
        <xdr:cNvPr id="64" name="TextBox 63">
          <a:extLst>
            <a:ext uri="{FF2B5EF4-FFF2-40B4-BE49-F238E27FC236}">
              <a16:creationId xmlns:a16="http://schemas.microsoft.com/office/drawing/2014/main" id="{736D63F4-2D4E-4C54-9E0C-CD768A5266AD}"/>
            </a:ext>
          </a:extLst>
        </xdr:cNvPr>
        <xdr:cNvSpPr txBox="1"/>
      </xdr:nvSpPr>
      <xdr:spPr>
        <a:xfrm>
          <a:off x="835094" y="4527693"/>
          <a:ext cx="827946" cy="2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C8E3E2-4708-44B4-86F6-CE52CA147A10}" type="TxLink">
            <a:rPr lang="en-US" sz="1100" b="0" i="0" u="none" strike="noStrike">
              <a:solidFill>
                <a:schemeClr val="bg1"/>
              </a:solidFill>
              <a:latin typeface="Aptos"/>
            </a:rPr>
            <a:pPr/>
            <a:t>3.9</a:t>
          </a:fld>
          <a:endParaRPr lang="en-IN" sz="1100">
            <a:solidFill>
              <a:schemeClr val="bg1"/>
            </a:solidFill>
          </a:endParaRPr>
        </a:p>
      </xdr:txBody>
    </xdr:sp>
    <xdr:clientData/>
  </xdr:twoCellAnchor>
  <xdr:twoCellAnchor>
    <xdr:from>
      <xdr:col>0</xdr:col>
      <xdr:colOff>457200</xdr:colOff>
      <xdr:row>27</xdr:row>
      <xdr:rowOff>76200</xdr:rowOff>
    </xdr:from>
    <xdr:to>
      <xdr:col>2</xdr:col>
      <xdr:colOff>327660</xdr:colOff>
      <xdr:row>31</xdr:row>
      <xdr:rowOff>106680</xdr:rowOff>
    </xdr:to>
    <xdr:sp macro="" textlink="pivots!E4">
      <xdr:nvSpPr>
        <xdr:cNvPr id="65" name="Rectangle 64">
          <a:extLst>
            <a:ext uri="{FF2B5EF4-FFF2-40B4-BE49-F238E27FC236}">
              <a16:creationId xmlns:a16="http://schemas.microsoft.com/office/drawing/2014/main" id="{8D87C17F-0C56-47CA-A3BF-64EFB57455EB}"/>
            </a:ext>
          </a:extLst>
        </xdr:cNvPr>
        <xdr:cNvSpPr/>
      </xdr:nvSpPr>
      <xdr:spPr>
        <a:xfrm>
          <a:off x="457200" y="5013960"/>
          <a:ext cx="1211580" cy="76200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5C6A429-620F-40F4-985C-0F16DE0937EA}"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1</xdr:col>
      <xdr:colOff>0</xdr:colOff>
      <xdr:row>27</xdr:row>
      <xdr:rowOff>60960</xdr:rowOff>
    </xdr:from>
    <xdr:to>
      <xdr:col>2</xdr:col>
      <xdr:colOff>335280</xdr:colOff>
      <xdr:row>28</xdr:row>
      <xdr:rowOff>91440</xdr:rowOff>
    </xdr:to>
    <xdr:sp macro="" textlink="">
      <xdr:nvSpPr>
        <xdr:cNvPr id="66" name="TextBox 65">
          <a:extLst>
            <a:ext uri="{FF2B5EF4-FFF2-40B4-BE49-F238E27FC236}">
              <a16:creationId xmlns:a16="http://schemas.microsoft.com/office/drawing/2014/main" id="{313D0A20-17AA-4F67-8A98-D11053345861}"/>
            </a:ext>
          </a:extLst>
        </xdr:cNvPr>
        <xdr:cNvSpPr txBox="1"/>
      </xdr:nvSpPr>
      <xdr:spPr>
        <a:xfrm>
          <a:off x="670560" y="4998720"/>
          <a:ext cx="10058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Happy Calls</a:t>
          </a:r>
        </a:p>
      </xdr:txBody>
    </xdr:sp>
    <xdr:clientData/>
  </xdr:twoCellAnchor>
  <xdr:twoCellAnchor editAs="oneCell">
    <xdr:from>
      <xdr:col>0</xdr:col>
      <xdr:colOff>483294</xdr:colOff>
      <xdr:row>27</xdr:row>
      <xdr:rowOff>101517</xdr:rowOff>
    </xdr:from>
    <xdr:to>
      <xdr:col>1</xdr:col>
      <xdr:colOff>43998</xdr:colOff>
      <xdr:row>28</xdr:row>
      <xdr:rowOff>149899</xdr:rowOff>
    </xdr:to>
    <xdr:pic>
      <xdr:nvPicPr>
        <xdr:cNvPr id="67" name="Graphic 66">
          <a:extLst>
            <a:ext uri="{FF2B5EF4-FFF2-40B4-BE49-F238E27FC236}">
              <a16:creationId xmlns:a16="http://schemas.microsoft.com/office/drawing/2014/main" id="{965C72FB-C074-4855-B6AC-C88F554C31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83294" y="5039277"/>
          <a:ext cx="231264" cy="231264"/>
        </a:xfrm>
        <a:prstGeom prst="rect">
          <a:avLst/>
        </a:prstGeom>
      </xdr:spPr>
    </xdr:pic>
    <xdr:clientData/>
  </xdr:twoCellAnchor>
  <xdr:twoCellAnchor>
    <xdr:from>
      <xdr:col>1</xdr:col>
      <xdr:colOff>160020</xdr:colOff>
      <xdr:row>30</xdr:row>
      <xdr:rowOff>60960</xdr:rowOff>
    </xdr:from>
    <xdr:to>
      <xdr:col>2</xdr:col>
      <xdr:colOff>320040</xdr:colOff>
      <xdr:row>31</xdr:row>
      <xdr:rowOff>121920</xdr:rowOff>
    </xdr:to>
    <xdr:sp macro="" textlink="pivots!E13">
      <xdr:nvSpPr>
        <xdr:cNvPr id="68" name="TextBox 67">
          <a:extLst>
            <a:ext uri="{FF2B5EF4-FFF2-40B4-BE49-F238E27FC236}">
              <a16:creationId xmlns:a16="http://schemas.microsoft.com/office/drawing/2014/main" id="{3D0C951C-ED09-4D70-9F7E-FC5ACA94C0F3}"/>
            </a:ext>
          </a:extLst>
        </xdr:cNvPr>
        <xdr:cNvSpPr txBox="1"/>
      </xdr:nvSpPr>
      <xdr:spPr>
        <a:xfrm>
          <a:off x="830580" y="5547360"/>
          <a:ext cx="8305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CC3A9-C7E4-4B25-825F-6E32322DB84A}" type="TxLink">
            <a:rPr lang="en-US" sz="1100" b="0" i="0" u="none" strike="noStrike">
              <a:solidFill>
                <a:schemeClr val="bg1"/>
              </a:solidFill>
              <a:latin typeface="Aptos"/>
            </a:rPr>
            <a:pPr/>
            <a:t>51</a:t>
          </a:fld>
          <a:endParaRPr lang="en-IN" sz="1100">
            <a:solidFill>
              <a:schemeClr val="bg1"/>
            </a:solidFill>
          </a:endParaRPr>
        </a:p>
      </xdr:txBody>
    </xdr:sp>
    <xdr:clientData/>
  </xdr:twoCellAnchor>
  <xdr:twoCellAnchor editAs="oneCell">
    <xdr:from>
      <xdr:col>0</xdr:col>
      <xdr:colOff>426721</xdr:colOff>
      <xdr:row>9</xdr:row>
      <xdr:rowOff>8562</xdr:rowOff>
    </xdr:from>
    <xdr:to>
      <xdr:col>0</xdr:col>
      <xdr:colOff>656046</xdr:colOff>
      <xdr:row>10</xdr:row>
      <xdr:rowOff>46662</xdr:rowOff>
    </xdr:to>
    <xdr:pic>
      <xdr:nvPicPr>
        <xdr:cNvPr id="69" name="Graphic 68" descr="Shopping cart with solid fill">
          <a:extLst>
            <a:ext uri="{FF2B5EF4-FFF2-40B4-BE49-F238E27FC236}">
              <a16:creationId xmlns:a16="http://schemas.microsoft.com/office/drawing/2014/main" id="{3586CBAC-128C-46E1-A8B5-CCAF5261A5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26721" y="1824192"/>
          <a:ext cx="229325" cy="216841"/>
        </a:xfrm>
        <a:prstGeom prst="rect">
          <a:avLst/>
        </a:prstGeom>
      </xdr:spPr>
    </xdr:pic>
    <xdr:clientData/>
  </xdr:twoCellAnchor>
  <xdr:twoCellAnchor editAs="oneCell">
    <xdr:from>
      <xdr:col>9</xdr:col>
      <xdr:colOff>351623</xdr:colOff>
      <xdr:row>16</xdr:row>
      <xdr:rowOff>80682</xdr:rowOff>
    </xdr:from>
    <xdr:to>
      <xdr:col>11</xdr:col>
      <xdr:colOff>630296</xdr:colOff>
      <xdr:row>26</xdr:row>
      <xdr:rowOff>112888</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C3F08781-3C48-4379-9AA9-D50AD93F359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362956" y="3147497"/>
              <a:ext cx="1566933" cy="178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295835</xdr:colOff>
      <xdr:row>4</xdr:row>
      <xdr:rowOff>17930</xdr:rowOff>
    </xdr:from>
    <xdr:to>
      <xdr:col>11</xdr:col>
      <xdr:colOff>591671</xdr:colOff>
      <xdr:row>12</xdr:row>
      <xdr:rowOff>170330</xdr:rowOff>
    </xdr:to>
    <xdr:graphicFrame macro="">
      <xdr:nvGraphicFramePr>
        <xdr:cNvPr id="8" name="Chart 7">
          <a:extLst>
            <a:ext uri="{FF2B5EF4-FFF2-40B4-BE49-F238E27FC236}">
              <a16:creationId xmlns:a16="http://schemas.microsoft.com/office/drawing/2014/main" id="{801867CA-D334-43E3-BADE-58D73CE79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618564</xdr:colOff>
      <xdr:row>2</xdr:row>
      <xdr:rowOff>139337</xdr:rowOff>
    </xdr:from>
    <xdr:to>
      <xdr:col>9</xdr:col>
      <xdr:colOff>331695</xdr:colOff>
      <xdr:row>15</xdr:row>
      <xdr:rowOff>68172</xdr:rowOff>
    </xdr:to>
    <xdr:graphicFrame macro="">
      <xdr:nvGraphicFramePr>
        <xdr:cNvPr id="7" name="Chart 6">
          <a:extLst>
            <a:ext uri="{FF2B5EF4-FFF2-40B4-BE49-F238E27FC236}">
              <a16:creationId xmlns:a16="http://schemas.microsoft.com/office/drawing/2014/main" id="{08756E43-D583-43BD-8FB1-B323A1786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654425</xdr:colOff>
      <xdr:row>16</xdr:row>
      <xdr:rowOff>3364</xdr:rowOff>
    </xdr:from>
    <xdr:to>
      <xdr:col>9</xdr:col>
      <xdr:colOff>314325</xdr:colOff>
      <xdr:row>32</xdr:row>
      <xdr:rowOff>123826</xdr:rowOff>
    </xdr:to>
    <xdr:sp macro="" textlink="">
      <xdr:nvSpPr>
        <xdr:cNvPr id="12" name="Rectangle 11">
          <a:extLst>
            <a:ext uri="{FF2B5EF4-FFF2-40B4-BE49-F238E27FC236}">
              <a16:creationId xmlns:a16="http://schemas.microsoft.com/office/drawing/2014/main" id="{09F0F0D4-9278-9C47-6FA6-E467EDBBD9EA}"/>
            </a:ext>
          </a:extLst>
        </xdr:cNvPr>
        <xdr:cNvSpPr/>
      </xdr:nvSpPr>
      <xdr:spPr>
        <a:xfrm>
          <a:off x="1987925" y="2898964"/>
          <a:ext cx="4327150" cy="3016062"/>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618565</xdr:colOff>
      <xdr:row>15</xdr:row>
      <xdr:rowOff>165287</xdr:rowOff>
    </xdr:from>
    <xdr:to>
      <xdr:col>6</xdr:col>
      <xdr:colOff>286871</xdr:colOff>
      <xdr:row>31</xdr:row>
      <xdr:rowOff>111498</xdr:rowOff>
    </xdr:to>
    <xdr:graphicFrame macro="">
      <xdr:nvGraphicFramePr>
        <xdr:cNvPr id="9" name="Chart 8">
          <a:extLst>
            <a:ext uri="{FF2B5EF4-FFF2-40B4-BE49-F238E27FC236}">
              <a16:creationId xmlns:a16="http://schemas.microsoft.com/office/drawing/2014/main" id="{11EFE6A2-4B3A-413A-BAA7-C72E3DFE1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357468</xdr:colOff>
      <xdr:row>15</xdr:row>
      <xdr:rowOff>172010</xdr:rowOff>
    </xdr:from>
    <xdr:to>
      <xdr:col>9</xdr:col>
      <xdr:colOff>321610</xdr:colOff>
      <xdr:row>31</xdr:row>
      <xdr:rowOff>91328</xdr:rowOff>
    </xdr:to>
    <xdr:graphicFrame macro="">
      <xdr:nvGraphicFramePr>
        <xdr:cNvPr id="10" name="Chart 9">
          <a:extLst>
            <a:ext uri="{FF2B5EF4-FFF2-40B4-BE49-F238E27FC236}">
              <a16:creationId xmlns:a16="http://schemas.microsoft.com/office/drawing/2014/main" id="{AD429A9D-03E0-4C81-B639-B07CEFFA5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272817</xdr:colOff>
      <xdr:row>2</xdr:row>
      <xdr:rowOff>54232</xdr:rowOff>
    </xdr:from>
    <xdr:to>
      <xdr:col>16</xdr:col>
      <xdr:colOff>94074</xdr:colOff>
      <xdr:row>13</xdr:row>
      <xdr:rowOff>47037</xdr:rowOff>
    </xdr:to>
    <xdr:graphicFrame macro="">
      <xdr:nvGraphicFramePr>
        <xdr:cNvPr id="11" name="Chart 10">
          <a:extLst>
            <a:ext uri="{FF2B5EF4-FFF2-40B4-BE49-F238E27FC236}">
              <a16:creationId xmlns:a16="http://schemas.microsoft.com/office/drawing/2014/main" id="{514A2D0A-25CE-4740-BFD7-7882FB1F9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197557</xdr:colOff>
      <xdr:row>2</xdr:row>
      <xdr:rowOff>45269</xdr:rowOff>
    </xdr:from>
    <xdr:to>
      <xdr:col>20</xdr:col>
      <xdr:colOff>37629</xdr:colOff>
      <xdr:row>13</xdr:row>
      <xdr:rowOff>47037</xdr:rowOff>
    </xdr:to>
    <xdr:graphicFrame macro="">
      <xdr:nvGraphicFramePr>
        <xdr:cNvPr id="14" name="Chart 13">
          <a:extLst>
            <a:ext uri="{FF2B5EF4-FFF2-40B4-BE49-F238E27FC236}">
              <a16:creationId xmlns:a16="http://schemas.microsoft.com/office/drawing/2014/main" id="{74198FBB-5628-46A4-A40C-366F874FD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23</xdr:row>
      <xdr:rowOff>7620</xdr:rowOff>
    </xdr:from>
    <xdr:to>
      <xdr:col>11</xdr:col>
      <xdr:colOff>582930</xdr:colOff>
      <xdr:row>34</xdr:row>
      <xdr:rowOff>83820</xdr:rowOff>
    </xdr:to>
    <xdr:graphicFrame macro="">
      <xdr:nvGraphicFramePr>
        <xdr:cNvPr id="3" name="Chart 2">
          <a:extLst>
            <a:ext uri="{FF2B5EF4-FFF2-40B4-BE49-F238E27FC236}">
              <a16:creationId xmlns:a16="http://schemas.microsoft.com/office/drawing/2014/main" id="{19DDA709-A510-D126-3F52-314B6DA32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582930</xdr:colOff>
      <xdr:row>36</xdr:row>
      <xdr:rowOff>7620</xdr:rowOff>
    </xdr:from>
    <xdr:to>
      <xdr:col>8</xdr:col>
      <xdr:colOff>304800</xdr:colOff>
      <xdr:row>50</xdr:row>
      <xdr:rowOff>106680</xdr:rowOff>
    </xdr:to>
    <xdr:graphicFrame macro="">
      <xdr:nvGraphicFramePr>
        <xdr:cNvPr id="4" name="Chart 3">
          <a:extLst>
            <a:ext uri="{FF2B5EF4-FFF2-40B4-BE49-F238E27FC236}">
              <a16:creationId xmlns:a16="http://schemas.microsoft.com/office/drawing/2014/main" id="{6BB3D7BD-012D-2A17-9E88-08C259ACC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20</xdr:col>
      <xdr:colOff>189363</xdr:colOff>
      <xdr:row>28</xdr:row>
      <xdr:rowOff>39336</xdr:rowOff>
    </xdr:from>
    <xdr:to>
      <xdr:col>22</xdr:col>
      <xdr:colOff>172182</xdr:colOff>
      <xdr:row>35</xdr:row>
      <xdr:rowOff>13980</xdr:rowOff>
    </xdr:to>
    <xdr:pic>
      <xdr:nvPicPr>
        <xdr:cNvPr id="13" name="Picture 12" descr="Businesswoman sitting thumbs down">
          <a:extLst>
            <a:ext uri="{FF2B5EF4-FFF2-40B4-BE49-F238E27FC236}">
              <a16:creationId xmlns:a16="http://schemas.microsoft.com/office/drawing/2014/main" id="{609CDD45-B431-4A99-B70B-62626F7C4F9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3464" t="-376" r="22232" b="73076"/>
        <a:stretch>
          <a:fillRect/>
        </a:stretch>
      </xdr:blipFill>
      <xdr:spPr>
        <a:xfrm>
          <a:off x="15044868" y="5827740"/>
          <a:ext cx="1325057" cy="1246974"/>
        </a:xfrm>
        <a:prstGeom prst="ellipse">
          <a:avLst/>
        </a:prstGeom>
      </xdr:spPr>
    </xdr:pic>
    <xdr:clientData/>
  </xdr:twoCellAnchor>
  <xdr:twoCellAnchor editAs="oneCell">
    <xdr:from>
      <xdr:col>25</xdr:col>
      <xdr:colOff>627801</xdr:colOff>
      <xdr:row>28</xdr:row>
      <xdr:rowOff>92151</xdr:rowOff>
    </xdr:from>
    <xdr:to>
      <xdr:col>27</xdr:col>
      <xdr:colOff>511487</xdr:colOff>
      <xdr:row>34</xdr:row>
      <xdr:rowOff>167312</xdr:rowOff>
    </xdr:to>
    <xdr:pic>
      <xdr:nvPicPr>
        <xdr:cNvPr id="15" name="Picture 14" descr="Elderly woman angry">
          <a:extLst>
            <a:ext uri="{FF2B5EF4-FFF2-40B4-BE49-F238E27FC236}">
              <a16:creationId xmlns:a16="http://schemas.microsoft.com/office/drawing/2014/main" id="{BB67B110-945A-E8AF-0D52-0BB0E9AFCB4E}"/>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2787" t="493" r="17135" b="44945"/>
        <a:stretch>
          <a:fillRect/>
        </a:stretch>
      </xdr:blipFill>
      <xdr:spPr>
        <a:xfrm>
          <a:off x="18838902" y="5880555"/>
          <a:ext cx="1225924" cy="1165729"/>
        </a:xfrm>
        <a:prstGeom prst="ellipse">
          <a:avLst/>
        </a:prstGeom>
      </xdr:spPr>
    </xdr:pic>
    <xdr:clientData/>
  </xdr:twoCellAnchor>
  <xdr:twoCellAnchor editAs="oneCell">
    <xdr:from>
      <xdr:col>23</xdr:col>
      <xdr:colOff>133552</xdr:colOff>
      <xdr:row>28</xdr:row>
      <xdr:rowOff>98911</xdr:rowOff>
    </xdr:from>
    <xdr:to>
      <xdr:col>25</xdr:col>
      <xdr:colOff>35785</xdr:colOff>
      <xdr:row>35</xdr:row>
      <xdr:rowOff>31041</xdr:rowOff>
    </xdr:to>
    <xdr:pic>
      <xdr:nvPicPr>
        <xdr:cNvPr id="17" name="Picture 16" descr="Customer service man talking happily">
          <a:extLst>
            <a:ext uri="{FF2B5EF4-FFF2-40B4-BE49-F238E27FC236}">
              <a16:creationId xmlns:a16="http://schemas.microsoft.com/office/drawing/2014/main" id="{F18F05AA-42E5-B990-8293-95DC00BDEFE0}"/>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46212" t="-271" r="4117" b="74787"/>
        <a:stretch>
          <a:fillRect/>
        </a:stretch>
      </xdr:blipFill>
      <xdr:spPr>
        <a:xfrm>
          <a:off x="17002414" y="5887315"/>
          <a:ext cx="1244472" cy="1204460"/>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649697337962" backgroundQuery="1" createdVersion="8" refreshedVersion="8" minRefreshableVersion="3" recordCount="0" supportSubquery="1" supportAdvancedDrill="1" xr:uid="{53128005-2E9B-4DD5-B47B-7F68ECF5EF9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649699074071" backgroundQuery="1" createdVersion="8" refreshedVersion="8" minRefreshableVersion="3" recordCount="0" supportSubquery="1" supportAdvancedDrill="1" xr:uid="{B52E2270-CEB9-4D71-99D2-8241960BF742}">
  <cacheSource type="external" connectionId="1"/>
  <cacheFields count="5">
    <cacheField name="[Measures].[Call Count]" caption="Call Count" numFmtId="0" hierarchy="17" level="32767"/>
    <cacheField name="[Measures].[Total Amount]" caption="Total Amount" numFmtId="0" hierarchy="18" level="32767"/>
    <cacheField name="[Measures].[Call Duration]" caption="Call Duration" numFmtId="0" hierarchy="20" level="32767"/>
    <cacheField name="[Measures].[Avarage rating]" caption="Avarage rating" numFmtId="0" hierarchy="19"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arage rating]" caption="Avarage rating" measure="1" displayFolder="" measureGroup="calls" count="0" oneField="1">
      <fieldsUsage count="1">
        <fieldUsage x="3"/>
      </fieldsUsage>
    </cacheHierarchy>
    <cacheHierarchy uniqueName="[Measures].[Call Duration]" caption="Call Duration" measure="1" displayFolder="" measureGroup="calls" count="0" oneField="1">
      <fieldsUsage count="1">
        <fieldUsage x="2"/>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649700462964" backgroundQuery="1" createdVersion="8" refreshedVersion="8" minRefreshableVersion="3" recordCount="0" supportSubquery="1" supportAdvancedDrill="1" xr:uid="{7DCF9097-1CB8-4614-9834-F7087DE9CECE}">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65127037037" backgroundQuery="1" createdVersion="8" refreshedVersion="8" minRefreshableVersion="3" recordCount="0" supportSubquery="1" supportAdvancedDrill="1" xr:uid="{E326BBB7-2691-4D75-93D1-737CCB168D6D}">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77817060185" backgroundQuery="1" createdVersion="8" refreshedVersion="8" minRefreshableVersion="3" recordCount="0" supportSubquery="1" supportAdvancedDrill="1" xr:uid="{880C7F6F-6A33-4548-9C04-D4FB704F065C}">
  <cacheSource type="external" connectionId="1"/>
  <cacheFields count="6">
    <cacheField name="[Measures].[Call Count]" caption="Call Count" numFmtId="0" hierarchy="17" level="32767"/>
    <cacheField name="[Measures].[Total Amount]" caption="Total Amount" numFmtId="0" hierarchy="18" level="32767"/>
    <cacheField name="[Measures].[Call Duration]" caption="Call Duration" numFmtId="0" hierarchy="20" level="32767"/>
    <cacheField name="[Measures].[Avarage rating]" caption="Avarage rating" numFmtId="0" hierarchy="19"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arage rating]" caption="Avarage rating" measure="1" displayFolder="" measureGroup="calls" count="0" oneField="1">
      <fieldsUsage count="1">
        <fieldUsage x="3"/>
      </fieldsUsage>
    </cacheHierarchy>
    <cacheHierarchy uniqueName="[Measures].[Call Duration]" caption="Call Duration" measure="1" displayFolder="" measureGroup="calls" count="0" oneField="1">
      <fieldsUsage count="1">
        <fieldUsage x="2"/>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778171296297" backgroundQuery="1" createdVersion="8" refreshedVersion="8" minRefreshableVersion="3" recordCount="0" supportSubquery="1" supportAdvancedDrill="1" xr:uid="{C1B0384E-D85D-4CEC-ADC9-9586A071F190}">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778171874997" backgroundQuery="1" createdVersion="8" refreshedVersion="8" minRefreshableVersion="3" recordCount="0" supportSubquery="1" supportAdvancedDrill="1" xr:uid="{77F91F1F-E2F2-4CC5-A63D-DD20785278E7}">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778172453705" backgroundQuery="1" createdVersion="8" refreshedVersion="8" minRefreshableVersion="3" recordCount="0" supportSubquery="1" supportAdvancedDrill="1" xr:uid="{10AB0DB2-17CA-48C2-9764-A8C9EE2AD4A7}">
  <cacheSource type="external" connectionId="1"/>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778173032406" backgroundQuery="1" createdVersion="8" refreshedVersion="8" minRefreshableVersion="3" recordCount="0" supportSubquery="1" supportAdvancedDrill="1" xr:uid="{5F39FFBF-F31A-451D-8CD4-5FAD09E9384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na Hegde" refreshedDate="46178.649688425925" backgroundQuery="1" createdVersion="3" refreshedVersion="8" minRefreshableVersion="3" recordCount="0" supportSubquery="1" supportAdvancedDrill="1" xr:uid="{24C14B9A-D18F-4A69-B704-924941B41870}">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arage rating]" caption="Avarage rating" measure="1" displayFolder="" measureGroup="calls" count="0"/>
    <cacheHierarchy uniqueName="[Measures].[Call Duration]" caption="Cal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425682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F0806-6A0D-407C-B70D-EAE8ABF0ADB3}"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2">
  <location ref="I74:L7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0">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8" format="4" series="1">
      <pivotArea type="data" outline="0" fieldPosition="0">
        <references count="2">
          <reference field="4294967294" count="1" selected="0">
            <x v="0"/>
          </reference>
          <reference field="1" count="1" selected="0">
            <x v="0"/>
          </reference>
        </references>
      </pivotArea>
    </chartFormat>
    <chartFormat chart="28" format="5" series="1">
      <pivotArea type="data" outline="0" fieldPosition="0">
        <references count="2">
          <reference field="4294967294" count="1" selected="0">
            <x v="0"/>
          </reference>
          <reference field="1" count="1" selected="0">
            <x v="1"/>
          </reference>
        </references>
      </pivotArea>
    </chartFormat>
    <chartFormat chart="35" format="2" series="1">
      <pivotArea type="data" outline="0" fieldPosition="0">
        <references count="2">
          <reference field="4294967294" count="1" selected="0">
            <x v="0"/>
          </reference>
          <reference field="1" count="1" selected="0">
            <x v="0"/>
          </reference>
        </references>
      </pivotArea>
    </chartFormat>
    <chartFormat chart="35" format="3" series="1">
      <pivotArea type="data" outline="0" fieldPosition="0">
        <references count="2">
          <reference field="4294967294" count="1" selected="0">
            <x v="0"/>
          </reference>
          <reference field="1" count="1" selected="0">
            <x v="1"/>
          </reference>
        </references>
      </pivotArea>
    </chartFormat>
    <chartFormat chart="39" format="2" series="1">
      <pivotArea type="data" outline="0" fieldPosition="0">
        <references count="2">
          <reference field="4294967294" count="1" selected="0">
            <x v="0"/>
          </reference>
          <reference field="1" count="1" selected="0">
            <x v="0"/>
          </reference>
        </references>
      </pivotArea>
    </chartFormat>
    <chartFormat chart="39" format="3" series="1">
      <pivotArea type="data" outline="0" fieldPosition="0">
        <references count="2">
          <reference field="4294967294" count="1" selected="0">
            <x v="0"/>
          </reference>
          <reference field="1" count="1" selected="0">
            <x v="1"/>
          </reference>
        </references>
      </pivotArea>
    </chartFormat>
    <chartFormat chart="40" format="4" series="1">
      <pivotArea type="data" outline="0" fieldPosition="0">
        <references count="2">
          <reference field="4294967294" count="1" selected="0">
            <x v="0"/>
          </reference>
          <reference field="1" count="1" selected="0">
            <x v="0"/>
          </reference>
        </references>
      </pivotArea>
    </chartFormat>
    <chartFormat chart="40" format="5" series="1">
      <pivotArea type="data" outline="0" fieldPosition="0">
        <references count="2">
          <reference field="4294967294" count="1" selected="0">
            <x v="0"/>
          </reference>
          <reference field="1" count="1" selected="0">
            <x v="1"/>
          </reference>
        </references>
      </pivotArea>
    </chartFormat>
    <chartFormat chart="47" format="2" series="1">
      <pivotArea type="data" outline="0" fieldPosition="0">
        <references count="2">
          <reference field="4294967294" count="1" selected="0">
            <x v="0"/>
          </reference>
          <reference field="1" count="1" selected="0">
            <x v="0"/>
          </reference>
        </references>
      </pivotArea>
    </chartFormat>
    <chartFormat chart="47" format="3" series="1">
      <pivotArea type="data" outline="0" fieldPosition="0">
        <references count="2">
          <reference field="4294967294" count="1" selected="0">
            <x v="0"/>
          </reference>
          <reference field="1" count="1" selected="0">
            <x v="1"/>
          </reference>
        </references>
      </pivotArea>
    </chartFormat>
    <chartFormat chart="48" format="4" series="1">
      <pivotArea type="data" outline="0" fieldPosition="0">
        <references count="2">
          <reference field="4294967294" count="1" selected="0">
            <x v="0"/>
          </reference>
          <reference field="1" count="1" selected="0">
            <x v="0"/>
          </reference>
        </references>
      </pivotArea>
    </chartFormat>
    <chartFormat chart="48" format="5" series="1">
      <pivotArea type="data" outline="0" fieldPosition="0">
        <references count="2">
          <reference field="4294967294" count="1" selected="0">
            <x v="0"/>
          </reference>
          <reference field="1" count="1" selected="0">
            <x v="1"/>
          </reference>
        </references>
      </pivotArea>
    </chartFormat>
    <chartFormat chart="56" format="2" series="1">
      <pivotArea type="data" outline="0" fieldPosition="0">
        <references count="2">
          <reference field="4294967294" count="1" selected="0">
            <x v="0"/>
          </reference>
          <reference field="1" count="1" selected="0">
            <x v="0"/>
          </reference>
        </references>
      </pivotArea>
    </chartFormat>
    <chartFormat chart="56" format="3" series="1">
      <pivotArea type="data" outline="0" fieldPosition="0">
        <references count="2">
          <reference field="4294967294" count="1" selected="0">
            <x v="0"/>
          </reference>
          <reference field="1" count="1" selected="0">
            <x v="1"/>
          </reference>
        </references>
      </pivotArea>
    </chartFormat>
    <chartFormat chart="57" format="4" series="1">
      <pivotArea type="data" outline="0" fieldPosition="0">
        <references count="2">
          <reference field="4294967294" count="1" selected="0">
            <x v="0"/>
          </reference>
          <reference field="1" count="1" selected="0">
            <x v="0"/>
          </reference>
        </references>
      </pivotArea>
    </chartFormat>
    <chartFormat chart="57" format="5" series="1">
      <pivotArea type="data" outline="0" fieldPosition="0">
        <references count="2">
          <reference field="4294967294" count="1" selected="0">
            <x v="0"/>
          </reference>
          <reference field="1" count="1" selected="0">
            <x v="1"/>
          </reference>
        </references>
      </pivotArea>
    </chartFormat>
    <chartFormat chart="61" format="4" series="1">
      <pivotArea type="data" outline="0" fieldPosition="0">
        <references count="2">
          <reference field="4294967294" count="1" selected="0">
            <x v="0"/>
          </reference>
          <reference field="1" count="1" selected="0">
            <x v="0"/>
          </reference>
        </references>
      </pivotArea>
    </chartFormat>
    <chartFormat chart="61"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62E55B-7C15-4042-B8BA-879DD5DD7A4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C7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3EFC7E-29BC-4364-871D-5F87BCF144F7}"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85:I9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2AD658-1879-4378-A1F2-D5A3A467B95B}"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E2DE0-05E9-4A92-9336-B96270323104}"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73:F7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D66CAF-6DC2-429C-8461-89F84C270347}"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1:C34" firstHeaderRow="0" firstDataRow="1" firstDataCol="1"/>
  <pivotFields count="5">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1A0C9E-FC9B-48F1-9B50-7A798CC32734}"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H96:N11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AF7365-83FC-4B20-B8A4-E716F764889C}" name="week 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40:B4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A46381-A013-4F41-9AAB-0ADFC8A2FECA}" name="rep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1.png"/><Relationship Id="rId5" Type="http://schemas.openxmlformats.org/officeDocument/2006/relationships/image" Target="../media/image5.png"/><Relationship Id="rId4" Type="http://schemas.openxmlformats.org/officeDocument/2006/relationships/image" Target="../media/image40.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627530F-1D91-452F-95E9-9C0913F6DB6E}" sourceName="[calls].[Representative]">
  <pivotTables>
    <pivotTable tabId="6" name="rep pivot"/>
    <pivotTable tabId="6" name="Monthly trend"/>
    <pivotTable tabId="6" name="week day trend"/>
    <pivotTable tabId="6" name="selected rep"/>
    <pivotTable tabId="6" name="Rep satisfaction"/>
  </pivotTables>
  <data>
    <olap pivotCacheId="174256820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F0CAD62-FA79-45D1-9A40-9E92DB59CBE2}" cache="Slicer_Representative" caption="Representative" level="1" style="SlicerStyleDark5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B6EFE-28CC-427A-A25F-C998DA72D726}">
  <dimension ref="A1:Y38"/>
  <sheetViews>
    <sheetView tabSelected="1" topLeftCell="A3" zoomScale="79" workbookViewId="0">
      <selection activeCell="M33" sqref="M33"/>
    </sheetView>
  </sheetViews>
  <sheetFormatPr defaultRowHeight="14.4" x14ac:dyDescent="0.3"/>
  <cols>
    <col min="12" max="12" width="9" customWidth="1"/>
    <col min="13" max="13" width="4" customWidth="1"/>
    <col min="14" max="14" width="15.59765625" customWidth="1"/>
  </cols>
  <sheetData>
    <row r="1" spans="1:21" ht="30" customHeight="1" x14ac:dyDescent="0.3">
      <c r="A1" s="37" t="s">
        <v>1081</v>
      </c>
      <c r="B1" s="20"/>
      <c r="C1" s="20"/>
      <c r="D1" s="20"/>
      <c r="E1" s="20"/>
      <c r="F1" s="20"/>
      <c r="G1" s="20"/>
      <c r="H1" s="20"/>
      <c r="I1" s="20"/>
      <c r="J1" s="20"/>
      <c r="K1" s="20"/>
      <c r="L1" s="20"/>
      <c r="M1" s="20"/>
      <c r="N1" s="20"/>
      <c r="O1" s="20"/>
      <c r="P1" s="20"/>
      <c r="Q1" s="20"/>
      <c r="R1" s="20"/>
      <c r="S1" s="20"/>
      <c r="T1" s="20"/>
      <c r="U1" s="20"/>
    </row>
    <row r="2" spans="1:21" ht="11.4" customHeight="1" x14ac:dyDescent="0.3">
      <c r="A2" s="20"/>
      <c r="B2" s="20"/>
      <c r="C2" s="20"/>
      <c r="D2" s="20"/>
      <c r="E2" s="20"/>
      <c r="F2" s="20"/>
      <c r="G2" s="20"/>
      <c r="H2" s="20"/>
      <c r="I2" s="20"/>
      <c r="J2" s="20"/>
      <c r="K2" s="20"/>
      <c r="L2" s="20"/>
      <c r="M2" s="20"/>
      <c r="N2" s="20"/>
      <c r="O2" s="20"/>
      <c r="P2" s="20"/>
      <c r="Q2" s="20"/>
      <c r="R2" s="20"/>
      <c r="S2" s="20"/>
      <c r="T2" s="20"/>
      <c r="U2" s="20"/>
    </row>
    <row r="3" spans="1:21" x14ac:dyDescent="0.3">
      <c r="A3" s="20"/>
      <c r="B3" s="20"/>
      <c r="C3" s="20"/>
      <c r="D3" s="20"/>
      <c r="E3" s="20"/>
      <c r="F3" s="20"/>
      <c r="G3" s="20"/>
      <c r="H3" s="20"/>
      <c r="I3" s="20"/>
      <c r="J3" s="20"/>
      <c r="K3" s="20"/>
      <c r="L3" s="20"/>
      <c r="M3" s="20"/>
      <c r="N3" s="20"/>
      <c r="O3" s="20"/>
      <c r="P3" s="20"/>
      <c r="Q3" s="20"/>
      <c r="R3" s="20"/>
      <c r="S3" s="20"/>
      <c r="T3" s="20"/>
      <c r="U3" s="20"/>
    </row>
    <row r="4" spans="1:21" x14ac:dyDescent="0.3">
      <c r="A4" s="20"/>
      <c r="B4" s="20"/>
      <c r="C4" s="20"/>
      <c r="D4" s="20"/>
      <c r="E4" s="20"/>
      <c r="F4" s="20"/>
      <c r="G4" s="20"/>
      <c r="H4" s="20"/>
      <c r="I4" s="20"/>
      <c r="J4" s="20"/>
      <c r="K4" s="20"/>
      <c r="L4" s="20"/>
      <c r="M4" s="20"/>
      <c r="N4" s="20"/>
      <c r="O4" s="20"/>
      <c r="P4" s="20"/>
      <c r="Q4" s="20"/>
      <c r="R4" s="20"/>
      <c r="S4" s="20"/>
      <c r="T4" s="20"/>
      <c r="U4" s="20"/>
    </row>
    <row r="5" spans="1:21" x14ac:dyDescent="0.3">
      <c r="A5" s="20"/>
      <c r="B5" s="20"/>
      <c r="C5" s="20"/>
      <c r="D5" s="20"/>
      <c r="E5" s="20"/>
      <c r="F5" s="20"/>
      <c r="G5" s="20"/>
      <c r="H5" s="20"/>
      <c r="I5" s="20"/>
      <c r="J5" s="20"/>
      <c r="K5" s="20"/>
      <c r="L5" s="20"/>
      <c r="M5" s="20"/>
      <c r="N5" s="20"/>
      <c r="O5" s="20"/>
      <c r="P5" s="20"/>
      <c r="Q5" s="20"/>
      <c r="R5" s="20"/>
      <c r="S5" s="20"/>
      <c r="T5" s="20"/>
      <c r="U5" s="20"/>
    </row>
    <row r="6" spans="1:21" x14ac:dyDescent="0.3">
      <c r="A6" s="20"/>
      <c r="B6" s="20"/>
      <c r="C6" s="20"/>
      <c r="D6" s="20"/>
      <c r="E6" s="20"/>
      <c r="F6" s="20"/>
      <c r="G6" s="20"/>
      <c r="H6" s="20"/>
      <c r="I6" s="20"/>
      <c r="J6" s="20"/>
      <c r="K6" s="20"/>
      <c r="L6" s="20"/>
      <c r="M6" s="20"/>
      <c r="N6" s="20"/>
      <c r="O6" s="20"/>
      <c r="P6" s="20"/>
      <c r="Q6" s="20"/>
      <c r="R6" s="20"/>
      <c r="S6" s="20"/>
      <c r="T6" s="20"/>
      <c r="U6" s="20"/>
    </row>
    <row r="7" spans="1:21" x14ac:dyDescent="0.3">
      <c r="A7" s="20"/>
      <c r="B7" s="20"/>
      <c r="C7" s="20"/>
      <c r="D7" s="20"/>
      <c r="E7" s="20"/>
      <c r="F7" s="20"/>
      <c r="G7" s="20"/>
      <c r="H7" s="20"/>
      <c r="I7" s="20"/>
      <c r="J7" s="20"/>
      <c r="K7" s="20"/>
      <c r="L7" s="20"/>
      <c r="M7" s="20"/>
      <c r="N7" s="20"/>
      <c r="O7" s="20"/>
      <c r="P7" s="20"/>
      <c r="Q7" s="20"/>
      <c r="R7" s="20"/>
      <c r="S7" s="20"/>
      <c r="T7" s="20"/>
      <c r="U7" s="20"/>
    </row>
    <row r="8" spans="1:21" x14ac:dyDescent="0.3">
      <c r="A8" s="20"/>
      <c r="B8" s="20"/>
      <c r="C8" s="20"/>
      <c r="D8" s="20"/>
      <c r="E8" s="20"/>
      <c r="F8" s="20"/>
      <c r="G8" s="20"/>
      <c r="H8" s="20"/>
      <c r="I8" s="20"/>
      <c r="J8" s="20"/>
      <c r="K8" s="20"/>
      <c r="L8" s="20"/>
      <c r="M8" s="20"/>
      <c r="N8" s="20"/>
      <c r="O8" s="20"/>
      <c r="P8" s="20"/>
      <c r="Q8" s="20"/>
      <c r="R8" s="20"/>
      <c r="S8" s="20"/>
      <c r="T8" s="20"/>
      <c r="U8" s="20"/>
    </row>
    <row r="9" spans="1:21" x14ac:dyDescent="0.3">
      <c r="A9" s="20"/>
      <c r="B9" s="20"/>
      <c r="C9" s="20"/>
      <c r="D9" s="20"/>
      <c r="E9" s="20"/>
      <c r="F9" s="20"/>
      <c r="G9" s="20"/>
      <c r="H9" s="20"/>
      <c r="I9" s="20"/>
      <c r="J9" s="20"/>
      <c r="K9" s="20"/>
      <c r="L9" s="20"/>
      <c r="M9" s="20"/>
      <c r="N9" s="20"/>
      <c r="O9" s="20"/>
      <c r="P9" s="20"/>
      <c r="Q9" s="20"/>
      <c r="R9" s="20"/>
      <c r="S9" s="20"/>
      <c r="T9" s="20"/>
      <c r="U9" s="20"/>
    </row>
    <row r="10" spans="1:21" x14ac:dyDescent="0.3">
      <c r="A10" s="20"/>
      <c r="B10" s="20"/>
      <c r="C10" s="20"/>
      <c r="D10" s="20"/>
      <c r="E10" s="20"/>
      <c r="F10" s="20"/>
      <c r="G10" s="20"/>
      <c r="H10" s="20"/>
      <c r="I10" s="20"/>
      <c r="J10" s="20"/>
      <c r="K10" s="20"/>
      <c r="L10" s="20"/>
      <c r="M10" s="20"/>
      <c r="N10" s="20"/>
      <c r="O10" s="20"/>
      <c r="P10" s="20"/>
      <c r="Q10" s="20"/>
      <c r="R10" s="20"/>
      <c r="S10" s="20"/>
      <c r="T10" s="20"/>
      <c r="U10" s="20"/>
    </row>
    <row r="11" spans="1:21" x14ac:dyDescent="0.3">
      <c r="A11" s="20"/>
      <c r="B11" s="20"/>
      <c r="C11" s="20"/>
      <c r="D11" s="20"/>
      <c r="E11" s="20"/>
      <c r="F11" s="20"/>
      <c r="G11" s="20"/>
      <c r="H11" s="20"/>
      <c r="I11" s="20"/>
      <c r="J11" s="20"/>
      <c r="K11" s="20"/>
      <c r="L11" s="20"/>
      <c r="M11" s="20"/>
      <c r="N11" s="20"/>
      <c r="O11" s="20"/>
      <c r="P11" s="20"/>
      <c r="Q11" s="20"/>
      <c r="R11" s="20"/>
      <c r="S11" s="20"/>
      <c r="T11" s="20"/>
      <c r="U11" s="20"/>
    </row>
    <row r="12" spans="1:21" x14ac:dyDescent="0.3">
      <c r="A12" s="20"/>
      <c r="B12" s="20"/>
      <c r="C12" s="20"/>
      <c r="D12" s="20"/>
      <c r="E12" s="20"/>
      <c r="F12" s="20"/>
      <c r="G12" s="20"/>
      <c r="H12" s="20"/>
      <c r="I12" s="20"/>
      <c r="J12" s="20"/>
      <c r="K12" s="20"/>
      <c r="L12" s="20"/>
      <c r="M12" s="20"/>
      <c r="N12" s="20"/>
      <c r="O12" s="20"/>
      <c r="P12" s="20"/>
      <c r="Q12" s="20"/>
      <c r="R12" s="20"/>
      <c r="S12" s="20"/>
      <c r="T12" s="20"/>
      <c r="U12" s="20"/>
    </row>
    <row r="13" spans="1:21" x14ac:dyDescent="0.3">
      <c r="A13" s="20"/>
      <c r="B13" s="20"/>
      <c r="C13" s="20"/>
      <c r="D13" s="20"/>
      <c r="E13" s="20"/>
      <c r="F13" s="20"/>
      <c r="G13" s="20"/>
      <c r="H13" s="20"/>
      <c r="I13" s="20"/>
      <c r="J13" s="20"/>
      <c r="K13" s="20"/>
      <c r="L13" s="20"/>
      <c r="M13" s="20"/>
      <c r="N13" s="20"/>
      <c r="O13" s="20"/>
      <c r="P13" s="20"/>
      <c r="Q13" s="20"/>
      <c r="R13" s="20"/>
      <c r="S13" s="20"/>
      <c r="T13" s="20"/>
      <c r="U13" s="20"/>
    </row>
    <row r="14" spans="1:21" x14ac:dyDescent="0.3">
      <c r="A14" s="20"/>
      <c r="B14" s="20"/>
      <c r="C14" s="20"/>
      <c r="D14" s="20"/>
      <c r="E14" s="20"/>
      <c r="F14" s="20"/>
      <c r="G14" s="20"/>
      <c r="H14" s="20"/>
      <c r="I14" s="20"/>
      <c r="J14" s="20"/>
      <c r="K14" s="20"/>
      <c r="L14" s="20"/>
      <c r="M14" s="20"/>
      <c r="N14" s="20"/>
      <c r="O14" s="20"/>
      <c r="P14" s="20"/>
      <c r="Q14" s="20"/>
      <c r="R14" s="20"/>
      <c r="S14" s="20"/>
      <c r="T14" s="20"/>
      <c r="U14" s="20"/>
    </row>
    <row r="15" spans="1:21" x14ac:dyDescent="0.3">
      <c r="A15" s="20"/>
      <c r="B15" s="20"/>
      <c r="C15" s="20"/>
      <c r="D15" s="20"/>
      <c r="E15" s="20"/>
      <c r="F15" s="20"/>
      <c r="G15" s="20"/>
      <c r="H15" s="20"/>
      <c r="I15" s="20"/>
      <c r="J15" s="20"/>
      <c r="K15" s="20"/>
      <c r="L15" s="20"/>
      <c r="M15" s="20"/>
      <c r="N15" s="29"/>
      <c r="O15" s="33" t="str" cm="1">
        <f t="array" ref="O15:S15">pivots!I97:M97</f>
        <v>R01</v>
      </c>
      <c r="P15" s="33" t="str">
        <v>R02</v>
      </c>
      <c r="Q15" s="33" t="str">
        <v>R03</v>
      </c>
      <c r="R15" s="33" t="str">
        <v>R04</v>
      </c>
      <c r="S15" s="33" t="str">
        <v>R05</v>
      </c>
      <c r="T15" s="34" t="s">
        <v>1082</v>
      </c>
      <c r="U15" s="20"/>
    </row>
    <row r="16" spans="1:21" x14ac:dyDescent="0.3">
      <c r="A16" s="20"/>
      <c r="B16" s="20"/>
      <c r="C16" s="20"/>
      <c r="D16" s="20"/>
      <c r="E16" s="20"/>
      <c r="F16" s="20"/>
      <c r="G16" s="20"/>
      <c r="H16" s="20"/>
      <c r="I16" s="20"/>
      <c r="J16" s="20"/>
      <c r="K16" s="20"/>
      <c r="L16" s="20"/>
      <c r="M16" s="20"/>
      <c r="N16" s="35" t="str" cm="1">
        <f t="array" ref="N16:T33">IF(pivots!H98:N115="","",pivots!H98:N115)</f>
        <v>Cincinnati</v>
      </c>
      <c r="O16" s="31" t="str">
        <v/>
      </c>
      <c r="P16" s="31" t="str">
        <v/>
      </c>
      <c r="Q16" s="31" t="str">
        <v/>
      </c>
      <c r="R16" s="31" t="str">
        <v/>
      </c>
      <c r="S16" s="31" t="str">
        <v/>
      </c>
      <c r="T16" s="32" t="str">
        <v/>
      </c>
      <c r="U16" s="20"/>
    </row>
    <row r="17" spans="1:21" x14ac:dyDescent="0.3">
      <c r="A17" s="20"/>
      <c r="B17" s="20"/>
      <c r="C17" s="20"/>
      <c r="D17" s="20"/>
      <c r="E17" s="20"/>
      <c r="F17" s="20"/>
      <c r="G17" s="20"/>
      <c r="H17" s="20"/>
      <c r="I17" s="20"/>
      <c r="J17" s="20"/>
      <c r="K17" s="20"/>
      <c r="L17" s="20"/>
      <c r="M17" s="20"/>
      <c r="N17" s="30" t="str">
        <v>C0003</v>
      </c>
      <c r="O17" s="31">
        <v>891</v>
      </c>
      <c r="P17" s="31">
        <v>1332</v>
      </c>
      <c r="Q17" s="31">
        <v>1282</v>
      </c>
      <c r="R17" s="31">
        <v>739</v>
      </c>
      <c r="S17" s="31">
        <v>560</v>
      </c>
      <c r="T17" s="32">
        <v>4804</v>
      </c>
      <c r="U17" s="20"/>
    </row>
    <row r="18" spans="1:21" x14ac:dyDescent="0.3">
      <c r="A18" s="20"/>
      <c r="B18" s="20"/>
      <c r="C18" s="20"/>
      <c r="D18" s="20"/>
      <c r="E18" s="20"/>
      <c r="F18" s="20"/>
      <c r="G18" s="20"/>
      <c r="H18" s="20"/>
      <c r="I18" s="20"/>
      <c r="J18" s="20"/>
      <c r="K18" s="20"/>
      <c r="L18" s="20"/>
      <c r="M18" s="20"/>
      <c r="N18" s="30" t="str">
        <v>C0004</v>
      </c>
      <c r="O18" s="31">
        <v>1991</v>
      </c>
      <c r="P18" s="31">
        <v>1886</v>
      </c>
      <c r="Q18" s="31">
        <v>1206</v>
      </c>
      <c r="R18" s="31">
        <v>884</v>
      </c>
      <c r="S18" s="31">
        <v>1722</v>
      </c>
      <c r="T18" s="32">
        <v>7689</v>
      </c>
      <c r="U18" s="20"/>
    </row>
    <row r="19" spans="1:21" x14ac:dyDescent="0.3">
      <c r="A19" s="20"/>
      <c r="B19" s="20"/>
      <c r="C19" s="20"/>
      <c r="D19" s="20"/>
      <c r="E19" s="20"/>
      <c r="F19" s="20"/>
      <c r="G19" s="20"/>
      <c r="H19" s="20"/>
      <c r="I19" s="20"/>
      <c r="J19" s="20"/>
      <c r="K19" s="20"/>
      <c r="L19" s="20"/>
      <c r="M19" s="20"/>
      <c r="N19" s="30" t="str">
        <v>C0011</v>
      </c>
      <c r="O19" s="31">
        <v>1163</v>
      </c>
      <c r="P19" s="31">
        <v>1180</v>
      </c>
      <c r="Q19" s="31">
        <v>1616</v>
      </c>
      <c r="R19" s="31">
        <v>1043</v>
      </c>
      <c r="S19" s="31">
        <v>1747</v>
      </c>
      <c r="T19" s="32">
        <v>6749</v>
      </c>
      <c r="U19" s="20"/>
    </row>
    <row r="20" spans="1:21" x14ac:dyDescent="0.3">
      <c r="A20" s="20"/>
      <c r="B20" s="20"/>
      <c r="C20" s="20"/>
      <c r="D20" s="20"/>
      <c r="E20" s="20"/>
      <c r="F20" s="20"/>
      <c r="G20" s="20"/>
      <c r="H20" s="20"/>
      <c r="I20" s="20"/>
      <c r="J20" s="20"/>
      <c r="K20" s="20"/>
      <c r="L20" s="20"/>
      <c r="M20" s="20"/>
      <c r="N20" s="30" t="str">
        <v>C0012</v>
      </c>
      <c r="O20" s="31">
        <v>1438</v>
      </c>
      <c r="P20" s="31">
        <v>1616</v>
      </c>
      <c r="Q20" s="31">
        <v>866</v>
      </c>
      <c r="R20" s="31">
        <v>829</v>
      </c>
      <c r="S20" s="31">
        <v>2070</v>
      </c>
      <c r="T20" s="32">
        <v>6819</v>
      </c>
      <c r="U20" s="20"/>
    </row>
    <row r="21" spans="1:21" x14ac:dyDescent="0.3">
      <c r="A21" s="20"/>
      <c r="B21" s="20"/>
      <c r="C21" s="20"/>
      <c r="D21" s="20"/>
      <c r="E21" s="20"/>
      <c r="F21" s="20"/>
      <c r="G21" s="20"/>
      <c r="H21" s="20"/>
      <c r="I21" s="20"/>
      <c r="J21" s="20"/>
      <c r="K21" s="20"/>
      <c r="L21" s="20"/>
      <c r="M21" s="20"/>
      <c r="N21" s="35" t="str">
        <v>Cleveland</v>
      </c>
      <c r="O21" s="31" t="str">
        <v/>
      </c>
      <c r="P21" s="31" t="str">
        <v/>
      </c>
      <c r="Q21" s="31" t="str">
        <v/>
      </c>
      <c r="R21" s="31" t="str">
        <v/>
      </c>
      <c r="S21" s="31" t="str">
        <v/>
      </c>
      <c r="T21" s="32" t="str">
        <v/>
      </c>
      <c r="U21" s="20"/>
    </row>
    <row r="22" spans="1:21" x14ac:dyDescent="0.3">
      <c r="A22" s="20"/>
      <c r="B22" s="20"/>
      <c r="C22" s="20"/>
      <c r="D22" s="20"/>
      <c r="E22" s="20"/>
      <c r="F22" s="20"/>
      <c r="G22" s="20"/>
      <c r="H22" s="20"/>
      <c r="I22" s="20"/>
      <c r="J22" s="20"/>
      <c r="K22" s="20"/>
      <c r="L22" s="20"/>
      <c r="M22" s="20"/>
      <c r="N22" s="30" t="str">
        <v>C0002</v>
      </c>
      <c r="O22" s="31">
        <v>1233</v>
      </c>
      <c r="P22" s="31">
        <v>223</v>
      </c>
      <c r="Q22" s="31">
        <v>1680</v>
      </c>
      <c r="R22" s="31">
        <v>990</v>
      </c>
      <c r="S22" s="31">
        <v>1508</v>
      </c>
      <c r="T22" s="32">
        <v>5634</v>
      </c>
      <c r="U22" s="20"/>
    </row>
    <row r="23" spans="1:21" x14ac:dyDescent="0.3">
      <c r="A23" s="20"/>
      <c r="B23" s="20"/>
      <c r="C23" s="20"/>
      <c r="D23" s="20"/>
      <c r="E23" s="20"/>
      <c r="F23" s="20"/>
      <c r="G23" s="20"/>
      <c r="H23" s="20"/>
      <c r="I23" s="20"/>
      <c r="J23" s="20"/>
      <c r="K23" s="20"/>
      <c r="L23" s="20"/>
      <c r="M23" s="20"/>
      <c r="N23" s="30" t="str">
        <v>C0007</v>
      </c>
      <c r="O23" s="31">
        <v>1598</v>
      </c>
      <c r="P23" s="31">
        <v>1907</v>
      </c>
      <c r="Q23" s="31">
        <v>869</v>
      </c>
      <c r="R23" s="31">
        <v>1426</v>
      </c>
      <c r="S23" s="31">
        <v>1416</v>
      </c>
      <c r="T23" s="32">
        <v>7216</v>
      </c>
      <c r="U23" s="20"/>
    </row>
    <row r="24" spans="1:21" x14ac:dyDescent="0.3">
      <c r="A24" s="20"/>
      <c r="B24" s="20"/>
      <c r="C24" s="20"/>
      <c r="D24" s="20"/>
      <c r="E24" s="20"/>
      <c r="F24" s="20"/>
      <c r="G24" s="20"/>
      <c r="H24" s="20"/>
      <c r="I24" s="20"/>
      <c r="J24" s="20"/>
      <c r="K24" s="20"/>
      <c r="L24" s="20"/>
      <c r="M24" s="20"/>
      <c r="N24" s="30" t="str">
        <v>C0008</v>
      </c>
      <c r="O24" s="31">
        <v>900</v>
      </c>
      <c r="P24" s="31">
        <v>1016</v>
      </c>
      <c r="Q24" s="31">
        <v>960</v>
      </c>
      <c r="R24" s="31">
        <v>940</v>
      </c>
      <c r="S24" s="31">
        <v>1193</v>
      </c>
      <c r="T24" s="32">
        <v>5009</v>
      </c>
      <c r="U24" s="20"/>
    </row>
    <row r="25" spans="1:21" x14ac:dyDescent="0.3">
      <c r="A25" s="20"/>
      <c r="B25" s="20"/>
      <c r="C25" s="20"/>
      <c r="D25" s="20"/>
      <c r="E25" s="20"/>
      <c r="F25" s="20"/>
      <c r="G25" s="20"/>
      <c r="H25" s="20"/>
      <c r="I25" s="20"/>
      <c r="J25" s="20"/>
      <c r="K25" s="20"/>
      <c r="L25" s="20"/>
      <c r="M25" s="20"/>
      <c r="N25" s="30" t="str">
        <v>C0010</v>
      </c>
      <c r="O25" s="31">
        <v>900</v>
      </c>
      <c r="P25" s="31">
        <v>1470</v>
      </c>
      <c r="Q25" s="31">
        <v>1617</v>
      </c>
      <c r="R25" s="31">
        <v>1314</v>
      </c>
      <c r="S25" s="31">
        <v>941</v>
      </c>
      <c r="T25" s="32">
        <v>6242</v>
      </c>
      <c r="U25" s="20"/>
    </row>
    <row r="26" spans="1:21" x14ac:dyDescent="0.3">
      <c r="A26" s="20"/>
      <c r="B26" s="20"/>
      <c r="C26" s="20"/>
      <c r="D26" s="20"/>
      <c r="E26" s="20"/>
      <c r="F26" s="20"/>
      <c r="G26" s="20"/>
      <c r="H26" s="20"/>
      <c r="I26" s="20"/>
      <c r="J26" s="20"/>
      <c r="K26" s="20"/>
      <c r="L26" s="20"/>
      <c r="M26" s="20"/>
      <c r="N26" s="30" t="str">
        <v>C0013</v>
      </c>
      <c r="O26" s="31">
        <v>1255</v>
      </c>
      <c r="P26" s="31">
        <v>516</v>
      </c>
      <c r="Q26" s="31">
        <v>1874</v>
      </c>
      <c r="R26" s="31">
        <v>1863</v>
      </c>
      <c r="S26" s="31">
        <v>1722</v>
      </c>
      <c r="T26" s="32">
        <v>7230</v>
      </c>
      <c r="U26" s="20"/>
    </row>
    <row r="27" spans="1:21" x14ac:dyDescent="0.3">
      <c r="A27" s="20"/>
      <c r="B27" s="20"/>
      <c r="C27" s="20"/>
      <c r="D27" s="20"/>
      <c r="E27" s="20"/>
      <c r="F27" s="20"/>
      <c r="G27" s="20"/>
      <c r="H27" s="20"/>
      <c r="I27" s="20"/>
      <c r="J27" s="20"/>
      <c r="K27" s="20"/>
      <c r="L27" s="20"/>
      <c r="M27" s="20"/>
      <c r="N27" s="30" t="str">
        <v>C0015</v>
      </c>
      <c r="O27" s="31">
        <v>1138</v>
      </c>
      <c r="P27" s="31">
        <v>1898</v>
      </c>
      <c r="Q27" s="31">
        <v>1482</v>
      </c>
      <c r="R27" s="31">
        <v>846</v>
      </c>
      <c r="S27" s="31">
        <v>1154</v>
      </c>
      <c r="T27" s="32">
        <v>6518</v>
      </c>
      <c r="U27" s="20"/>
    </row>
    <row r="28" spans="1:21" x14ac:dyDescent="0.3">
      <c r="A28" s="20"/>
      <c r="B28" s="20"/>
      <c r="C28" s="20"/>
      <c r="D28" s="20"/>
      <c r="E28" s="20"/>
      <c r="F28" s="20"/>
      <c r="G28" s="20"/>
      <c r="H28" s="20"/>
      <c r="I28" s="20"/>
      <c r="J28" s="20"/>
      <c r="K28" s="20"/>
      <c r="L28" s="20"/>
      <c r="M28" s="20"/>
      <c r="N28" s="35" t="str">
        <v>Columbus</v>
      </c>
      <c r="O28" s="31" t="str">
        <v/>
      </c>
      <c r="P28" s="31" t="str">
        <v/>
      </c>
      <c r="Q28" s="31" t="str">
        <v/>
      </c>
      <c r="R28" s="31" t="str">
        <v/>
      </c>
      <c r="S28" s="31" t="str">
        <v/>
      </c>
      <c r="T28" s="32" t="str">
        <v/>
      </c>
      <c r="U28" s="20"/>
    </row>
    <row r="29" spans="1:21" x14ac:dyDescent="0.3">
      <c r="A29" s="20"/>
      <c r="B29" s="20"/>
      <c r="C29" s="20"/>
      <c r="D29" s="20"/>
      <c r="E29" s="20"/>
      <c r="F29" s="20"/>
      <c r="G29" s="20"/>
      <c r="H29" s="20"/>
      <c r="I29" s="20"/>
      <c r="J29" s="20"/>
      <c r="K29" s="41" t="str">
        <f>pivots!F132</f>
        <v>% of calls:20%</v>
      </c>
      <c r="L29" s="20"/>
      <c r="M29" s="20"/>
      <c r="N29" s="30" t="str">
        <v>C0001</v>
      </c>
      <c r="O29" s="31">
        <v>1655</v>
      </c>
      <c r="P29" s="31">
        <v>805</v>
      </c>
      <c r="Q29" s="31">
        <v>2263</v>
      </c>
      <c r="R29" s="31">
        <v>987</v>
      </c>
      <c r="S29" s="31">
        <v>1075</v>
      </c>
      <c r="T29" s="32">
        <v>6785</v>
      </c>
      <c r="U29" s="20"/>
    </row>
    <row r="30" spans="1:21" x14ac:dyDescent="0.3">
      <c r="A30" s="20"/>
      <c r="B30" s="20"/>
      <c r="C30" s="20"/>
      <c r="D30" s="20"/>
      <c r="E30" s="20"/>
      <c r="F30" s="20"/>
      <c r="G30" s="20"/>
      <c r="H30" s="20"/>
      <c r="I30" s="20"/>
      <c r="J30" s="20"/>
      <c r="K30" s="41" t="str">
        <f>pivots!F133</f>
        <v>Call rank:3</v>
      </c>
      <c r="L30" s="20"/>
      <c r="M30" s="20"/>
      <c r="N30" s="30" t="str">
        <v>C0005</v>
      </c>
      <c r="O30" s="31">
        <v>1104</v>
      </c>
      <c r="P30" s="31">
        <v>2280</v>
      </c>
      <c r="Q30" s="31">
        <v>1445</v>
      </c>
      <c r="R30" s="31">
        <v>1722</v>
      </c>
      <c r="S30" s="31">
        <v>1196</v>
      </c>
      <c r="T30" s="32">
        <v>7747</v>
      </c>
      <c r="U30" s="20"/>
    </row>
    <row r="31" spans="1:21" x14ac:dyDescent="0.3">
      <c r="A31" s="20"/>
      <c r="B31" s="20"/>
      <c r="C31" s="20"/>
      <c r="D31" s="20"/>
      <c r="E31" s="20"/>
      <c r="F31" s="20"/>
      <c r="G31" s="20"/>
      <c r="H31" s="20"/>
      <c r="I31" s="20"/>
      <c r="J31" s="20"/>
      <c r="K31" s="41" t="str">
        <f>pivots!F134</f>
        <v>Amount rank:3</v>
      </c>
      <c r="L31" s="20"/>
      <c r="M31" s="20"/>
      <c r="N31" s="30" t="str">
        <v>C0006</v>
      </c>
      <c r="O31" s="31">
        <v>372</v>
      </c>
      <c r="P31" s="31">
        <v>1818</v>
      </c>
      <c r="Q31" s="31">
        <v>1346</v>
      </c>
      <c r="R31" s="31">
        <v>1156</v>
      </c>
      <c r="S31" s="31">
        <v>1484</v>
      </c>
      <c r="T31" s="32">
        <v>6176</v>
      </c>
      <c r="U31" s="20"/>
    </row>
    <row r="32" spans="1:21" x14ac:dyDescent="0.3">
      <c r="A32" s="20"/>
      <c r="B32" s="20"/>
      <c r="C32" s="20"/>
      <c r="D32" s="20"/>
      <c r="E32" s="20"/>
      <c r="F32" s="20"/>
      <c r="G32" s="20"/>
      <c r="H32" s="20"/>
      <c r="I32" s="20"/>
      <c r="J32" s="20"/>
      <c r="K32" s="20"/>
      <c r="L32" s="20"/>
      <c r="M32" s="20"/>
      <c r="N32" s="30" t="str">
        <v>C0009</v>
      </c>
      <c r="O32" s="31">
        <v>1415</v>
      </c>
      <c r="P32" s="31">
        <v>1271</v>
      </c>
      <c r="Q32" s="31">
        <v>1214</v>
      </c>
      <c r="R32" s="31">
        <v>1135</v>
      </c>
      <c r="S32" s="31">
        <v>1566</v>
      </c>
      <c r="T32" s="32">
        <v>6601</v>
      </c>
      <c r="U32" s="20"/>
    </row>
    <row r="33" spans="1:25" x14ac:dyDescent="0.3">
      <c r="A33" s="20"/>
      <c r="B33" s="20"/>
      <c r="C33" s="20"/>
      <c r="D33" s="20"/>
      <c r="E33" s="20"/>
      <c r="F33" s="20"/>
      <c r="G33" s="20"/>
      <c r="H33" s="20"/>
      <c r="I33" s="20"/>
      <c r="J33" s="20"/>
      <c r="K33" s="20"/>
      <c r="L33" s="20"/>
      <c r="M33" s="20"/>
      <c r="N33" s="38" t="str">
        <v>C0014</v>
      </c>
      <c r="O33" s="39">
        <v>1362</v>
      </c>
      <c r="P33" s="39">
        <v>1363</v>
      </c>
      <c r="Q33" s="39">
        <v>1152</v>
      </c>
      <c r="R33" s="39">
        <v>777</v>
      </c>
      <c r="S33" s="39">
        <v>750</v>
      </c>
      <c r="T33" s="40">
        <v>5404</v>
      </c>
      <c r="U33" s="20"/>
    </row>
    <row r="34" spans="1:25" x14ac:dyDescent="0.3">
      <c r="A34" s="20"/>
      <c r="B34" s="20"/>
      <c r="C34" s="20"/>
      <c r="D34" s="20"/>
      <c r="E34" s="20"/>
      <c r="F34" s="20"/>
      <c r="G34" s="20"/>
      <c r="H34" s="20"/>
      <c r="I34" s="20"/>
      <c r="J34" s="20"/>
      <c r="K34" s="20"/>
      <c r="L34" s="20"/>
      <c r="M34" s="20"/>
      <c r="N34" s="20"/>
      <c r="O34" s="20"/>
      <c r="P34" s="20"/>
      <c r="Q34" s="20"/>
      <c r="R34" s="20"/>
      <c r="S34" s="20"/>
      <c r="T34" s="20"/>
      <c r="U34" s="20"/>
    </row>
    <row r="35" spans="1:25" x14ac:dyDescent="0.3">
      <c r="A35" s="20"/>
      <c r="B35" s="20"/>
      <c r="C35" s="20"/>
      <c r="D35" s="20"/>
      <c r="E35" s="20"/>
      <c r="F35" s="20"/>
      <c r="G35" s="20"/>
      <c r="H35" s="20"/>
      <c r="I35" s="20"/>
      <c r="J35" s="20"/>
      <c r="K35" s="20"/>
      <c r="L35" s="20"/>
      <c r="M35" s="20"/>
      <c r="N35" s="20"/>
      <c r="O35" s="20"/>
      <c r="P35" s="20"/>
      <c r="Q35" s="20"/>
      <c r="R35" s="20"/>
      <c r="S35" s="20"/>
      <c r="T35" s="20"/>
      <c r="U35" s="20"/>
    </row>
    <row r="36" spans="1:25" x14ac:dyDescent="0.3">
      <c r="A36" s="20"/>
      <c r="B36" s="20"/>
      <c r="C36" s="20"/>
      <c r="D36" s="20"/>
      <c r="E36" s="20"/>
      <c r="F36" s="20"/>
      <c r="G36" s="20"/>
      <c r="H36" s="20"/>
      <c r="I36" s="20"/>
      <c r="J36" s="20"/>
      <c r="K36" s="20"/>
      <c r="L36" s="20"/>
      <c r="M36" s="20"/>
      <c r="N36" s="20"/>
      <c r="O36" s="20"/>
      <c r="P36" s="20"/>
      <c r="Q36" s="20"/>
      <c r="R36" s="20"/>
      <c r="S36" s="20"/>
      <c r="T36" s="20"/>
      <c r="U36" s="20"/>
    </row>
    <row r="37" spans="1:25" x14ac:dyDescent="0.3">
      <c r="A37" s="20"/>
      <c r="B37" s="20"/>
      <c r="C37" s="20"/>
      <c r="D37" s="20"/>
      <c r="E37" s="20"/>
      <c r="F37" s="20"/>
      <c r="G37" s="20"/>
      <c r="H37" s="20"/>
      <c r="I37" s="20"/>
      <c r="J37" s="20"/>
      <c r="K37" s="20"/>
      <c r="L37" s="20"/>
      <c r="M37" s="20"/>
      <c r="N37" s="20"/>
      <c r="O37" s="20"/>
      <c r="P37" s="20"/>
      <c r="Q37" s="20"/>
      <c r="R37" s="20"/>
      <c r="S37" s="20"/>
      <c r="T37" s="20"/>
      <c r="U37" s="20"/>
    </row>
    <row r="38" spans="1:25"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sheetData>
  <conditionalFormatting sqref="O16:S33">
    <cfRule type="dataBar" priority="4">
      <dataBar>
        <cfvo type="num" val="0"/>
        <cfvo type="formula" val="MAX($O$16:$S$33)*2"/>
        <color theme="1" tint="0.14999847407452621"/>
      </dataBar>
      <extLst>
        <ext xmlns:x14="http://schemas.microsoft.com/office/spreadsheetml/2009/9/main" uri="{B025F937-C7B1-47D3-B67F-A62EFF666E3E}">
          <x14:id>{5200FA9C-0F52-4B95-A3F4-0800A9F00F2F}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4DA95BB4-3477-4ABC-B0C0-B9EC92EACCD5}">
            <xm:f>O$15=pivots!$F$74</xm:f>
            <x14:dxf>
              <fill>
                <patternFill>
                  <bgColor theme="8" tint="0.39994506668294322"/>
                </patternFill>
              </fill>
              <border>
                <left style="thin">
                  <color theme="1" tint="0.24994659260841701"/>
                </left>
                <right style="thin">
                  <color theme="1" tint="0.24994659260841701"/>
                </right>
                <vertical/>
                <horizontal/>
              </border>
            </x14:dxf>
          </x14:cfRule>
          <xm:sqref>O15</xm:sqref>
        </x14:conditionalFormatting>
        <x14:conditionalFormatting xmlns:xm="http://schemas.microsoft.com/office/excel/2006/main">
          <x14:cfRule type="expression" priority="1" id="{1C1B0135-F2CD-4491-B06D-F4578299C9A6}">
            <xm:f>O$15=pivots!$F$74</xm:f>
            <x14:dxf>
              <fill>
                <patternFill>
                  <bgColor theme="8" tint="0.39994506668294322"/>
                </patternFill>
              </fill>
              <border>
                <left style="thin">
                  <color auto="1"/>
                </left>
                <right style="thin">
                  <color auto="1"/>
                </right>
                <vertical/>
                <horizontal/>
              </border>
            </x14:dxf>
          </x14:cfRule>
          <xm:sqref>O15:S33</xm:sqref>
        </x14:conditionalFormatting>
        <x14:conditionalFormatting xmlns:xm="http://schemas.microsoft.com/office/excel/2006/main">
          <x14:cfRule type="dataBar" id="{5200FA9C-0F52-4B95-A3F4-0800A9F00F2F}">
            <x14:dataBar minLength="0" maxLength="100" gradient="0">
              <x14:cfvo type="num">
                <xm:f>0</xm:f>
              </x14:cfvo>
              <x14:cfvo type="formula">
                <xm:f>MAX($O$16:$S$33)*2</xm:f>
              </x14:cfvo>
              <x14:negativeFillColor rgb="FFFF0000"/>
              <x14:axisColor rgb="FF000000"/>
            </x14:dataBar>
          </x14:cfRule>
          <xm:sqref>O16:S33</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68" zoomScaleNormal="92" workbookViewId="0">
      <selection activeCell="C17" sqref="C1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4DB6-5C4A-422B-989F-CFFDFC80D700}">
  <dimension ref="A3:N134"/>
  <sheetViews>
    <sheetView topLeftCell="C1" zoomScale="130" workbookViewId="0">
      <selection activeCell="H133" sqref="H133"/>
    </sheetView>
  </sheetViews>
  <sheetFormatPr defaultRowHeight="14.4" x14ac:dyDescent="0.3"/>
  <cols>
    <col min="1" max="1" width="12.19921875" bestFit="1" customWidth="1"/>
    <col min="2" max="2" width="9.8984375" bestFit="1" customWidth="1"/>
    <col min="3" max="3" width="10.8984375" bestFit="1" customWidth="1"/>
    <col min="4" max="4" width="12.796875" bestFit="1" customWidth="1"/>
    <col min="5" max="5" width="7.09765625" bestFit="1" customWidth="1"/>
    <col min="6" max="6" width="12.19921875" bestFit="1" customWidth="1"/>
    <col min="8" max="8" width="12.19921875" bestFit="1" customWidth="1"/>
    <col min="9" max="9" width="9.8984375" bestFit="1" customWidth="1"/>
    <col min="10" max="13" width="6.3984375" bestFit="1" customWidth="1"/>
    <col min="14" max="14" width="10.3984375" bestFit="1" customWidth="1"/>
  </cols>
  <sheetData>
    <row r="3" spans="1:5" x14ac:dyDescent="0.3">
      <c r="A3" t="s">
        <v>1041</v>
      </c>
      <c r="B3" t="s">
        <v>1042</v>
      </c>
      <c r="C3" t="s">
        <v>1044</v>
      </c>
      <c r="D3" t="s">
        <v>1043</v>
      </c>
      <c r="E3" t="s">
        <v>1045</v>
      </c>
    </row>
    <row r="4" spans="1:5" x14ac:dyDescent="0.3">
      <c r="A4" s="21">
        <v>1000</v>
      </c>
      <c r="B4" s="22">
        <v>96623</v>
      </c>
      <c r="C4" s="21">
        <v>89850</v>
      </c>
      <c r="D4" s="23">
        <v>3.8854000000000033</v>
      </c>
      <c r="E4" s="21">
        <v>307</v>
      </c>
    </row>
    <row r="12" spans="1:5" x14ac:dyDescent="0.3">
      <c r="A12" t="s">
        <v>1041</v>
      </c>
      <c r="B12" t="s">
        <v>1042</v>
      </c>
      <c r="C12" t="s">
        <v>1044</v>
      </c>
      <c r="D12" t="s">
        <v>1043</v>
      </c>
      <c r="E12" t="s">
        <v>1045</v>
      </c>
    </row>
    <row r="13" spans="1:5" x14ac:dyDescent="0.3">
      <c r="A13" s="21">
        <v>200</v>
      </c>
      <c r="B13" s="22">
        <v>20104</v>
      </c>
      <c r="C13" s="21">
        <v>18209</v>
      </c>
      <c r="D13" s="23">
        <v>3.8824999999999998</v>
      </c>
      <c r="E13" s="21">
        <v>51</v>
      </c>
    </row>
    <row r="21" spans="1:3" x14ac:dyDescent="0.3">
      <c r="A21" s="24" t="s">
        <v>1046</v>
      </c>
      <c r="B21" t="s">
        <v>1041</v>
      </c>
      <c r="C21" t="s">
        <v>1060</v>
      </c>
    </row>
    <row r="22" spans="1:3" x14ac:dyDescent="0.3">
      <c r="A22" s="25" t="s">
        <v>1048</v>
      </c>
      <c r="B22" s="21">
        <v>21</v>
      </c>
      <c r="C22" s="21">
        <v>21</v>
      </c>
    </row>
    <row r="23" spans="1:3" x14ac:dyDescent="0.3">
      <c r="A23" s="25" t="s">
        <v>1049</v>
      </c>
      <c r="B23" s="21">
        <v>18</v>
      </c>
      <c r="C23" s="21">
        <v>18</v>
      </c>
    </row>
    <row r="24" spans="1:3" x14ac:dyDescent="0.3">
      <c r="A24" s="25" t="s">
        <v>1050</v>
      </c>
      <c r="B24" s="21">
        <v>31</v>
      </c>
      <c r="C24" s="21">
        <v>31</v>
      </c>
    </row>
    <row r="25" spans="1:3" x14ac:dyDescent="0.3">
      <c r="A25" s="25" t="s">
        <v>1051</v>
      </c>
      <c r="B25" s="21">
        <v>20</v>
      </c>
      <c r="C25" s="21">
        <v>20</v>
      </c>
    </row>
    <row r="26" spans="1:3" x14ac:dyDescent="0.3">
      <c r="A26" s="25" t="s">
        <v>1052</v>
      </c>
      <c r="B26" s="21">
        <v>8</v>
      </c>
      <c r="C26" s="21">
        <v>8</v>
      </c>
    </row>
    <row r="27" spans="1:3" x14ac:dyDescent="0.3">
      <c r="A27" s="25" t="s">
        <v>1053</v>
      </c>
      <c r="B27" s="21">
        <v>12</v>
      </c>
      <c r="C27" s="21">
        <v>12</v>
      </c>
    </row>
    <row r="28" spans="1:3" x14ac:dyDescent="0.3">
      <c r="A28" s="25" t="s">
        <v>1054</v>
      </c>
      <c r="B28" s="21">
        <v>12</v>
      </c>
      <c r="C28" s="21">
        <v>12</v>
      </c>
    </row>
    <row r="29" spans="1:3" x14ac:dyDescent="0.3">
      <c r="A29" s="25" t="s">
        <v>1055</v>
      </c>
      <c r="B29" s="21">
        <v>7</v>
      </c>
      <c r="C29" s="21">
        <v>7</v>
      </c>
    </row>
    <row r="30" spans="1:3" x14ac:dyDescent="0.3">
      <c r="A30" s="25" t="s">
        <v>1056</v>
      </c>
      <c r="B30" s="21">
        <v>20</v>
      </c>
      <c r="C30" s="21">
        <v>20</v>
      </c>
    </row>
    <row r="31" spans="1:3" x14ac:dyDescent="0.3">
      <c r="A31" s="25" t="s">
        <v>1057</v>
      </c>
      <c r="B31" s="21">
        <v>24</v>
      </c>
      <c r="C31" s="21">
        <v>24</v>
      </c>
    </row>
    <row r="32" spans="1:3" x14ac:dyDescent="0.3">
      <c r="A32" s="25" t="s">
        <v>1058</v>
      </c>
      <c r="B32" s="21">
        <v>12</v>
      </c>
      <c r="C32" s="21">
        <v>12</v>
      </c>
    </row>
    <row r="33" spans="1:3" x14ac:dyDescent="0.3">
      <c r="A33" s="25" t="s">
        <v>1059</v>
      </c>
      <c r="B33" s="21">
        <v>15</v>
      </c>
      <c r="C33" s="21">
        <v>15</v>
      </c>
    </row>
    <row r="34" spans="1:3" x14ac:dyDescent="0.3">
      <c r="A34" s="25" t="s">
        <v>1047</v>
      </c>
      <c r="B34" s="21">
        <v>200</v>
      </c>
      <c r="C34" s="21">
        <v>200</v>
      </c>
    </row>
    <row r="40" spans="1:3" x14ac:dyDescent="0.3">
      <c r="A40" s="24" t="s">
        <v>1046</v>
      </c>
      <c r="B40" t="s">
        <v>1041</v>
      </c>
    </row>
    <row r="41" spans="1:3" x14ac:dyDescent="0.3">
      <c r="A41" s="25" t="s">
        <v>1064</v>
      </c>
      <c r="B41" s="21">
        <v>27</v>
      </c>
    </row>
    <row r="42" spans="1:3" x14ac:dyDescent="0.3">
      <c r="A42" s="25" t="s">
        <v>1062</v>
      </c>
      <c r="B42" s="21">
        <v>22</v>
      </c>
    </row>
    <row r="43" spans="1:3" x14ac:dyDescent="0.3">
      <c r="A43" s="25" t="s">
        <v>1066</v>
      </c>
      <c r="B43" s="21">
        <v>27</v>
      </c>
    </row>
    <row r="44" spans="1:3" x14ac:dyDescent="0.3">
      <c r="A44" s="25" t="s">
        <v>1067</v>
      </c>
      <c r="B44" s="21">
        <v>27</v>
      </c>
    </row>
    <row r="45" spans="1:3" x14ac:dyDescent="0.3">
      <c r="A45" s="25" t="s">
        <v>1065</v>
      </c>
      <c r="B45" s="21">
        <v>27</v>
      </c>
    </row>
    <row r="46" spans="1:3" x14ac:dyDescent="0.3">
      <c r="A46" s="25" t="s">
        <v>1061</v>
      </c>
      <c r="B46" s="21">
        <v>32</v>
      </c>
    </row>
    <row r="47" spans="1:3" x14ac:dyDescent="0.3">
      <c r="A47" s="25" t="s">
        <v>1063</v>
      </c>
      <c r="B47" s="21">
        <v>38</v>
      </c>
    </row>
    <row r="48" spans="1:3" x14ac:dyDescent="0.3">
      <c r="A48" s="25" t="s">
        <v>1047</v>
      </c>
      <c r="B48" s="21">
        <v>200</v>
      </c>
    </row>
    <row r="63" spans="1:10" x14ac:dyDescent="0.3">
      <c r="F63" t="s">
        <v>1068</v>
      </c>
      <c r="H63" t="s">
        <v>1074</v>
      </c>
      <c r="I63" t="str">
        <f>F74</f>
        <v>R05</v>
      </c>
    </row>
    <row r="64" spans="1:10" x14ac:dyDescent="0.3">
      <c r="A64" s="24" t="s">
        <v>1046</v>
      </c>
      <c r="B64" t="s">
        <v>1041</v>
      </c>
      <c r="C64" t="s">
        <v>1042</v>
      </c>
      <c r="F64" t="s">
        <v>1069</v>
      </c>
      <c r="G64" t="s">
        <v>1070</v>
      </c>
      <c r="H64" t="s">
        <v>1071</v>
      </c>
      <c r="I64" t="s">
        <v>1072</v>
      </c>
      <c r="J64" t="s">
        <v>1073</v>
      </c>
    </row>
    <row r="65" spans="1:12" x14ac:dyDescent="0.3">
      <c r="A65" s="25" t="s">
        <v>11</v>
      </c>
      <c r="B65" s="21">
        <v>189</v>
      </c>
      <c r="C65" s="22">
        <v>18415</v>
      </c>
      <c r="F65" t="str" cm="1">
        <f t="array" ref="F65:H69">A65:C69</f>
        <v>R01</v>
      </c>
      <c r="G65">
        <v>189</v>
      </c>
      <c r="H65" s="26">
        <v>18415</v>
      </c>
      <c r="I65" t="e">
        <f>IF(F65=$I$63,G65,NA())</f>
        <v>#N/A</v>
      </c>
      <c r="J65" t="e">
        <f>IF(F65=$I$63,H65,NA())</f>
        <v>#N/A</v>
      </c>
    </row>
    <row r="66" spans="1:12" x14ac:dyDescent="0.3">
      <c r="A66" s="25" t="s">
        <v>9</v>
      </c>
      <c r="B66" s="21">
        <v>218</v>
      </c>
      <c r="C66" s="22">
        <v>20581</v>
      </c>
      <c r="F66" t="str">
        <v>R02</v>
      </c>
      <c r="G66">
        <v>218</v>
      </c>
      <c r="H66" s="26">
        <v>20581</v>
      </c>
      <c r="I66" t="e">
        <f>IF(F66=$I$63,G66,NA())</f>
        <v>#N/A</v>
      </c>
      <c r="J66" t="e">
        <f>IF(F66=$I$63,H66,NA())</f>
        <v>#N/A</v>
      </c>
    </row>
    <row r="67" spans="1:12" x14ac:dyDescent="0.3">
      <c r="A67" s="25" t="s">
        <v>6</v>
      </c>
      <c r="B67" s="21">
        <v>207</v>
      </c>
      <c r="C67" s="22">
        <v>20872</v>
      </c>
      <c r="F67" t="str">
        <v>R03</v>
      </c>
      <c r="G67">
        <v>207</v>
      </c>
      <c r="H67" s="26">
        <v>20872</v>
      </c>
      <c r="I67" t="e">
        <f>IF(F67=$I$63,G67,NA())</f>
        <v>#N/A</v>
      </c>
      <c r="J67" t="e">
        <f>IF(F67=$I$63,H67,NA())</f>
        <v>#N/A</v>
      </c>
    </row>
    <row r="68" spans="1:12" x14ac:dyDescent="0.3">
      <c r="A68" s="25" t="s">
        <v>13</v>
      </c>
      <c r="B68" s="21">
        <v>186</v>
      </c>
      <c r="C68" s="22">
        <v>16651</v>
      </c>
      <c r="F68" t="str">
        <v>R04</v>
      </c>
      <c r="G68">
        <v>186</v>
      </c>
      <c r="H68" s="26">
        <v>16651</v>
      </c>
      <c r="I68" t="e">
        <f>IF(F68=$I$63,G68,NA())</f>
        <v>#N/A</v>
      </c>
      <c r="J68" t="e">
        <f>IF(F68=$I$63,H68,NA())</f>
        <v>#N/A</v>
      </c>
    </row>
    <row r="69" spans="1:12" x14ac:dyDescent="0.3">
      <c r="A69" s="25" t="s">
        <v>10</v>
      </c>
      <c r="B69" s="21">
        <v>200</v>
      </c>
      <c r="C69" s="22">
        <v>20104</v>
      </c>
      <c r="F69" t="str">
        <v>R05</v>
      </c>
      <c r="G69">
        <v>200</v>
      </c>
      <c r="H69" s="26">
        <v>20104</v>
      </c>
      <c r="I69">
        <f>IF(F69=$I$63,G69,NA())</f>
        <v>200</v>
      </c>
      <c r="J69">
        <f>IF(F69=$I$63,H69,NA())</f>
        <v>20104</v>
      </c>
    </row>
    <row r="70" spans="1:12" x14ac:dyDescent="0.3">
      <c r="A70" s="25" t="s">
        <v>1047</v>
      </c>
      <c r="B70" s="21">
        <v>1000</v>
      </c>
      <c r="C70" s="22">
        <v>96623</v>
      </c>
    </row>
    <row r="73" spans="1:12" x14ac:dyDescent="0.3">
      <c r="F73" s="24" t="s">
        <v>1046</v>
      </c>
    </row>
    <row r="74" spans="1:12" x14ac:dyDescent="0.3">
      <c r="F74" s="27" t="s">
        <v>10</v>
      </c>
      <c r="I74" s="24" t="s">
        <v>1041</v>
      </c>
      <c r="J74" s="24" t="s">
        <v>1075</v>
      </c>
    </row>
    <row r="75" spans="1:12" x14ac:dyDescent="0.3">
      <c r="I75" s="24" t="s">
        <v>1046</v>
      </c>
      <c r="J75" t="s">
        <v>999</v>
      </c>
      <c r="K75" t="s">
        <v>998</v>
      </c>
      <c r="L75" t="s">
        <v>1047</v>
      </c>
    </row>
    <row r="76" spans="1:12" x14ac:dyDescent="0.3">
      <c r="I76" s="25" t="s">
        <v>1002</v>
      </c>
      <c r="J76" s="21">
        <v>144</v>
      </c>
      <c r="K76" s="21">
        <v>132</v>
      </c>
      <c r="L76" s="21">
        <v>276</v>
      </c>
    </row>
    <row r="77" spans="1:12" x14ac:dyDescent="0.3">
      <c r="I77" s="25" t="s">
        <v>1001</v>
      </c>
      <c r="J77" s="21">
        <v>326</v>
      </c>
      <c r="K77" s="21">
        <v>63</v>
      </c>
      <c r="L77" s="21">
        <v>389</v>
      </c>
    </row>
    <row r="78" spans="1:12" x14ac:dyDescent="0.3">
      <c r="I78" s="25" t="s">
        <v>1000</v>
      </c>
      <c r="J78" s="21">
        <v>129</v>
      </c>
      <c r="K78" s="21">
        <v>206</v>
      </c>
      <c r="L78" s="21">
        <v>335</v>
      </c>
    </row>
    <row r="79" spans="1:12" x14ac:dyDescent="0.3">
      <c r="I79" s="25" t="s">
        <v>1047</v>
      </c>
      <c r="J79" s="21">
        <v>599</v>
      </c>
      <c r="K79" s="21">
        <v>401</v>
      </c>
      <c r="L79" s="21">
        <v>1000</v>
      </c>
    </row>
    <row r="85" spans="8:9" x14ac:dyDescent="0.3">
      <c r="H85" s="24" t="s">
        <v>1046</v>
      </c>
      <c r="I85" t="s">
        <v>1041</v>
      </c>
    </row>
    <row r="86" spans="8:9" x14ac:dyDescent="0.3">
      <c r="H86" s="25">
        <v>2</v>
      </c>
      <c r="I86" s="21">
        <v>10</v>
      </c>
    </row>
    <row r="87" spans="8:9" x14ac:dyDescent="0.3">
      <c r="H87" s="25">
        <v>3</v>
      </c>
      <c r="I87" s="21">
        <v>44</v>
      </c>
    </row>
    <row r="88" spans="8:9" x14ac:dyDescent="0.3">
      <c r="H88" s="25">
        <v>4</v>
      </c>
      <c r="I88" s="21">
        <v>95</v>
      </c>
    </row>
    <row r="89" spans="8:9" x14ac:dyDescent="0.3">
      <c r="H89" s="25">
        <v>5</v>
      </c>
      <c r="I89" s="21">
        <v>51</v>
      </c>
    </row>
    <row r="90" spans="8:9" x14ac:dyDescent="0.3">
      <c r="H90" s="25" t="s">
        <v>1047</v>
      </c>
      <c r="I90" s="21">
        <v>200</v>
      </c>
    </row>
    <row r="96" spans="8:9" x14ac:dyDescent="0.3">
      <c r="H96" s="24" t="s">
        <v>1042</v>
      </c>
      <c r="I96" s="24" t="s">
        <v>1075</v>
      </c>
    </row>
    <row r="97" spans="8:14" x14ac:dyDescent="0.3">
      <c r="H97" s="24" t="s">
        <v>1046</v>
      </c>
      <c r="I97" t="s">
        <v>11</v>
      </c>
      <c r="J97" t="s">
        <v>9</v>
      </c>
      <c r="K97" t="s">
        <v>6</v>
      </c>
      <c r="L97" t="s">
        <v>13</v>
      </c>
      <c r="M97" t="s">
        <v>10</v>
      </c>
      <c r="N97" t="s">
        <v>1047</v>
      </c>
    </row>
    <row r="98" spans="8:14" x14ac:dyDescent="0.3">
      <c r="H98" s="25" t="s">
        <v>1002</v>
      </c>
    </row>
    <row r="99" spans="8:14" x14ac:dyDescent="0.3">
      <c r="H99" s="28" t="s">
        <v>20</v>
      </c>
      <c r="I99" s="22">
        <v>891</v>
      </c>
      <c r="J99" s="22">
        <v>1332</v>
      </c>
      <c r="K99" s="22">
        <v>1282</v>
      </c>
      <c r="L99" s="22">
        <v>739</v>
      </c>
      <c r="M99" s="22">
        <v>560</v>
      </c>
      <c r="N99" s="22">
        <v>4804</v>
      </c>
    </row>
    <row r="100" spans="8:14" x14ac:dyDescent="0.3">
      <c r="H100" s="28" t="s">
        <v>12</v>
      </c>
      <c r="I100" s="22">
        <v>1991</v>
      </c>
      <c r="J100" s="22">
        <v>1886</v>
      </c>
      <c r="K100" s="22">
        <v>1206</v>
      </c>
      <c r="L100" s="22">
        <v>884</v>
      </c>
      <c r="M100" s="22">
        <v>1722</v>
      </c>
      <c r="N100" s="22">
        <v>7689</v>
      </c>
    </row>
    <row r="101" spans="8:14" x14ac:dyDescent="0.3">
      <c r="H101" s="28" t="s">
        <v>8</v>
      </c>
      <c r="I101" s="22">
        <v>1163</v>
      </c>
      <c r="J101" s="22">
        <v>1180</v>
      </c>
      <c r="K101" s="22">
        <v>1616</v>
      </c>
      <c r="L101" s="22">
        <v>1043</v>
      </c>
      <c r="M101" s="22">
        <v>1747</v>
      </c>
      <c r="N101" s="22">
        <v>6749</v>
      </c>
    </row>
    <row r="102" spans="8:14" x14ac:dyDescent="0.3">
      <c r="H102" s="28" t="s">
        <v>16</v>
      </c>
      <c r="I102" s="22">
        <v>1438</v>
      </c>
      <c r="J102" s="22">
        <v>1616</v>
      </c>
      <c r="K102" s="22">
        <v>866</v>
      </c>
      <c r="L102" s="22">
        <v>829</v>
      </c>
      <c r="M102" s="22">
        <v>2070</v>
      </c>
      <c r="N102" s="22">
        <v>6819</v>
      </c>
    </row>
    <row r="103" spans="8:14" x14ac:dyDescent="0.3">
      <c r="H103" s="25" t="s">
        <v>1001</v>
      </c>
    </row>
    <row r="104" spans="8:14" x14ac:dyDescent="0.3">
      <c r="H104" s="28" t="s">
        <v>24</v>
      </c>
      <c r="I104" s="22">
        <v>1233</v>
      </c>
      <c r="J104" s="22">
        <v>223</v>
      </c>
      <c r="K104" s="22">
        <v>1680</v>
      </c>
      <c r="L104" s="22">
        <v>990</v>
      </c>
      <c r="M104" s="22">
        <v>1508</v>
      </c>
      <c r="N104" s="22">
        <v>5634</v>
      </c>
    </row>
    <row r="105" spans="8:14" x14ac:dyDescent="0.3">
      <c r="H105" s="28" t="s">
        <v>15</v>
      </c>
      <c r="I105" s="22">
        <v>1598</v>
      </c>
      <c r="J105" s="22">
        <v>1907</v>
      </c>
      <c r="K105" s="22">
        <v>869</v>
      </c>
      <c r="L105" s="22">
        <v>1426</v>
      </c>
      <c r="M105" s="22">
        <v>1416</v>
      </c>
      <c r="N105" s="22">
        <v>7216</v>
      </c>
    </row>
    <row r="106" spans="8:14" x14ac:dyDescent="0.3">
      <c r="H106" s="28" t="s">
        <v>5</v>
      </c>
      <c r="I106" s="22">
        <v>900</v>
      </c>
      <c r="J106" s="22">
        <v>1016</v>
      </c>
      <c r="K106" s="22">
        <v>960</v>
      </c>
      <c r="L106" s="22">
        <v>940</v>
      </c>
      <c r="M106" s="22">
        <v>1193</v>
      </c>
      <c r="N106" s="22">
        <v>5009</v>
      </c>
    </row>
    <row r="107" spans="8:14" x14ac:dyDescent="0.3">
      <c r="H107" s="28" t="s">
        <v>18</v>
      </c>
      <c r="I107" s="22">
        <v>900</v>
      </c>
      <c r="J107" s="22">
        <v>1470</v>
      </c>
      <c r="K107" s="22">
        <v>1617</v>
      </c>
      <c r="L107" s="22">
        <v>1314</v>
      </c>
      <c r="M107" s="22">
        <v>941</v>
      </c>
      <c r="N107" s="22">
        <v>6242</v>
      </c>
    </row>
    <row r="108" spans="8:14" x14ac:dyDescent="0.3">
      <c r="H108" s="28" t="s">
        <v>14</v>
      </c>
      <c r="I108" s="22">
        <v>1255</v>
      </c>
      <c r="J108" s="22">
        <v>516</v>
      </c>
      <c r="K108" s="22">
        <v>1874</v>
      </c>
      <c r="L108" s="22">
        <v>1863</v>
      </c>
      <c r="M108" s="22">
        <v>1722</v>
      </c>
      <c r="N108" s="22">
        <v>7230</v>
      </c>
    </row>
    <row r="109" spans="8:14" x14ac:dyDescent="0.3">
      <c r="H109" s="28" t="s">
        <v>19</v>
      </c>
      <c r="I109" s="22">
        <v>1138</v>
      </c>
      <c r="J109" s="22">
        <v>1898</v>
      </c>
      <c r="K109" s="22">
        <v>1482</v>
      </c>
      <c r="L109" s="22">
        <v>846</v>
      </c>
      <c r="M109" s="22">
        <v>1154</v>
      </c>
      <c r="N109" s="22">
        <v>6518</v>
      </c>
    </row>
    <row r="110" spans="8:14" x14ac:dyDescent="0.3">
      <c r="H110" s="25" t="s">
        <v>1000</v>
      </c>
    </row>
    <row r="111" spans="8:14" x14ac:dyDescent="0.3">
      <c r="H111" s="28" t="s">
        <v>17</v>
      </c>
      <c r="I111" s="22">
        <v>1655</v>
      </c>
      <c r="J111" s="22">
        <v>805</v>
      </c>
      <c r="K111" s="22">
        <v>2263</v>
      </c>
      <c r="L111" s="22">
        <v>987</v>
      </c>
      <c r="M111" s="22">
        <v>1075</v>
      </c>
      <c r="N111" s="22">
        <v>6785</v>
      </c>
    </row>
    <row r="112" spans="8:14" x14ac:dyDescent="0.3">
      <c r="H112" s="28" t="s">
        <v>23</v>
      </c>
      <c r="I112" s="22">
        <v>1104</v>
      </c>
      <c r="J112" s="22">
        <v>2280</v>
      </c>
      <c r="K112" s="22">
        <v>1445</v>
      </c>
      <c r="L112" s="22">
        <v>1722</v>
      </c>
      <c r="M112" s="22">
        <v>1196</v>
      </c>
      <c r="N112" s="22">
        <v>7747</v>
      </c>
    </row>
    <row r="113" spans="6:14" x14ac:dyDescent="0.3">
      <c r="H113" s="28" t="s">
        <v>7</v>
      </c>
      <c r="I113" s="22">
        <v>372</v>
      </c>
      <c r="J113" s="22">
        <v>1818</v>
      </c>
      <c r="K113" s="22">
        <v>1346</v>
      </c>
      <c r="L113" s="22">
        <v>1156</v>
      </c>
      <c r="M113" s="22">
        <v>1484</v>
      </c>
      <c r="N113" s="22">
        <v>6176</v>
      </c>
    </row>
    <row r="114" spans="6:14" x14ac:dyDescent="0.3">
      <c r="H114" s="28" t="s">
        <v>22</v>
      </c>
      <c r="I114" s="22">
        <v>1415</v>
      </c>
      <c r="J114" s="22">
        <v>1271</v>
      </c>
      <c r="K114" s="22">
        <v>1214</v>
      </c>
      <c r="L114" s="22">
        <v>1135</v>
      </c>
      <c r="M114" s="22">
        <v>1566</v>
      </c>
      <c r="N114" s="22">
        <v>6601</v>
      </c>
    </row>
    <row r="115" spans="6:14" x14ac:dyDescent="0.3">
      <c r="H115" s="28" t="s">
        <v>21</v>
      </c>
      <c r="I115" s="22">
        <v>1362</v>
      </c>
      <c r="J115" s="22">
        <v>1363</v>
      </c>
      <c r="K115" s="22">
        <v>1152</v>
      </c>
      <c r="L115" s="22">
        <v>777</v>
      </c>
      <c r="M115" s="22">
        <v>750</v>
      </c>
      <c r="N115" s="22">
        <v>5404</v>
      </c>
    </row>
    <row r="120" spans="6:14" x14ac:dyDescent="0.3">
      <c r="F120" t="s">
        <v>1076</v>
      </c>
    </row>
    <row r="121" spans="6:14" x14ac:dyDescent="0.3">
      <c r="F121" t="s">
        <v>1077</v>
      </c>
      <c r="G121" s="36">
        <f>A13/A4</f>
        <v>0.2</v>
      </c>
    </row>
    <row r="122" spans="6:14" x14ac:dyDescent="0.3">
      <c r="F122" t="s">
        <v>1070</v>
      </c>
      <c r="G122">
        <f>_xlfn.XLOOKUP(F74,F65:F69,G65:G69)</f>
        <v>200</v>
      </c>
    </row>
    <row r="123" spans="6:14" x14ac:dyDescent="0.3">
      <c r="F123" t="s">
        <v>1071</v>
      </c>
      <c r="G123">
        <f>_xlfn.XLOOKUP(F74,F65:F69,H65:H69)</f>
        <v>20104</v>
      </c>
    </row>
    <row r="127" spans="6:14" x14ac:dyDescent="0.3">
      <c r="F127" t="s">
        <v>1078</v>
      </c>
      <c r="G127">
        <f>_xlfn.RANK.AVG(G122,G65:G69)</f>
        <v>3</v>
      </c>
    </row>
    <row r="128" spans="6:14" x14ac:dyDescent="0.3">
      <c r="F128" t="s">
        <v>1079</v>
      </c>
      <c r="G128">
        <f>_xlfn.RANK.AVG(G123,H65:H69)</f>
        <v>3</v>
      </c>
    </row>
    <row r="131" spans="5:6" x14ac:dyDescent="0.3">
      <c r="E131" s="14" t="s">
        <v>1080</v>
      </c>
      <c r="F131" s="14"/>
    </row>
    <row r="132" spans="5:6" x14ac:dyDescent="0.3">
      <c r="E132" s="14"/>
      <c r="F132" s="14" t="str">
        <f>"% of calls:"&amp;TEXT(G121,"0%")</f>
        <v>% of calls:20%</v>
      </c>
    </row>
    <row r="133" spans="5:6" x14ac:dyDescent="0.3">
      <c r="E133" s="14"/>
      <c r="F133" s="14" t="str">
        <f>IF(COUNTA(F74:F78)&gt;1,"","Call rank:"&amp;G127)</f>
        <v>Call rank:3</v>
      </c>
    </row>
    <row r="134" spans="5:6" x14ac:dyDescent="0.3">
      <c r="E134" s="14"/>
      <c r="F134" s="14" t="str">
        <f>IF(COUNTA(F74:F78)&gt;1,"","Amount rank:"&amp;G128)</f>
        <v>Amount rank:3</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E7"/>
  <sheetViews>
    <sheetView zoomScale="111" zoomScaleNormal="115" workbookViewId="0">
      <selection activeCell="F11" sqref="F11"/>
    </sheetView>
  </sheetViews>
  <sheetFormatPr defaultRowHeight="14.4" x14ac:dyDescent="0.3"/>
  <cols>
    <col min="5" max="5" width="10.8984375" customWidth="1"/>
    <col min="6" max="6" width="25.5" customWidth="1"/>
  </cols>
  <sheetData>
    <row r="2" spans="5:5" x14ac:dyDescent="0.3">
      <c r="E2" t="s">
        <v>1040</v>
      </c>
    </row>
    <row r="3" spans="5:5" ht="25.5" customHeight="1" x14ac:dyDescent="0.3">
      <c r="E3" t="s">
        <v>11</v>
      </c>
    </row>
    <row r="4" spans="5:5" ht="25.5" customHeight="1" x14ac:dyDescent="0.3">
      <c r="E4" t="s">
        <v>9</v>
      </c>
    </row>
    <row r="5" spans="5:5" ht="25.5" customHeight="1" x14ac:dyDescent="0.3">
      <c r="E5" t="s">
        <v>6</v>
      </c>
    </row>
    <row r="6" spans="5:5" ht="25.5" customHeight="1" x14ac:dyDescent="0.3">
      <c r="E6" t="s">
        <v>13</v>
      </c>
    </row>
    <row r="7" spans="5:5" ht="25.5"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 centre Report</vt:lpstr>
      <vt:lpstr>Data</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Vandna Hegde</cp:lastModifiedBy>
  <dcterms:created xsi:type="dcterms:W3CDTF">2021-03-14T20:21:32Z</dcterms:created>
  <dcterms:modified xsi:type="dcterms:W3CDTF">2026-06-09T17:31:16Z</dcterms:modified>
</cp:coreProperties>
</file>