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0490" windowHeight="7695" activeTab="2"/>
  </bookViews>
  <sheets>
    <sheet name="Example" sheetId="1" r:id="rId1"/>
    <sheet name="Instructions" sheetId="3" r:id="rId2"/>
    <sheet name="OCC SP" sheetId="10" r:id="rId3"/>
    <sheet name="Surgical (JA)" sheetId="12" r:id="rId4"/>
    <sheet name="Med vs IAC JW" sheetId="13" r:id="rId5"/>
    <sheet name="Med vs Med DVE" sheetId="14" r:id="rId6"/>
    <sheet name="UAE SK" sheetId="15" r:id="rId7"/>
  </sheets>
  <externalReferences>
    <externalReference r:id="rId8"/>
  </externalReferences>
  <definedNames>
    <definedName name="_xlnm._FilterDatabase" localSheetId="4" hidden="1">'Med vs IAC JW'!$C$67:$E$119</definedName>
  </definedNames>
  <calcPr calcId="145621"/>
</workbook>
</file>

<file path=xl/calcChain.xml><?xml version="1.0" encoding="utf-8"?>
<calcChain xmlns="http://schemas.openxmlformats.org/spreadsheetml/2006/main">
  <c r="O33" i="15" l="1"/>
  <c r="O32" i="15"/>
  <c r="O31" i="15"/>
  <c r="O30" i="15"/>
  <c r="O29" i="15"/>
  <c r="O28" i="15"/>
  <c r="O27" i="15"/>
  <c r="O26" i="15"/>
  <c r="O25" i="15"/>
  <c r="O24" i="15"/>
  <c r="O23" i="15"/>
  <c r="O22" i="15"/>
  <c r="O20" i="15"/>
  <c r="O19" i="15"/>
  <c r="O18" i="15"/>
  <c r="O17" i="15"/>
  <c r="O16" i="15"/>
  <c r="O15" i="15"/>
  <c r="O14" i="15"/>
  <c r="O13" i="15"/>
  <c r="O11" i="15"/>
  <c r="O10" i="15"/>
  <c r="O9" i="15"/>
  <c r="O8" i="15"/>
  <c r="O7" i="15"/>
  <c r="O6" i="15"/>
  <c r="O5" i="15"/>
  <c r="O4" i="15"/>
  <c r="O3" i="15"/>
  <c r="O2" i="15"/>
  <c r="P71" i="14" l="1"/>
  <c r="P70" i="14"/>
  <c r="P69" i="14"/>
  <c r="P68" i="14"/>
  <c r="D68" i="14"/>
  <c r="P67" i="14"/>
  <c r="P66" i="14"/>
  <c r="P65" i="14"/>
  <c r="P64" i="14"/>
  <c r="D64" i="14"/>
  <c r="P63" i="14"/>
  <c r="P62" i="14"/>
  <c r="P61" i="14"/>
  <c r="P60" i="14"/>
  <c r="P59" i="14"/>
  <c r="P58" i="14"/>
  <c r="P57" i="14"/>
  <c r="P56" i="14"/>
  <c r="P55" i="14"/>
  <c r="P54" i="14"/>
  <c r="P53" i="14"/>
  <c r="P52" i="14"/>
  <c r="F52" i="14"/>
  <c r="P51" i="14"/>
  <c r="F51" i="14"/>
  <c r="P50" i="14"/>
  <c r="P49" i="14"/>
  <c r="P48" i="14"/>
  <c r="P47" i="14"/>
  <c r="P46" i="14"/>
  <c r="P45" i="14"/>
  <c r="P44" i="14"/>
  <c r="P43" i="14"/>
  <c r="P42" i="14"/>
  <c r="P41" i="14"/>
  <c r="P40" i="14"/>
  <c r="P39" i="14"/>
  <c r="P38" i="14"/>
  <c r="P37" i="14"/>
  <c r="P36" i="14"/>
  <c r="P35" i="14"/>
  <c r="P34" i="14"/>
  <c r="P33" i="14"/>
  <c r="D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N9" i="12" l="1"/>
  <c r="N8" i="12"/>
  <c r="N7" i="12"/>
  <c r="N6" i="12"/>
  <c r="N5" i="12"/>
  <c r="N4" i="12"/>
  <c r="N9" i="10"/>
  <c r="N8" i="10"/>
  <c r="N7" i="10"/>
  <c r="N6" i="10"/>
  <c r="N5" i="10"/>
  <c r="N4" i="10"/>
  <c r="N9" i="1" l="1"/>
  <c r="N8" i="1"/>
  <c r="N7" i="1"/>
  <c r="N6" i="1"/>
  <c r="N5" i="1"/>
  <c r="N4" i="1"/>
</calcChain>
</file>

<file path=xl/sharedStrings.xml><?xml version="1.0" encoding="utf-8"?>
<sst xmlns="http://schemas.openxmlformats.org/spreadsheetml/2006/main" count="1080" uniqueCount="315">
  <si>
    <t>Study ID</t>
  </si>
  <si>
    <t>Group 1</t>
  </si>
  <si>
    <t>Intervention*</t>
  </si>
  <si>
    <t>Baseline N</t>
  </si>
  <si>
    <t>Group 3</t>
  </si>
  <si>
    <t>Group 2</t>
  </si>
  <si>
    <t>…</t>
  </si>
  <si>
    <t>XXXXXX</t>
  </si>
  <si>
    <t>Myomectomy</t>
  </si>
  <si>
    <t>Hysterectomy</t>
  </si>
  <si>
    <t>Hyster-ectomy</t>
  </si>
  <si>
    <t>Myom-ectomy</t>
  </si>
  <si>
    <t>UAE</t>
  </si>
  <si>
    <t>MRIgFUS</t>
  </si>
  <si>
    <t>IUD</t>
  </si>
  <si>
    <t>No subsequent treatment in this follow-up period</t>
  </si>
  <si>
    <t>Ablation</t>
  </si>
  <si>
    <t>Follow-up Interval (months)</t>
  </si>
  <si>
    <t xml:space="preserve">Summary of Subsequent Treatment by Follow-up Interval </t>
  </si>
  <si>
    <t>(Add columns for all subsequent rx reported for any arm in the trial even if zero for an individual arm or time period)</t>
  </si>
  <si>
    <t>Arm in Trial (Please align with study arms as extracted)</t>
  </si>
  <si>
    <t xml:space="preserve">Number at Follow-up </t>
  </si>
  <si>
    <t>Ablation+/- hysteroscopic myomectomy</t>
  </si>
  <si>
    <t>Ablation +/- Hystero-scopic Myomectomy</t>
  </si>
  <si>
    <t>Number with Specific Type of Subsequent Treatment (Cumulative for the indicated follow-up interval)*</t>
  </si>
  <si>
    <t>Notes</t>
  </si>
  <si>
    <t>* Please use the provided groupings for interventions to maximize our ability to group/collapse later in a uniform fashion</t>
  </si>
  <si>
    <t xml:space="preserve">Review the results, tables, and discussions of your papers carefully for any report of subsequent treatment, including repetition of the initial intervention at some later time. Papers are located in the Box folder that was sent to your for your section writing previously. </t>
  </si>
  <si>
    <t>See the attached example sheet.</t>
  </si>
  <si>
    <t>Record N at baseline and at the follow-up interval(s); each row is an arm, specific to a follow-up timeframe. It is fine to group families and grouping will make this tracking easiest.</t>
  </si>
  <si>
    <t xml:space="preserve">For consistency we are considering the total number of individuals with a specific subsequent intervention is cumulative. For instance if the paper reports 3 women in the myomectomy group had a hysterectomy by 6 month follow-up and another two by the end of one year of follow-up, the entries would be 3, and 5. </t>
  </si>
  <si>
    <t>The column "no subsequent treatment" is automatically calculated and should not require entry.</t>
  </si>
  <si>
    <t xml:space="preserve">When reported immediate intraoperative conversions will be considered part of harms; this is looking for treatment decisions/trajectories over time. If a women was randomized to myomectomy and had life threatening bleeding and a conversion intra-op to hysterectomy, that's most compatible with a harm and not an event we want to track as part of answering" If I chose/try X first, how likely is it I will eventually chose Y?" </t>
  </si>
  <si>
    <t>Please use the names of interventions provided (i.e. all IUDs group under "IUD", all forms of ablation are "ablation". Group hysteroscopic myomectomy followed by ablation under the ablation +/- hysteroscopic myomectomy category. For our purposes we are considering the procedure in this case to be accessing the uterus via the cervix and doing the needed procedures to perform the ablation.</t>
  </si>
  <si>
    <t xml:space="preserve">If hysteroscopic myomectomy only, please record as myomectomy and record number of myomectomies that are recorded to be hysteroscopic in notes. </t>
  </si>
  <si>
    <t xml:space="preserve">All surgical approaches for a procedure can be grouped together. Don't separate laparoscopic, robotic, open/laparotomy. </t>
  </si>
  <si>
    <t>Ref IDs in this section</t>
  </si>
  <si>
    <t>1290</t>
  </si>
  <si>
    <t>G1a:</t>
  </si>
  <si>
    <t>mifepristone, 10mg</t>
  </si>
  <si>
    <t>G1b:</t>
  </si>
  <si>
    <t>mifepristone, 5mg</t>
  </si>
  <si>
    <t>2318</t>
  </si>
  <si>
    <t>G1:</t>
  </si>
  <si>
    <t>diphereline</t>
  </si>
  <si>
    <t>G2:</t>
  </si>
  <si>
    <t>cabergoline</t>
  </si>
  <si>
    <t>2555</t>
  </si>
  <si>
    <t>letrozole, 2.5mg</t>
  </si>
  <si>
    <t>triptorelin, 3.6mg/mo</t>
  </si>
  <si>
    <t>2635</t>
  </si>
  <si>
    <t>G1a + G1b:</t>
  </si>
  <si>
    <t>mifepristone, 10mg + mifepristone, 5mg</t>
  </si>
  <si>
    <t>3312</t>
  </si>
  <si>
    <t>3978</t>
  </si>
  <si>
    <t>4787</t>
  </si>
  <si>
    <t>4961</t>
  </si>
  <si>
    <t>tibolone, 2.5mg</t>
  </si>
  <si>
    <t>hormone replacement therapy, transdermal</t>
  </si>
  <si>
    <t>5721</t>
  </si>
  <si>
    <t>tibolone</t>
  </si>
  <si>
    <t>transdermal estrogen replacement therapy</t>
  </si>
  <si>
    <t>629</t>
  </si>
  <si>
    <t>mifepristone, 2.5mg</t>
  </si>
  <si>
    <t>6393</t>
  </si>
  <si>
    <t>G1a + G1b + G1c:</t>
  </si>
  <si>
    <t>triptorelin, 100ug + triptorelin, 20ug + triptorelin, 5ug</t>
  </si>
  <si>
    <t>triptorelin, 100ug</t>
  </si>
  <si>
    <t>triptorelin, 20ug</t>
  </si>
  <si>
    <t>G1c:</t>
  </si>
  <si>
    <t>triptorelin, 5ug</t>
  </si>
  <si>
    <t>6903</t>
  </si>
  <si>
    <t>leuprolide plus estrogen-progestin</t>
  </si>
  <si>
    <t>leuprolide plus progestin</t>
  </si>
  <si>
    <t>7139</t>
  </si>
  <si>
    <t>7309</t>
  </si>
  <si>
    <t>leuprolide, 1.88mg</t>
  </si>
  <si>
    <t>leuprolide, 3.75mg</t>
  </si>
  <si>
    <t>7530</t>
  </si>
  <si>
    <t>buserelin, intranasal</t>
  </si>
  <si>
    <t>hysterectomy or myomectomy</t>
  </si>
  <si>
    <t>757</t>
  </si>
  <si>
    <t>7589</t>
  </si>
  <si>
    <t>G1 + G2:</t>
  </si>
  <si>
    <t>buserelin + goserelin</t>
  </si>
  <si>
    <t>goserelin, subcutaneous</t>
  </si>
  <si>
    <t>7763</t>
  </si>
  <si>
    <t>gestrinone, 2.5mg oral + gestrinone, 5mg oral + gestrinone, 5mg vaginal</t>
  </si>
  <si>
    <t>gestrinone, 2.5mg</t>
  </si>
  <si>
    <t>gestrinone, 5mg</t>
  </si>
  <si>
    <t>gestrinone, 5mg vaginal</t>
  </si>
  <si>
    <t>95</t>
  </si>
  <si>
    <t>ulipristal, 5mg</t>
  </si>
  <si>
    <t>ulipristal, 10mg</t>
  </si>
  <si>
    <t>REF ID</t>
  </si>
  <si>
    <t>Group</t>
  </si>
  <si>
    <t>Intervention</t>
  </si>
  <si>
    <t>1849</t>
  </si>
  <si>
    <t>CG:</t>
  </si>
  <si>
    <t>placebo</t>
  </si>
  <si>
    <t>ulipristal, 10mg + ulipristal, 20mg</t>
  </si>
  <si>
    <t>ulipristal, 20mg</t>
  </si>
  <si>
    <t>3016</t>
  </si>
  <si>
    <t>leuprolide (11.25 mg q 3 months) plus placebo</t>
  </si>
  <si>
    <t>leuprolide (11.25 mg q 3 months) plus tibolone 2.5mg</t>
  </si>
  <si>
    <t>3181</t>
  </si>
  <si>
    <t>goserelin plus placebo (6 months)</t>
  </si>
  <si>
    <t>goserelin plus placebo (3 months) then tibolone 2.5mg (3 months)</t>
  </si>
  <si>
    <t>goserelin plus tibolone, 2.5mg (6 months)</t>
  </si>
  <si>
    <t>3324</t>
  </si>
  <si>
    <t>asoprisnil, 5mg</t>
  </si>
  <si>
    <t>asoprisnil, 10mg</t>
  </si>
  <si>
    <t>asoprisnil, 25mg</t>
  </si>
  <si>
    <t>3407</t>
  </si>
  <si>
    <t>3674</t>
  </si>
  <si>
    <t>UAE plus goserelin</t>
  </si>
  <si>
    <t>414</t>
  </si>
  <si>
    <t>ulipristal followed by placebo</t>
  </si>
  <si>
    <t>ulipristal plus progestin</t>
  </si>
  <si>
    <t>4258</t>
  </si>
  <si>
    <t>CG1:</t>
  </si>
  <si>
    <t>leuprolide plus placebo</t>
  </si>
  <si>
    <t>CG2:</t>
  </si>
  <si>
    <t>healthy controls</t>
  </si>
  <si>
    <t>leuprolide plus raloxifene</t>
  </si>
  <si>
    <t>4468</t>
  </si>
  <si>
    <t>no treatment</t>
  </si>
  <si>
    <t>raloxifene, 180mg</t>
  </si>
  <si>
    <t>4858</t>
  </si>
  <si>
    <t>G1 + CG:</t>
  </si>
  <si>
    <t>leuprolide plus raloxifene + leuprolide plus placebo</t>
  </si>
  <si>
    <t>leuprolide plus raloxifene, 60mg</t>
  </si>
  <si>
    <t>4960</t>
  </si>
  <si>
    <t>raloxifene, 60mg</t>
  </si>
  <si>
    <t>5276</t>
  </si>
  <si>
    <t>5302</t>
  </si>
  <si>
    <t>tamoxifen, 20mg</t>
  </si>
  <si>
    <t>6091</t>
  </si>
  <si>
    <t>leuprolide (3.75 mg/28 d) plus placebo</t>
  </si>
  <si>
    <t>leuprolide plus tibolone, 2.5mg</t>
  </si>
  <si>
    <t>6263</t>
  </si>
  <si>
    <t>6696</t>
  </si>
  <si>
    <t>leuprolide plus MPA</t>
  </si>
  <si>
    <t>686</t>
  </si>
  <si>
    <t>7155</t>
  </si>
  <si>
    <t>leuprolide plus MPA in first 12 weeks</t>
  </si>
  <si>
    <t>leuprolide plus MPA in second 12 weeks</t>
  </si>
  <si>
    <t>7504</t>
  </si>
  <si>
    <t>leuprolide</t>
  </si>
  <si>
    <t>758</t>
  </si>
  <si>
    <t>tranexamic acid</t>
  </si>
  <si>
    <t>7797</t>
  </si>
  <si>
    <t>7936</t>
  </si>
  <si>
    <t>Ref ID</t>
  </si>
  <si>
    <t>1108</t>
  </si>
  <si>
    <t>myomectomy plus uterine artery clipping</t>
  </si>
  <si>
    <t>myomectomy</t>
  </si>
  <si>
    <t>1583</t>
  </si>
  <si>
    <t>myomectomy, gasless laparoscopic</t>
  </si>
  <si>
    <t>myomectomy, conventional laparoscopic</t>
  </si>
  <si>
    <t>1759</t>
  </si>
  <si>
    <t>myomectomy with LUAO</t>
  </si>
  <si>
    <t>hysterectomy, intrafascial supracervical</t>
  </si>
  <si>
    <t>1889</t>
  </si>
  <si>
    <t>myomectomy, loop ligation with vasopressin</t>
  </si>
  <si>
    <t>myomectomy with vasopressin</t>
  </si>
  <si>
    <t>G3:</t>
  </si>
  <si>
    <t>2093</t>
  </si>
  <si>
    <t>morcellation, morcellex</t>
  </si>
  <si>
    <t>morcellation, rotocut G1</t>
  </si>
  <si>
    <t>morcellation, rotocut G2</t>
  </si>
  <si>
    <t>2375</t>
  </si>
  <si>
    <t>myomectomy, minilaparotomic</t>
  </si>
  <si>
    <t>myomectomy, laparoscopic assisted minilaparotomic</t>
  </si>
  <si>
    <t>2430</t>
  </si>
  <si>
    <t>2688</t>
  </si>
  <si>
    <t>hysterectomy, laparoscopic assisted vaginal</t>
  </si>
  <si>
    <t>hysterectomy, vaginal</t>
  </si>
  <si>
    <t>2753</t>
  </si>
  <si>
    <t>myomectomy, isobaric gasless laparoscopic assisted minilaparotomy</t>
  </si>
  <si>
    <t>myomectomy, isobaric gasless laparoscopy</t>
  </si>
  <si>
    <t>3107</t>
  </si>
  <si>
    <t>3263</t>
  </si>
  <si>
    <t>myomectomy, laparoscopic</t>
  </si>
  <si>
    <t>3303</t>
  </si>
  <si>
    <t>3665</t>
  </si>
  <si>
    <t>no surgery</t>
  </si>
  <si>
    <t>3690</t>
  </si>
  <si>
    <t>3747</t>
  </si>
  <si>
    <t>hysterectomy, total abdominal + hysterectomy, vaginal</t>
  </si>
  <si>
    <t>hysterectomy, abdominal</t>
  </si>
  <si>
    <t>386</t>
  </si>
  <si>
    <t>hysterectomy, total laparoscopic</t>
  </si>
  <si>
    <t>4821</t>
  </si>
  <si>
    <t>4834</t>
  </si>
  <si>
    <t>4987</t>
  </si>
  <si>
    <t>5380</t>
  </si>
  <si>
    <t>myomectomy, abdominal</t>
  </si>
  <si>
    <t>5382</t>
  </si>
  <si>
    <t>5474</t>
  </si>
  <si>
    <t>5626</t>
  </si>
  <si>
    <t>5770</t>
  </si>
  <si>
    <t>surgery</t>
  </si>
  <si>
    <t>goserelin</t>
  </si>
  <si>
    <t>625</t>
  </si>
  <si>
    <t>myomectomy, mini-invasive laproscopic</t>
  </si>
  <si>
    <t>myomectomy, standard laparoscopic</t>
  </si>
  <si>
    <t>6565</t>
  </si>
  <si>
    <t>Ref Ids and group names in this section</t>
  </si>
  <si>
    <t>REFID</t>
  </si>
  <si>
    <t>G1</t>
  </si>
  <si>
    <t>LUNA plus LBCUV</t>
  </si>
  <si>
    <t>G2</t>
  </si>
  <si>
    <t>LBCUV</t>
  </si>
  <si>
    <t xml:space="preserve">41 randomized; 40 successful interventions; </t>
  </si>
  <si>
    <t>Data for five patients were excluded. Two had
the procedure converted to abdominal hysterectomy
due to severe peritoneal adhesions, one became
pregnant before the final visit, and two were lost to
follow-up.</t>
  </si>
  <si>
    <t>hysteroscopic resection</t>
  </si>
  <si>
    <t>ulipristal acetate followed by progestin</t>
  </si>
  <si>
    <t>Supplemental Figure 3 describes # of women who went on to have "surgery" but doesn't define the type of intervention taken</t>
  </si>
  <si>
    <t>CG</t>
  </si>
  <si>
    <t>ulipristal acetate followed by placebo</t>
  </si>
  <si>
    <t>CDB10 (Ulipristal)</t>
  </si>
  <si>
    <t>?</t>
  </si>
  <si>
    <t xml:space="preserve">unclear what to record, as some of the #s listed in Figure 1 are overlapping… </t>
  </si>
  <si>
    <t>CD20 (Ulipristal)</t>
  </si>
  <si>
    <t xml:space="preserve">2 dropped out during this phase II study. </t>
  </si>
  <si>
    <t>leuprolide acetate depot (11.25 mg q 3 months) + tibolone 2.5 mg/d orally</t>
  </si>
  <si>
    <t>leuprolide acetate depot (11.25 mg q 3 months) + Placebo</t>
  </si>
  <si>
    <t>SC implant of 3.6 goserelin + placebo (3 months) then tibolone 2.5 mg daily (3 months)</t>
  </si>
  <si>
    <t>NR</t>
  </si>
  <si>
    <t>unclear subsequent treatment - not clearly reported in paper. Paper did allude that some patients might have gotten a hysterectomy but did specify.</t>
  </si>
  <si>
    <t>SC implant of 3.6 goserelin + tibolone 2.5 mg daily (6 months)</t>
  </si>
  <si>
    <t>SC implant of 3.6 goserelin + placebo (6 months)</t>
  </si>
  <si>
    <t>Asoprisnil 5 mg</t>
  </si>
  <si>
    <t>specific subsequent interventions (hyst, myo, UAE, etc) not reported</t>
  </si>
  <si>
    <t>Asoprisnil 10 mg</t>
  </si>
  <si>
    <t>Asoprisnil 25 mg</t>
  </si>
  <si>
    <t>Placebo</t>
  </si>
  <si>
    <t>UAE plus goserelin acetate depot</t>
  </si>
  <si>
    <t>UAE only</t>
  </si>
  <si>
    <t>LP + GnRH agonist plus raloxifene</t>
  </si>
  <si>
    <t>LP + placebo</t>
  </si>
  <si>
    <t>Raloxifene, 180mg/day</t>
  </si>
  <si>
    <t>No treatment (control)</t>
  </si>
  <si>
    <t>leuprolide plus raloxifene 60 mg daily</t>
  </si>
  <si>
    <t>raloxifene 60 mg daily</t>
  </si>
  <si>
    <t>raloxifene 180 mg daily</t>
  </si>
  <si>
    <t>tamoxifen 20 mg daily</t>
  </si>
  <si>
    <t>within 3 years of followup 7 patients in treatment group underwent hysterectomy</t>
  </si>
  <si>
    <t>leuprolide plus (tibolone 2.5 mg daily) (A)</t>
  </si>
  <si>
    <t>leuprolide acetate depot (3.75 mg/28 d) + placebo (B)</t>
  </si>
  <si>
    <t>Tibolone</t>
  </si>
  <si>
    <t>No treatment</t>
  </si>
  <si>
    <t>G1/CG:</t>
  </si>
  <si>
    <t>LPA+ MPA / LPA+placebo</t>
  </si>
  <si>
    <t>CG/G1:</t>
  </si>
  <si>
    <t>LPA+ placebo / LPA+MPA</t>
  </si>
  <si>
    <t>specific subsequent interventions (hyst, myo, UAE, etc) not reported; treatment period was 24 weeks (5.5 months) but patients were followed for an additional 24 weeks - subsequent treatments not reported in manuscript</t>
  </si>
  <si>
    <t>specific subsequent interventions (hyst, myo, UAE, etc) not reported; treatment period was 24 weeks (5.5 months) but patients were followed for an additional 3 months - subsequent treatments not reported in manuscript</t>
  </si>
  <si>
    <t>I documented these two categories but feel free to delete if not informative</t>
  </si>
  <si>
    <t>Surgery</t>
  </si>
  <si>
    <t xml:space="preserve">Other Medication </t>
  </si>
  <si>
    <t xml:space="preserve">surgery was provided for 3 , did not differentiate kind of surgery, of note in the supplemental material they describe surgical procedures that were performed on16 patients (an excerpt from it is below), numbers inconsistent with dropouts due to surgery reported in flow chart figure 2 and the surgery numbers they report in the paper; EOT was at end of second 12 week course so I put 6 months for followup, but not clear if there was a interval of time between treatments. From supplemental Material: At the start of the study there was no surgery planned for 410 (90.9%) subjects. During the study, 435 (96.5%) subjects did not have surgery performed; surgery was performed on 16 (3.5%) subjects (7 [3.1%] and 9 [4.0%] in the 5 mg and 10 mg groups, respectively); for 13 of these surgery was not planned at the start of the study.
Of the 16 (3.5%) subjects in the FAS 1 that had surgery performed, 4 had a laparoscopic myomectomy (2 subjects in the 5 mg group and 2 subjects in the 10mg group), 1 had a laparotomic myomectomy (10 mg group), 4 had a laparoscopic hysterectomy ( 2 subjects in the 5 mg group and 2 subjects in the 10 mg group), 4 had a laparotomic hysterectomy ( 1 subject in the 5 mg group and 3 subjects in the 10 mg group), 3 had other surgery ( 1 subject had a laparotomic myomectomy and left ovarian cystectomy (endometrial cyst) and 1 subject had a vaginal myomectomy, both in the 5 mg group, and 1 had a vaginal myomectomy in the 10 mg group).
</t>
  </si>
  <si>
    <t>surgery was provided for 5 , did not differentiate kind of surgery</t>
  </si>
  <si>
    <t>surgery was provided for 3 , did not differentiate kind of surgery, of note in the supplemental material they describe other planned procedures that were performed on patients; EOT was at end of second 12 week course so I put 6 months for followup, but not clear if there was a interval of time between treatments.</t>
  </si>
  <si>
    <t>they had mulitple follow-ups 3, 6, and 9 months with various dropouts at those intervals. I provided the cumulative procedures reported across the follow-up intervals and the final N at last follow-up</t>
  </si>
  <si>
    <t>Their numbers in the text and the tables are inconsistent with regards to how many subjects attended follow-up and how many subjects they report having follow-up measures of fibroid dimensions ( for example they say they have 12 and 9 subjects wih fibroid dimensions at 18m followup in Tabe 4 but indicate that the 18 month follow-up appointment was attended by 10 and 9 subjects for 10mg and 5mg arms)</t>
  </si>
  <si>
    <t>I used the smaller values reported for follow-up in the text (Table 4 says 12 and 9 for 10mg and 5mg, text says 10 and 9)</t>
  </si>
  <si>
    <t xml:space="preserve">They indicatd that two subjects at 3 months followup had hysterectomy performed and had to drop out but did not indicate what treatment arm they belonged to. </t>
  </si>
  <si>
    <t>Follow-up at EOT, I labeled these with 0.</t>
  </si>
  <si>
    <t>Follow-up 1.5-2 months selected the larger number.</t>
  </si>
  <si>
    <t>Two women had hysterectomies 1,5-2 months after treatment but did not indicate which treatment arms they belonged to\</t>
  </si>
  <si>
    <t>ND</t>
  </si>
  <si>
    <t xml:space="preserve">Followup was either one week at termination of treatment or whenever the patient reported a specific FU AE symptom </t>
  </si>
  <si>
    <t>Follow-up at 3-10 months post treatment, they report as an average of 5.7 months. Only 9 women did follow-up ultrasounds</t>
  </si>
  <si>
    <t>Treatment success followed up at 6 months but not clear if this was the treatment interval or after completion of treatment, the N's at FU as a result are not clear the way the paper is written</t>
  </si>
  <si>
    <t>Follow-up at EOT a 26 wk interval (0,8, 26wks measurements), labeled these with 0 follup duration, 1 participant had to drop out during treatment and had a hysterectomy after week 11 of treatment did not indicate which arm, also one patient in the 5ug group needed a 5 day course of progesterone twice daily during treatment</t>
  </si>
  <si>
    <t>Did not provide breakdown of sample size for the initial randomized groups, only the analytic set, labeled these with ND</t>
  </si>
  <si>
    <t>Did not provide breakdowno of sample size for the initial randomized groups, only the analytic set, labeled these with ND</t>
  </si>
  <si>
    <t>There is a summary of women who started the treatment but ended in the middle of treatment to have a surgery (9hyst, 5myo) but since they did not complete treatment I did not include them, also these didn't indicate the treatment arms they belonged in. Other medication continued to treat fibroid after a follow-up was a continued treatment with this treatment arm.</t>
  </si>
  <si>
    <t>Other medication continued to treat fibroid after a follow-up was a continued treatment with this treatment arm.</t>
  </si>
  <si>
    <t>Follow-up at EOT, I labeled with a 0</t>
  </si>
  <si>
    <t>No summary of FU #s only mentioned in the discussion that 9/41 women were available at 6 months FU because majority had undergone surgical treatment, but did not provide breakdown by arm.</t>
  </si>
  <si>
    <t>The authors do not provide the breakdown of sample sizes by treatment arm at followup</t>
  </si>
  <si>
    <t xml:space="preserve">There are several individuals described who dropped out during the course of the treatment but did not complete the full course and had surgeries, I did not include those here, only those who completed treatment and had indicated a treatment at a follow-up point </t>
  </si>
  <si>
    <t>Trial name</t>
  </si>
  <si>
    <t>Baseline 
N</t>
  </si>
  <si>
    <t xml:space="preserve">Total subsequent Rx reported </t>
  </si>
  <si>
    <t>MARA</t>
  </si>
  <si>
    <t>3803_3052</t>
  </si>
  <si>
    <t>15-30 month interval</t>
  </si>
  <si>
    <t>FUME</t>
  </si>
  <si>
    <t>12 to 24</t>
  </si>
  <si>
    <t>3 by 1 year and 6 subsequently</t>
  </si>
  <si>
    <t xml:space="preserve"> </t>
  </si>
  <si>
    <t>REST</t>
  </si>
  <si>
    <t>3365_2026_1657_986</t>
  </si>
  <si>
    <t>one endometrial ablation and 2 Hys after UAE due to harms not counted here</t>
  </si>
  <si>
    <t>12 to 60</t>
  </si>
  <si>
    <t>one hysterectomy due to harms not counted here</t>
  </si>
  <si>
    <t>by 60</t>
  </si>
  <si>
    <t>JUN</t>
  </si>
  <si>
    <t>6 to 12</t>
  </si>
  <si>
    <t>additional reintervention reported, but no details</t>
  </si>
  <si>
    <t>EMMY</t>
  </si>
  <si>
    <t>3819_815_1986_2759_2971_
3120_3175_3192_3678_3721</t>
  </si>
  <si>
    <t>N from #1986; manual resection</t>
  </si>
  <si>
    <t>hysteroscopic myomectomy</t>
  </si>
  <si>
    <t>By 60</t>
  </si>
  <si>
    <t>PINTO</t>
  </si>
  <si>
    <t>38 randomized, 37 got UAE</t>
  </si>
  <si>
    <t>19 randomized, 16 got HYS</t>
  </si>
  <si>
    <t>Ruuskanen</t>
  </si>
  <si>
    <t>26 got UAE, hysteroscopy alone not counted</t>
  </si>
  <si>
    <t>26 got HYS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</si>
</sst>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1"/>
      <color rgb="FF000000"/>
      <name val="Calibri"/>
      <family val="2"/>
    </font>
    <font>
      <sz val="10"/>
      <name val="MS Sans Serif"/>
      <family val="2"/>
    </font>
    <font>
      <sz val="10"/>
      <name val="Arial"/>
      <family val="2"/>
    </font>
    <font>
      <sz val="10"/>
      <name val="Calibri"/>
      <family val="2"/>
      <scheme val="minor"/>
    </font>
    <font>
      <sz val="9"/>
      <name val="Calibri"/>
      <family val="2"/>
      <scheme val="minor"/>
    </font>
    <font>
      <b/>
      <sz val="9"/>
      <name val="Calibri"/>
      <family val="2"/>
      <scheme val="minor"/>
    </font>
    <font>
      <b/>
      <sz val="10"/>
      <name val="Calibri"/>
      <family val="2"/>
      <scheme val="minor"/>
    </font>
    <font>
      <b/>
      <sz val="12"/>
      <color theme="3"/>
      <name val="Calibri"/>
      <family val="2"/>
      <scheme val="minor"/>
    </font>
    <font>
      <b/>
      <sz val="10"/>
      <color theme="3"/>
      <name val="Calibri"/>
      <family val="2"/>
      <scheme val="minor"/>
    </font>
    <font>
      <sz val="12"/>
      <color theme="1"/>
      <name val="Calibri"/>
      <family val="2"/>
      <scheme val="minor"/>
    </font>
    <font>
      <sz val="12"/>
      <name val="Calibri"/>
      <scheme val="minor"/>
    </font>
    <font>
      <sz val="10"/>
      <color rgb="FF000000"/>
      <name val="Calibri"/>
      <family val="2"/>
      <scheme val="minor"/>
    </font>
    <font>
      <b/>
      <sz val="11"/>
      <color theme="1"/>
      <name val="Calibri"/>
      <family val="2"/>
      <scheme val="minor"/>
    </font>
    <font>
      <sz val="10"/>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8">
    <xf numFmtId="0" fontId="0" fillId="0" borderId="0"/>
    <xf numFmtId="0" fontId="7" fillId="0" borderId="0"/>
    <xf numFmtId="0" fontId="8" fillId="0" borderId="0"/>
    <xf numFmtId="0" fontId="5" fillId="0" borderId="0"/>
    <xf numFmtId="0" fontId="7" fillId="0" borderId="0"/>
    <xf numFmtId="0" fontId="7" fillId="0" borderId="0"/>
    <xf numFmtId="0" fontId="9" fillId="0" borderId="0"/>
    <xf numFmtId="0" fontId="16" fillId="0" borderId="0"/>
  </cellStyleXfs>
  <cellXfs count="85">
    <xf numFmtId="0" fontId="0" fillId="0" borderId="0" xfId="0"/>
    <xf numFmtId="0" fontId="0" fillId="0" borderId="0" xfId="0" applyAlignment="1">
      <alignment horizontal="center"/>
    </xf>
    <xf numFmtId="0" fontId="0" fillId="0" borderId="0" xfId="0" applyAlignment="1">
      <alignment horizontal="center" wrapText="1"/>
    </xf>
    <xf numFmtId="0" fontId="4" fillId="0" borderId="0" xfId="0" applyFont="1" applyAlignment="1">
      <alignment horizontal="center" wrapText="1"/>
    </xf>
    <xf numFmtId="1" fontId="0" fillId="0" borderId="0" xfId="0" applyNumberFormat="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0" xfId="0" applyBorder="1"/>
    <xf numFmtId="0" fontId="0" fillId="0" borderId="12" xfId="0" applyBorder="1"/>
    <xf numFmtId="0" fontId="0" fillId="0" borderId="12" xfId="0" applyBorder="1" applyAlignment="1">
      <alignment horizontal="center"/>
    </xf>
    <xf numFmtId="0" fontId="11" fillId="0" borderId="7" xfId="2" applyFont="1" applyBorder="1" applyAlignment="1">
      <alignment horizontal="left"/>
    </xf>
    <xf numFmtId="0" fontId="11" fillId="0" borderId="8" xfId="2" applyFont="1" applyBorder="1" applyAlignment="1">
      <alignment horizontal="left"/>
    </xf>
    <xf numFmtId="0" fontId="11" fillId="0" borderId="9" xfId="2" applyFont="1" applyBorder="1" applyAlignment="1">
      <alignment horizontal="left"/>
    </xf>
    <xf numFmtId="0" fontId="11" fillId="0" borderId="11" xfId="2" applyFont="1" applyBorder="1" applyAlignment="1">
      <alignment horizontal="left"/>
    </xf>
    <xf numFmtId="0" fontId="13" fillId="0" borderId="0" xfId="2" pivotButton="1" applyFont="1" applyBorder="1"/>
    <xf numFmtId="0" fontId="10" fillId="0" borderId="0" xfId="2" applyFont="1" applyBorder="1" applyAlignment="1">
      <alignment horizontal="left"/>
    </xf>
    <xf numFmtId="0" fontId="10" fillId="0" borderId="0" xfId="2" applyFont="1" applyBorder="1"/>
    <xf numFmtId="0" fontId="3" fillId="0" borderId="2" xfId="0" applyFont="1" applyBorder="1"/>
    <xf numFmtId="0" fontId="3" fillId="0" borderId="3" xfId="0" applyFont="1" applyBorder="1"/>
    <xf numFmtId="0" fontId="6" fillId="0" borderId="1" xfId="0" applyFont="1" applyBorder="1"/>
    <xf numFmtId="0" fontId="0" fillId="0" borderId="0" xfId="0"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Border="1" applyAlignment="1">
      <alignment wrapText="1"/>
    </xf>
    <xf numFmtId="0" fontId="2" fillId="0" borderId="0" xfId="0" applyFont="1" applyAlignment="1">
      <alignment horizontal="center" wrapText="1"/>
    </xf>
    <xf numFmtId="0" fontId="0" fillId="0" borderId="0" xfId="0" applyAlignment="1">
      <alignment horizontal="center" vertical="top"/>
    </xf>
    <xf numFmtId="0" fontId="16" fillId="0" borderId="0" xfId="0" applyFont="1" applyBorder="1"/>
    <xf numFmtId="0" fontId="0" fillId="2" borderId="0" xfId="0" applyFill="1"/>
    <xf numFmtId="0" fontId="0" fillId="0" borderId="0" xfId="0" applyFill="1"/>
    <xf numFmtId="0" fontId="16" fillId="0" borderId="0" xfId="0" applyFont="1" applyAlignment="1">
      <alignment horizontal="center"/>
    </xf>
    <xf numFmtId="0" fontId="16" fillId="0" borderId="0" xfId="0" applyFont="1"/>
    <xf numFmtId="0" fontId="16" fillId="0" borderId="0" xfId="0" applyFont="1" applyBorder="1" applyAlignment="1">
      <alignment horizontal="center"/>
    </xf>
    <xf numFmtId="0" fontId="17" fillId="0" borderId="0" xfId="2" applyFont="1" applyBorder="1" applyAlignment="1">
      <alignment horizontal="center"/>
    </xf>
    <xf numFmtId="0" fontId="17" fillId="0" borderId="0" xfId="2" applyFont="1" applyBorder="1" applyAlignment="1">
      <alignment horizontal="left"/>
    </xf>
    <xf numFmtId="0" fontId="2" fillId="0" borderId="0" xfId="0" applyFont="1" applyBorder="1"/>
    <xf numFmtId="0" fontId="12" fillId="0" borderId="4" xfId="2" applyFont="1" applyBorder="1"/>
    <xf numFmtId="0" fontId="12" fillId="0" borderId="5" xfId="2" applyFont="1" applyBorder="1" applyAlignment="1">
      <alignment horizontal="center"/>
    </xf>
    <xf numFmtId="0" fontId="12" fillId="0" borderId="6" xfId="2" applyFont="1" applyBorder="1"/>
    <xf numFmtId="0" fontId="11" fillId="0" borderId="0" xfId="2" applyFont="1" applyBorder="1" applyAlignment="1">
      <alignment horizontal="center"/>
    </xf>
    <xf numFmtId="0" fontId="2" fillId="0" borderId="2" xfId="0" applyFont="1" applyFill="1" applyBorder="1"/>
    <xf numFmtId="0" fontId="2" fillId="3" borderId="2" xfId="0" applyFont="1" applyFill="1" applyBorder="1"/>
    <xf numFmtId="0" fontId="2" fillId="4" borderId="2" xfId="0" applyFont="1" applyFill="1" applyBorder="1"/>
    <xf numFmtId="0" fontId="2" fillId="0" borderId="3" xfId="0" applyFont="1" applyBorder="1"/>
    <xf numFmtId="0" fontId="11" fillId="0" borderId="10" xfId="2" applyFont="1" applyBorder="1" applyAlignment="1">
      <alignment horizontal="center"/>
    </xf>
    <xf numFmtId="0" fontId="16" fillId="0" borderId="0" xfId="7" applyFill="1"/>
    <xf numFmtId="0" fontId="16" fillId="0" borderId="0" xfId="7" applyFill="1" applyAlignment="1">
      <alignment horizontal="center"/>
    </xf>
    <xf numFmtId="0" fontId="16" fillId="0" borderId="0" xfId="7" applyAlignment="1">
      <alignment horizontal="center"/>
    </xf>
    <xf numFmtId="0" fontId="16" fillId="4" borderId="0" xfId="7" applyFill="1" applyAlignment="1">
      <alignment horizontal="center" wrapText="1"/>
    </xf>
    <xf numFmtId="0" fontId="16" fillId="4" borderId="0" xfId="7" applyFill="1" applyAlignment="1">
      <alignment horizontal="center"/>
    </xf>
    <xf numFmtId="0" fontId="16" fillId="0" borderId="0" xfId="7"/>
    <xf numFmtId="0" fontId="16" fillId="0" borderId="0" xfId="7" applyAlignment="1">
      <alignment horizontal="center" wrapText="1"/>
    </xf>
    <xf numFmtId="0" fontId="16" fillId="0" borderId="0" xfId="7" applyFill="1" applyAlignment="1">
      <alignment horizontal="center" wrapText="1"/>
    </xf>
    <xf numFmtId="0" fontId="2" fillId="0" borderId="0" xfId="7" applyFont="1" applyAlignment="1">
      <alignment horizontal="center" wrapText="1"/>
    </xf>
    <xf numFmtId="0" fontId="10" fillId="0" borderId="7" xfId="2" applyFont="1" applyFill="1" applyBorder="1" applyAlignment="1">
      <alignment horizontal="left"/>
    </xf>
    <xf numFmtId="0" fontId="10" fillId="0" borderId="0" xfId="2" applyFont="1" applyFill="1" applyBorder="1" applyAlignment="1">
      <alignment horizontal="left"/>
    </xf>
    <xf numFmtId="0" fontId="10" fillId="0" borderId="8" xfId="2" applyFont="1" applyFill="1" applyBorder="1" applyAlignment="1">
      <alignment horizontal="left"/>
    </xf>
    <xf numFmtId="0" fontId="18" fillId="0" borderId="13" xfId="7" applyFont="1" applyFill="1" applyBorder="1" applyAlignment="1">
      <alignment horizontal="center" vertical="top"/>
    </xf>
    <xf numFmtId="1" fontId="16" fillId="0" borderId="0" xfId="7" applyNumberFormat="1" applyAlignment="1">
      <alignment horizontal="center"/>
    </xf>
    <xf numFmtId="1" fontId="16" fillId="4" borderId="0" xfId="7" applyNumberFormat="1" applyFill="1" applyAlignment="1">
      <alignment horizontal="center"/>
    </xf>
    <xf numFmtId="0" fontId="16" fillId="0" borderId="0" xfId="7" applyAlignment="1">
      <alignment wrapText="1"/>
    </xf>
    <xf numFmtId="0" fontId="16" fillId="2" borderId="0" xfId="7" applyFill="1"/>
    <xf numFmtId="0" fontId="16" fillId="2" borderId="0" xfId="7" applyFill="1" applyAlignment="1">
      <alignment horizontal="center"/>
    </xf>
    <xf numFmtId="0" fontId="10" fillId="0" borderId="9" xfId="2" applyFont="1" applyFill="1" applyBorder="1" applyAlignment="1">
      <alignment horizontal="left"/>
    </xf>
    <xf numFmtId="0" fontId="10" fillId="0" borderId="10" xfId="2" applyFont="1" applyFill="1" applyBorder="1" applyAlignment="1">
      <alignment horizontal="left"/>
    </xf>
    <xf numFmtId="0" fontId="10" fillId="0" borderId="11" xfId="2" applyFont="1" applyFill="1" applyBorder="1" applyAlignment="1">
      <alignment horizontal="left"/>
    </xf>
    <xf numFmtId="0" fontId="16" fillId="0" borderId="12" xfId="7" applyFill="1" applyBorder="1"/>
    <xf numFmtId="0" fontId="16" fillId="0" borderId="12" xfId="7" applyFill="1" applyBorder="1" applyAlignment="1">
      <alignment horizontal="center"/>
    </xf>
    <xf numFmtId="0" fontId="16" fillId="0" borderId="12" xfId="7" applyBorder="1" applyAlignment="1">
      <alignment horizontal="center"/>
    </xf>
    <xf numFmtId="0" fontId="16" fillId="4" borderId="12" xfId="7" applyFill="1" applyBorder="1" applyAlignment="1">
      <alignment horizontal="center"/>
    </xf>
    <xf numFmtId="0" fontId="16" fillId="0" borderId="12" xfId="7" applyBorder="1"/>
    <xf numFmtId="0" fontId="0" fillId="0" borderId="0" xfId="0" applyAlignment="1">
      <alignment horizontal="center"/>
    </xf>
    <xf numFmtId="0" fontId="14" fillId="0" borderId="7" xfId="0" applyFont="1" applyBorder="1" applyAlignment="1">
      <alignment horizontal="center"/>
    </xf>
    <xf numFmtId="0" fontId="15" fillId="0" borderId="0" xfId="0" applyFont="1" applyBorder="1" applyAlignment="1">
      <alignment horizontal="center"/>
    </xf>
    <xf numFmtId="0" fontId="16" fillId="0" borderId="0" xfId="7" applyAlignment="1">
      <alignment horizontal="center"/>
    </xf>
    <xf numFmtId="0" fontId="19"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wrapText="1"/>
    </xf>
    <xf numFmtId="0" fontId="20" fillId="5" borderId="0" xfId="1" applyFont="1" applyFill="1"/>
    <xf numFmtId="0" fontId="20" fillId="0" borderId="0" xfId="1" applyFont="1"/>
    <xf numFmtId="16" fontId="0" fillId="0" borderId="0" xfId="0" applyNumberFormat="1" applyAlignment="1">
      <alignment horizontal="left" vertical="top"/>
    </xf>
    <xf numFmtId="0" fontId="0" fillId="0" borderId="0" xfId="0" applyAlignment="1">
      <alignment vertical="top"/>
    </xf>
  </cellXfs>
  <cellStyles count="8">
    <cellStyle name="Normal" xfId="0" builtinId="0"/>
    <cellStyle name="Normal 2" xfId="1"/>
    <cellStyle name="Normal 2 2" xfId="3"/>
    <cellStyle name="Normal 3" xfId="4"/>
    <cellStyle name="Normal 4" xfId="5"/>
    <cellStyle name="Normal 5" xfId="6"/>
    <cellStyle name="Normal 6" xfId="2"/>
    <cellStyle name="Normal 7" xfId="7"/>
  </cellStyles>
  <dxfs count="6">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i val="0"/>
        <strike val="0"/>
        <condense val="0"/>
        <extend val="0"/>
        <outline val="0"/>
        <shadow val="0"/>
        <u val="none"/>
        <vertAlign val="baseline"/>
        <sz val="10"/>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VB\Fibroid_Uterus\Data%20Extraction\DATA\Outcome\COMBINED\Analysis\UF_outcome_Analysis_1123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_Data"/>
      <sheetName val="Dictionary"/>
    </sheetNames>
    <sheetDataSet>
      <sheetData sheetId="0"/>
      <sheetData sheetId="1"/>
    </sheetDataSet>
  </externalBook>
</externalLink>
</file>

<file path=xl/tables/table1.xml><?xml version="1.0" encoding="utf-8"?>
<table xmlns="http://schemas.openxmlformats.org/spreadsheetml/2006/main" id="2" name="Table2" displayName="Table2" ref="C16:E73" totalsRowShown="0" headerRowDxfId="5" dataDxfId="4" tableBorderDxfId="3" headerRowCellStyle="Normal 6" dataCellStyle="Normal 6">
  <autoFilter ref="C16:E73"/>
  <sortState ref="C17:E73">
    <sortCondition ref="C16:C73"/>
  </sortState>
  <tableColumns count="3">
    <tableColumn id="1" name="REF ID" dataDxfId="2" dataCellStyle="Normal 6"/>
    <tableColumn id="2" name="Group" dataDxfId="1" dataCellStyle="Normal 6"/>
    <tableColumn id="3" name="Intervention" dataDxfId="0" dataCellStyle="Normal 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O9" sqref="O9"/>
    </sheetView>
  </sheetViews>
  <sheetFormatPr defaultRowHeight="15" x14ac:dyDescent="0.25"/>
  <cols>
    <col min="2" max="2" width="16.28515625" style="1" customWidth="1"/>
    <col min="3" max="3" width="27.28515625" customWidth="1"/>
    <col min="4" max="4" width="12.28515625" style="1" customWidth="1"/>
    <col min="5" max="5" width="11.7109375" style="1" customWidth="1"/>
    <col min="6" max="6" width="11.28515625" style="1" customWidth="1"/>
    <col min="7" max="7" width="10.42578125" style="1" customWidth="1"/>
    <col min="8" max="12" width="8.85546875" style="1"/>
    <col min="13" max="13" width="19.7109375" style="1" customWidth="1"/>
    <col min="14" max="14" width="14.7109375" style="1" customWidth="1"/>
    <col min="15" max="15" width="14" customWidth="1"/>
  </cols>
  <sheetData>
    <row r="1" spans="1:16" x14ac:dyDescent="0.25">
      <c r="A1" t="s">
        <v>18</v>
      </c>
    </row>
    <row r="2" spans="1:16" ht="42.6" customHeight="1" x14ac:dyDescent="0.25">
      <c r="E2" s="2"/>
      <c r="G2" s="73" t="s">
        <v>24</v>
      </c>
      <c r="H2" s="73"/>
      <c r="I2" s="73"/>
      <c r="J2" s="73"/>
      <c r="K2" s="73"/>
      <c r="L2" s="73"/>
      <c r="M2" s="73"/>
      <c r="N2" s="73"/>
      <c r="O2" s="73"/>
      <c r="P2" s="73"/>
    </row>
    <row r="3" spans="1:16" ht="105" x14ac:dyDescent="0.25">
      <c r="A3" t="s">
        <v>0</v>
      </c>
      <c r="B3" s="2" t="s">
        <v>20</v>
      </c>
      <c r="C3" t="s">
        <v>2</v>
      </c>
      <c r="D3" s="1" t="s">
        <v>3</v>
      </c>
      <c r="E3" s="2" t="s">
        <v>17</v>
      </c>
      <c r="F3" s="2" t="s">
        <v>21</v>
      </c>
      <c r="G3" s="2" t="s">
        <v>10</v>
      </c>
      <c r="H3" s="3" t="s">
        <v>11</v>
      </c>
      <c r="I3" s="1" t="s">
        <v>12</v>
      </c>
      <c r="J3" s="1" t="s">
        <v>13</v>
      </c>
      <c r="K3" s="2" t="s">
        <v>23</v>
      </c>
      <c r="L3" s="1" t="s">
        <v>14</v>
      </c>
      <c r="M3" s="2" t="s">
        <v>19</v>
      </c>
      <c r="N3" s="2" t="s">
        <v>15</v>
      </c>
      <c r="O3" s="2" t="s">
        <v>25</v>
      </c>
    </row>
    <row r="4" spans="1:16" x14ac:dyDescent="0.25">
      <c r="A4" t="s">
        <v>7</v>
      </c>
      <c r="B4" s="1" t="s">
        <v>1</v>
      </c>
      <c r="C4" t="s">
        <v>8</v>
      </c>
      <c r="D4" s="1">
        <v>102</v>
      </c>
      <c r="E4" s="1">
        <v>6</v>
      </c>
      <c r="F4" s="4">
        <v>100</v>
      </c>
      <c r="G4" s="4">
        <v>3</v>
      </c>
      <c r="H4" s="4">
        <v>1</v>
      </c>
      <c r="I4" s="4">
        <v>1</v>
      </c>
      <c r="J4" s="4">
        <v>2</v>
      </c>
      <c r="K4" s="4">
        <v>0</v>
      </c>
      <c r="L4" s="4">
        <v>1</v>
      </c>
      <c r="M4" s="4"/>
      <c r="N4" s="4">
        <f>(F4-SUM(G4:L4))</f>
        <v>92</v>
      </c>
    </row>
    <row r="5" spans="1:16" x14ac:dyDescent="0.25">
      <c r="A5" t="s">
        <v>7</v>
      </c>
      <c r="B5" s="1" t="s">
        <v>5</v>
      </c>
      <c r="C5" t="s">
        <v>9</v>
      </c>
      <c r="D5" s="1">
        <v>100</v>
      </c>
      <c r="E5" s="1">
        <v>6</v>
      </c>
      <c r="F5" s="1">
        <v>98</v>
      </c>
      <c r="G5" s="1">
        <v>0</v>
      </c>
      <c r="H5" s="1">
        <v>0</v>
      </c>
      <c r="I5" s="1">
        <v>0</v>
      </c>
      <c r="J5" s="1">
        <v>0</v>
      </c>
      <c r="K5" s="1">
        <v>0</v>
      </c>
      <c r="L5" s="1">
        <v>0</v>
      </c>
      <c r="N5" s="4">
        <f>(F5-SUM(G5:L5))</f>
        <v>98</v>
      </c>
    </row>
    <row r="6" spans="1:16" x14ac:dyDescent="0.25">
      <c r="A6" t="s">
        <v>7</v>
      </c>
      <c r="B6" s="1" t="s">
        <v>4</v>
      </c>
      <c r="C6" t="s">
        <v>16</v>
      </c>
      <c r="D6" s="1">
        <v>102</v>
      </c>
      <c r="E6" s="1">
        <v>6</v>
      </c>
      <c r="F6" s="1">
        <v>101</v>
      </c>
      <c r="G6" s="1">
        <v>4</v>
      </c>
      <c r="H6" s="1">
        <v>2</v>
      </c>
      <c r="I6" s="1">
        <v>1</v>
      </c>
      <c r="J6" s="1">
        <v>2</v>
      </c>
      <c r="K6" s="1">
        <v>0</v>
      </c>
      <c r="L6" s="1">
        <v>0</v>
      </c>
      <c r="N6" s="4">
        <f>(F6-SUM(G6:L6))</f>
        <v>92</v>
      </c>
    </row>
    <row r="7" spans="1:16" x14ac:dyDescent="0.25">
      <c r="A7" t="s">
        <v>7</v>
      </c>
      <c r="B7" s="1" t="s">
        <v>1</v>
      </c>
      <c r="C7" t="s">
        <v>8</v>
      </c>
      <c r="D7" s="1">
        <v>102</v>
      </c>
      <c r="E7" s="1">
        <v>12</v>
      </c>
      <c r="F7" s="1">
        <v>99</v>
      </c>
      <c r="G7" s="1">
        <v>5</v>
      </c>
      <c r="H7" s="1">
        <v>2</v>
      </c>
      <c r="I7" s="1">
        <v>1</v>
      </c>
      <c r="J7" s="1">
        <v>4</v>
      </c>
      <c r="K7" s="1">
        <v>1</v>
      </c>
      <c r="L7" s="1">
        <v>2</v>
      </c>
      <c r="N7" s="4">
        <f t="shared" ref="N7:N9" si="0">(F7-SUM(G7:L7))</f>
        <v>84</v>
      </c>
    </row>
    <row r="8" spans="1:16" x14ac:dyDescent="0.25">
      <c r="A8" t="s">
        <v>7</v>
      </c>
      <c r="B8" s="1" t="s">
        <v>5</v>
      </c>
      <c r="C8" t="s">
        <v>9</v>
      </c>
      <c r="D8" s="1">
        <v>100</v>
      </c>
      <c r="E8" s="1">
        <v>12</v>
      </c>
      <c r="F8" s="1">
        <v>97</v>
      </c>
      <c r="G8" s="1">
        <v>0</v>
      </c>
      <c r="H8" s="1">
        <v>0</v>
      </c>
      <c r="I8" s="1">
        <v>0</v>
      </c>
      <c r="J8" s="1">
        <v>0</v>
      </c>
      <c r="K8" s="1">
        <v>0</v>
      </c>
      <c r="L8" s="1">
        <v>0</v>
      </c>
      <c r="N8" s="4">
        <f t="shared" si="0"/>
        <v>97</v>
      </c>
    </row>
    <row r="9" spans="1:16" x14ac:dyDescent="0.25">
      <c r="A9" t="s">
        <v>7</v>
      </c>
      <c r="B9" s="1" t="s">
        <v>4</v>
      </c>
      <c r="C9" t="s">
        <v>22</v>
      </c>
      <c r="D9" s="1">
        <v>102</v>
      </c>
      <c r="E9" s="1">
        <v>12</v>
      </c>
      <c r="F9" s="1">
        <v>100</v>
      </c>
      <c r="G9" s="1">
        <v>6</v>
      </c>
      <c r="H9" s="1">
        <v>4</v>
      </c>
      <c r="I9" s="1">
        <v>2</v>
      </c>
      <c r="J9" s="1">
        <v>2</v>
      </c>
      <c r="K9" s="1">
        <v>0</v>
      </c>
      <c r="L9" s="1">
        <v>1</v>
      </c>
      <c r="N9" s="4">
        <f t="shared" si="0"/>
        <v>85</v>
      </c>
    </row>
    <row r="11" spans="1:16" x14ac:dyDescent="0.25">
      <c r="C11" t="s">
        <v>26</v>
      </c>
    </row>
    <row r="36" spans="2:2" x14ac:dyDescent="0.25">
      <c r="B36" s="1" t="s">
        <v>4</v>
      </c>
    </row>
    <row r="37" spans="2:2" x14ac:dyDescent="0.25">
      <c r="B37" s="1" t="s">
        <v>6</v>
      </c>
    </row>
  </sheetData>
  <mergeCells count="1">
    <mergeCell ref="G2:P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B10" sqref="B10"/>
    </sheetView>
  </sheetViews>
  <sheetFormatPr defaultRowHeight="15" x14ac:dyDescent="0.25"/>
  <sheetData>
    <row r="2" spans="1:2" x14ac:dyDescent="0.25">
      <c r="A2">
        <v>1</v>
      </c>
      <c r="B2" t="s">
        <v>27</v>
      </c>
    </row>
    <row r="3" spans="1:2" x14ac:dyDescent="0.25">
      <c r="A3">
        <v>2</v>
      </c>
      <c r="B3" t="s">
        <v>28</v>
      </c>
    </row>
    <row r="4" spans="1:2" x14ac:dyDescent="0.25">
      <c r="A4">
        <v>3</v>
      </c>
      <c r="B4" t="s">
        <v>29</v>
      </c>
    </row>
    <row r="5" spans="1:2" x14ac:dyDescent="0.25">
      <c r="A5">
        <v>4</v>
      </c>
      <c r="B5" t="s">
        <v>30</v>
      </c>
    </row>
    <row r="6" spans="1:2" x14ac:dyDescent="0.25">
      <c r="A6">
        <v>5</v>
      </c>
      <c r="B6" t="s">
        <v>31</v>
      </c>
    </row>
    <row r="7" spans="1:2" x14ac:dyDescent="0.25">
      <c r="A7">
        <v>6</v>
      </c>
      <c r="B7" t="s">
        <v>32</v>
      </c>
    </row>
    <row r="8" spans="1:2" x14ac:dyDescent="0.25">
      <c r="A8">
        <v>7</v>
      </c>
      <c r="B8" t="s">
        <v>33</v>
      </c>
    </row>
    <row r="9" spans="1:2" x14ac:dyDescent="0.25">
      <c r="A9">
        <v>8</v>
      </c>
      <c r="B9" t="s">
        <v>34</v>
      </c>
    </row>
    <row r="10" spans="1:2" x14ac:dyDescent="0.25">
      <c r="A10">
        <v>9</v>
      </c>
      <c r="B10" t="s">
        <v>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tabSelected="1" topLeftCell="B10" workbookViewId="0">
      <selection activeCell="G11" sqref="G11"/>
    </sheetView>
  </sheetViews>
  <sheetFormatPr defaultRowHeight="15" x14ac:dyDescent="0.25"/>
  <cols>
    <col min="2" max="2" width="16.28515625" style="5" customWidth="1"/>
    <col min="3" max="3" width="27.28515625" customWidth="1"/>
    <col min="4" max="4" width="12.28515625" style="5" customWidth="1"/>
    <col min="5" max="5" width="11.7109375" style="5" customWidth="1"/>
    <col min="6" max="6" width="11.28515625" style="5" customWidth="1"/>
    <col min="7" max="7" width="10.42578125" style="5" customWidth="1"/>
    <col min="8" max="12" width="9.140625" style="5"/>
    <col min="13" max="13" width="19.7109375" style="5" customWidth="1"/>
    <col min="14" max="14" width="14.7109375" style="5" customWidth="1"/>
    <col min="15" max="15" width="17.5703125" customWidth="1"/>
  </cols>
  <sheetData>
    <row r="1" spans="1:16" x14ac:dyDescent="0.25">
      <c r="A1" t="s">
        <v>18</v>
      </c>
    </row>
    <row r="2" spans="1:16" x14ac:dyDescent="0.25">
      <c r="E2" s="2"/>
      <c r="G2" s="73" t="s">
        <v>24</v>
      </c>
      <c r="H2" s="73"/>
      <c r="I2" s="73"/>
      <c r="J2" s="73"/>
      <c r="K2" s="73"/>
      <c r="L2" s="73"/>
      <c r="M2" s="73"/>
      <c r="N2" s="73"/>
      <c r="O2" s="73"/>
      <c r="P2" s="73"/>
    </row>
    <row r="3" spans="1:16" ht="93" customHeight="1" x14ac:dyDescent="0.25">
      <c r="A3" t="s">
        <v>0</v>
      </c>
      <c r="B3" s="2" t="s">
        <v>20</v>
      </c>
      <c r="C3" t="s">
        <v>2</v>
      </c>
      <c r="D3" s="5" t="s">
        <v>3</v>
      </c>
      <c r="E3" s="2" t="s">
        <v>17</v>
      </c>
      <c r="F3" s="2" t="s">
        <v>21</v>
      </c>
      <c r="G3" s="2" t="s">
        <v>10</v>
      </c>
      <c r="H3" s="3" t="s">
        <v>11</v>
      </c>
      <c r="I3" s="5" t="s">
        <v>12</v>
      </c>
      <c r="J3" s="5" t="s">
        <v>13</v>
      </c>
      <c r="K3" s="2" t="s">
        <v>23</v>
      </c>
      <c r="L3" s="5" t="s">
        <v>14</v>
      </c>
      <c r="M3" s="2" t="s">
        <v>19</v>
      </c>
      <c r="N3" s="2" t="s">
        <v>15</v>
      </c>
      <c r="O3" s="2" t="s">
        <v>25</v>
      </c>
    </row>
    <row r="4" spans="1:16" x14ac:dyDescent="0.25">
      <c r="A4" t="s">
        <v>7</v>
      </c>
      <c r="B4" s="5" t="s">
        <v>1</v>
      </c>
      <c r="C4" t="s">
        <v>8</v>
      </c>
      <c r="D4" s="5">
        <v>102</v>
      </c>
      <c r="E4" s="5">
        <v>6</v>
      </c>
      <c r="F4" s="4">
        <v>100</v>
      </c>
      <c r="G4" s="4">
        <v>3</v>
      </c>
      <c r="H4" s="4">
        <v>1</v>
      </c>
      <c r="I4" s="4">
        <v>1</v>
      </c>
      <c r="J4" s="4">
        <v>2</v>
      </c>
      <c r="K4" s="4">
        <v>0</v>
      </c>
      <c r="L4" s="4">
        <v>1</v>
      </c>
      <c r="M4" s="4"/>
      <c r="N4" s="4">
        <f>(F4-SUM(G4:L4))</f>
        <v>92</v>
      </c>
    </row>
    <row r="5" spans="1:16" x14ac:dyDescent="0.25">
      <c r="A5" t="s">
        <v>7</v>
      </c>
      <c r="B5" s="5" t="s">
        <v>5</v>
      </c>
      <c r="C5" t="s">
        <v>9</v>
      </c>
      <c r="D5" s="5">
        <v>100</v>
      </c>
      <c r="E5" s="5">
        <v>6</v>
      </c>
      <c r="F5" s="5">
        <v>98</v>
      </c>
      <c r="G5" s="5">
        <v>0</v>
      </c>
      <c r="H5" s="5">
        <v>0</v>
      </c>
      <c r="I5" s="5">
        <v>0</v>
      </c>
      <c r="J5" s="5">
        <v>0</v>
      </c>
      <c r="K5" s="5">
        <v>0</v>
      </c>
      <c r="L5" s="5">
        <v>0</v>
      </c>
      <c r="N5" s="4">
        <f>(F5-SUM(G5:L5))</f>
        <v>98</v>
      </c>
    </row>
    <row r="6" spans="1:16" x14ac:dyDescent="0.25">
      <c r="A6" t="s">
        <v>7</v>
      </c>
      <c r="B6" s="5" t="s">
        <v>4</v>
      </c>
      <c r="C6" t="s">
        <v>16</v>
      </c>
      <c r="D6" s="5">
        <v>102</v>
      </c>
      <c r="E6" s="5">
        <v>6</v>
      </c>
      <c r="F6" s="5">
        <v>101</v>
      </c>
      <c r="G6" s="5">
        <v>4</v>
      </c>
      <c r="H6" s="5">
        <v>2</v>
      </c>
      <c r="I6" s="5">
        <v>1</v>
      </c>
      <c r="J6" s="5">
        <v>2</v>
      </c>
      <c r="K6" s="5">
        <v>0</v>
      </c>
      <c r="L6" s="5">
        <v>0</v>
      </c>
      <c r="N6" s="4">
        <f>(F6-SUM(G6:L6))</f>
        <v>92</v>
      </c>
    </row>
    <row r="7" spans="1:16" x14ac:dyDescent="0.25">
      <c r="A7" t="s">
        <v>7</v>
      </c>
      <c r="B7" s="5" t="s">
        <v>1</v>
      </c>
      <c r="C7" t="s">
        <v>8</v>
      </c>
      <c r="D7" s="5">
        <v>102</v>
      </c>
      <c r="E7" s="5">
        <v>12</v>
      </c>
      <c r="F7" s="5">
        <v>99</v>
      </c>
      <c r="G7" s="5">
        <v>5</v>
      </c>
      <c r="H7" s="5">
        <v>2</v>
      </c>
      <c r="I7" s="5">
        <v>1</v>
      </c>
      <c r="J7" s="5">
        <v>4</v>
      </c>
      <c r="K7" s="5">
        <v>1</v>
      </c>
      <c r="L7" s="5">
        <v>2</v>
      </c>
      <c r="N7" s="4">
        <f t="shared" ref="N7:N9" si="0">(F7-SUM(G7:L7))</f>
        <v>84</v>
      </c>
    </row>
    <row r="8" spans="1:16" x14ac:dyDescent="0.25">
      <c r="A8" t="s">
        <v>7</v>
      </c>
      <c r="B8" s="5" t="s">
        <v>5</v>
      </c>
      <c r="C8" t="s">
        <v>9</v>
      </c>
      <c r="D8" s="5">
        <v>100</v>
      </c>
      <c r="E8" s="5">
        <v>12</v>
      </c>
      <c r="F8" s="5">
        <v>97</v>
      </c>
      <c r="G8" s="5">
        <v>0</v>
      </c>
      <c r="H8" s="5">
        <v>0</v>
      </c>
      <c r="I8" s="5">
        <v>0</v>
      </c>
      <c r="J8" s="5">
        <v>0</v>
      </c>
      <c r="K8" s="5">
        <v>0</v>
      </c>
      <c r="L8" s="5">
        <v>0</v>
      </c>
      <c r="N8" s="4">
        <f t="shared" si="0"/>
        <v>97</v>
      </c>
    </row>
    <row r="9" spans="1:16" x14ac:dyDescent="0.25">
      <c r="A9" t="s">
        <v>7</v>
      </c>
      <c r="B9" s="5" t="s">
        <v>4</v>
      </c>
      <c r="C9" t="s">
        <v>22</v>
      </c>
      <c r="D9" s="5">
        <v>102</v>
      </c>
      <c r="E9" s="5">
        <v>12</v>
      </c>
      <c r="F9" s="5">
        <v>100</v>
      </c>
      <c r="G9" s="5">
        <v>6</v>
      </c>
      <c r="H9" s="5">
        <v>4</v>
      </c>
      <c r="I9" s="5">
        <v>2</v>
      </c>
      <c r="J9" s="5">
        <v>2</v>
      </c>
      <c r="K9" s="5">
        <v>0</v>
      </c>
      <c r="L9" s="5">
        <v>1</v>
      </c>
      <c r="N9" s="4">
        <f t="shared" si="0"/>
        <v>85</v>
      </c>
    </row>
    <row r="12" spans="1:16" x14ac:dyDescent="0.25">
      <c r="B12" s="23"/>
      <c r="D12" s="23"/>
      <c r="E12" s="23"/>
      <c r="F12" s="23"/>
      <c r="G12" s="23"/>
      <c r="H12" s="23"/>
      <c r="I12" s="23"/>
      <c r="J12" s="23"/>
      <c r="K12" s="23"/>
      <c r="L12" s="23"/>
      <c r="M12" s="23"/>
      <c r="N12" s="23"/>
    </row>
    <row r="13" spans="1:16" s="9" customFormat="1" x14ac:dyDescent="0.25">
      <c r="A13" s="9">
        <v>5186</v>
      </c>
      <c r="B13" s="22" t="s">
        <v>210</v>
      </c>
      <c r="C13" s="9" t="s">
        <v>211</v>
      </c>
      <c r="D13" s="22">
        <v>40</v>
      </c>
      <c r="E13" s="22">
        <v>1</v>
      </c>
      <c r="F13" s="22">
        <v>38</v>
      </c>
      <c r="G13" s="22">
        <v>0</v>
      </c>
      <c r="H13" s="22">
        <v>0</v>
      </c>
      <c r="I13" s="22">
        <v>0</v>
      </c>
      <c r="J13" s="22">
        <v>0</v>
      </c>
      <c r="K13" s="22">
        <v>0</v>
      </c>
      <c r="L13" s="22">
        <v>0</v>
      </c>
      <c r="M13" s="22">
        <v>0</v>
      </c>
      <c r="N13" s="22">
        <v>38</v>
      </c>
      <c r="O13" s="9" t="s">
        <v>214</v>
      </c>
    </row>
    <row r="14" spans="1:16" s="9" customFormat="1" ht="56.25" customHeight="1" x14ac:dyDescent="0.25">
      <c r="A14" s="9">
        <v>5186</v>
      </c>
      <c r="B14" s="22" t="s">
        <v>212</v>
      </c>
      <c r="C14" s="25" t="s">
        <v>213</v>
      </c>
      <c r="D14" s="22">
        <v>43</v>
      </c>
      <c r="E14" s="22">
        <v>1</v>
      </c>
      <c r="F14" s="22">
        <v>42</v>
      </c>
      <c r="G14" s="22">
        <v>0</v>
      </c>
      <c r="H14" s="22">
        <v>0</v>
      </c>
      <c r="I14" s="22">
        <v>0</v>
      </c>
      <c r="J14" s="22">
        <v>0</v>
      </c>
      <c r="K14" s="22">
        <v>0</v>
      </c>
      <c r="L14" s="22">
        <v>0</v>
      </c>
      <c r="M14" s="22">
        <v>0</v>
      </c>
      <c r="N14" s="22">
        <v>42</v>
      </c>
      <c r="O14" s="26" t="s">
        <v>215</v>
      </c>
    </row>
    <row r="15" spans="1:16" s="9" customFormat="1" x14ac:dyDescent="0.25">
      <c r="A15" s="9">
        <v>5186</v>
      </c>
      <c r="B15" s="22" t="s">
        <v>210</v>
      </c>
      <c r="C15" s="9" t="s">
        <v>211</v>
      </c>
      <c r="D15" s="22">
        <v>40</v>
      </c>
      <c r="E15" s="22">
        <v>3</v>
      </c>
      <c r="F15" s="22">
        <v>38</v>
      </c>
      <c r="G15" s="22">
        <v>0</v>
      </c>
      <c r="H15" s="22">
        <v>0</v>
      </c>
      <c r="I15" s="22">
        <v>0</v>
      </c>
      <c r="J15" s="22">
        <v>0</v>
      </c>
      <c r="K15" s="22">
        <v>0</v>
      </c>
      <c r="L15" s="22">
        <v>0</v>
      </c>
      <c r="M15" s="22">
        <v>0</v>
      </c>
      <c r="N15" s="22">
        <v>38</v>
      </c>
    </row>
    <row r="16" spans="1:16" s="9" customFormat="1" x14ac:dyDescent="0.25">
      <c r="A16" s="9">
        <v>5186</v>
      </c>
      <c r="B16" s="22" t="s">
        <v>212</v>
      </c>
      <c r="C16" s="9" t="s">
        <v>213</v>
      </c>
      <c r="D16" s="22">
        <v>43</v>
      </c>
      <c r="E16" s="22">
        <v>3</v>
      </c>
      <c r="F16" s="22">
        <v>42</v>
      </c>
      <c r="G16" s="22">
        <v>0</v>
      </c>
      <c r="H16" s="22">
        <v>0</v>
      </c>
      <c r="I16" s="22">
        <v>0</v>
      </c>
      <c r="J16" s="22">
        <v>0</v>
      </c>
      <c r="K16" s="22">
        <v>0</v>
      </c>
      <c r="L16" s="22">
        <v>0</v>
      </c>
      <c r="M16" s="22">
        <v>0</v>
      </c>
      <c r="N16" s="22">
        <v>42</v>
      </c>
    </row>
    <row r="17" spans="1:14" s="9" customFormat="1" x14ac:dyDescent="0.25">
      <c r="A17" s="9">
        <v>5186</v>
      </c>
      <c r="B17" s="22" t="s">
        <v>210</v>
      </c>
      <c r="C17" s="9" t="s">
        <v>211</v>
      </c>
      <c r="D17" s="22">
        <v>40</v>
      </c>
      <c r="E17" s="22">
        <v>6</v>
      </c>
      <c r="F17" s="22">
        <v>38</v>
      </c>
      <c r="G17" s="22">
        <v>0</v>
      </c>
      <c r="H17" s="22">
        <v>0</v>
      </c>
      <c r="I17" s="22">
        <v>0</v>
      </c>
      <c r="J17" s="22">
        <v>0</v>
      </c>
      <c r="K17" s="22">
        <v>0</v>
      </c>
      <c r="L17" s="22">
        <v>0</v>
      </c>
      <c r="M17" s="22">
        <v>0</v>
      </c>
      <c r="N17" s="22">
        <v>38</v>
      </c>
    </row>
    <row r="18" spans="1:14" s="9" customFormat="1" x14ac:dyDescent="0.25">
      <c r="A18" s="9">
        <v>5186</v>
      </c>
      <c r="B18" s="22" t="s">
        <v>212</v>
      </c>
      <c r="C18" s="9" t="s">
        <v>213</v>
      </c>
      <c r="D18" s="22">
        <v>43</v>
      </c>
      <c r="E18" s="22">
        <v>6</v>
      </c>
      <c r="F18" s="22">
        <v>42</v>
      </c>
      <c r="G18" s="22">
        <v>0</v>
      </c>
      <c r="H18" s="22">
        <v>0</v>
      </c>
      <c r="I18" s="22">
        <v>0</v>
      </c>
      <c r="J18" s="22">
        <v>0</v>
      </c>
      <c r="K18" s="22">
        <v>0</v>
      </c>
      <c r="L18" s="22">
        <v>0</v>
      </c>
      <c r="M18" s="22">
        <v>0</v>
      </c>
      <c r="N18" s="22">
        <v>42</v>
      </c>
    </row>
    <row r="19" spans="1:14" s="9" customFormat="1" x14ac:dyDescent="0.25">
      <c r="B19" s="22"/>
      <c r="D19" s="22"/>
      <c r="E19" s="22"/>
      <c r="F19" s="22"/>
      <c r="G19" s="22"/>
      <c r="H19" s="22"/>
      <c r="I19" s="22"/>
      <c r="J19" s="22"/>
      <c r="K19" s="22"/>
      <c r="L19" s="22"/>
      <c r="M19" s="22"/>
      <c r="N19" s="22"/>
    </row>
    <row r="20" spans="1:14" s="9" customFormat="1" x14ac:dyDescent="0.25">
      <c r="B20" s="22"/>
      <c r="D20" s="22"/>
      <c r="E20" s="22"/>
      <c r="F20" s="22"/>
      <c r="G20" s="22"/>
      <c r="H20" s="22"/>
      <c r="I20" s="22"/>
      <c r="J20" s="22"/>
      <c r="K20" s="22"/>
      <c r="L20" s="22"/>
      <c r="M20" s="22"/>
      <c r="N20" s="22"/>
    </row>
    <row r="21" spans="1:14" s="9" customFormat="1" x14ac:dyDescent="0.25">
      <c r="B21" s="22"/>
      <c r="D21" s="22"/>
      <c r="E21" s="22"/>
      <c r="F21" s="22"/>
      <c r="G21" s="22"/>
      <c r="H21" s="22"/>
      <c r="I21" s="22"/>
      <c r="J21" s="22"/>
      <c r="K21" s="22"/>
      <c r="L21" s="22"/>
      <c r="M21" s="22"/>
      <c r="N21" s="22"/>
    </row>
    <row r="22" spans="1:14" s="9" customFormat="1" x14ac:dyDescent="0.25">
      <c r="B22" s="22"/>
      <c r="D22" s="22"/>
      <c r="E22" s="22"/>
      <c r="F22" s="22"/>
      <c r="G22" s="22"/>
      <c r="H22" s="22"/>
      <c r="I22" s="22"/>
      <c r="J22" s="22"/>
      <c r="K22" s="22"/>
      <c r="L22" s="22"/>
      <c r="M22" s="22"/>
      <c r="N22" s="22"/>
    </row>
    <row r="24" spans="1:14" x14ac:dyDescent="0.25">
      <c r="A24" s="6" t="s">
        <v>36</v>
      </c>
    </row>
    <row r="25" spans="1:14" x14ac:dyDescent="0.25">
      <c r="A25" s="7">
        <v>23</v>
      </c>
    </row>
    <row r="26" spans="1:14" x14ac:dyDescent="0.25">
      <c r="A26" s="7">
        <v>347</v>
      </c>
    </row>
    <row r="27" spans="1:14" x14ac:dyDescent="0.25">
      <c r="A27" s="7">
        <v>392</v>
      </c>
    </row>
    <row r="28" spans="1:14" x14ac:dyDescent="0.25">
      <c r="A28" s="7">
        <v>405</v>
      </c>
    </row>
    <row r="29" spans="1:14" x14ac:dyDescent="0.25">
      <c r="A29" s="7">
        <v>442</v>
      </c>
    </row>
    <row r="30" spans="1:14" x14ac:dyDescent="0.25">
      <c r="A30" s="7">
        <v>624</v>
      </c>
    </row>
    <row r="31" spans="1:14" x14ac:dyDescent="0.25">
      <c r="A31" s="7">
        <v>793</v>
      </c>
    </row>
    <row r="32" spans="1:14" x14ac:dyDescent="0.25">
      <c r="A32" s="7">
        <v>804</v>
      </c>
    </row>
    <row r="33" spans="1:1" x14ac:dyDescent="0.25">
      <c r="A33" s="7">
        <v>815</v>
      </c>
    </row>
    <row r="34" spans="1:1" x14ac:dyDescent="0.25">
      <c r="A34" s="7">
        <v>986</v>
      </c>
    </row>
    <row r="35" spans="1:1" x14ac:dyDescent="0.25">
      <c r="A35" s="7">
        <v>1400</v>
      </c>
    </row>
    <row r="36" spans="1:1" x14ac:dyDescent="0.25">
      <c r="A36" s="7">
        <v>1529</v>
      </c>
    </row>
    <row r="37" spans="1:1" x14ac:dyDescent="0.25">
      <c r="A37" s="7">
        <v>1546</v>
      </c>
    </row>
    <row r="38" spans="1:1" x14ac:dyDescent="0.25">
      <c r="A38" s="7">
        <v>1657</v>
      </c>
    </row>
    <row r="39" spans="1:1" x14ac:dyDescent="0.25">
      <c r="A39" s="7">
        <v>1806</v>
      </c>
    </row>
    <row r="40" spans="1:1" x14ac:dyDescent="0.25">
      <c r="A40" s="7">
        <v>1816</v>
      </c>
    </row>
    <row r="41" spans="1:1" x14ac:dyDescent="0.25">
      <c r="A41" s="7">
        <v>1986</v>
      </c>
    </row>
    <row r="42" spans="1:1" x14ac:dyDescent="0.25">
      <c r="A42" s="7">
        <v>2001</v>
      </c>
    </row>
    <row r="43" spans="1:1" x14ac:dyDescent="0.25">
      <c r="A43" s="7">
        <v>2006</v>
      </c>
    </row>
    <row r="44" spans="1:1" x14ac:dyDescent="0.25">
      <c r="A44" s="7">
        <v>2026</v>
      </c>
    </row>
    <row r="45" spans="1:1" x14ac:dyDescent="0.25">
      <c r="A45" s="7">
        <v>2303</v>
      </c>
    </row>
    <row r="46" spans="1:1" x14ac:dyDescent="0.25">
      <c r="A46" s="7">
        <v>2759</v>
      </c>
    </row>
    <row r="47" spans="1:1" x14ac:dyDescent="0.25">
      <c r="A47" s="7">
        <v>2821</v>
      </c>
    </row>
    <row r="48" spans="1:1" x14ac:dyDescent="0.25">
      <c r="A48" s="7">
        <v>2967</v>
      </c>
    </row>
    <row r="49" spans="1:1" x14ac:dyDescent="0.25">
      <c r="A49" s="7">
        <v>2971</v>
      </c>
    </row>
    <row r="50" spans="1:1" x14ac:dyDescent="0.25">
      <c r="A50" s="7">
        <v>3052</v>
      </c>
    </row>
    <row r="51" spans="1:1" x14ac:dyDescent="0.25">
      <c r="A51" s="7">
        <v>3120</v>
      </c>
    </row>
    <row r="52" spans="1:1" x14ac:dyDescent="0.25">
      <c r="A52" s="7">
        <v>3175</v>
      </c>
    </row>
    <row r="53" spans="1:1" x14ac:dyDescent="0.25">
      <c r="A53" s="7">
        <v>3192</v>
      </c>
    </row>
    <row r="54" spans="1:1" x14ac:dyDescent="0.25">
      <c r="A54" s="7">
        <v>3365</v>
      </c>
    </row>
    <row r="55" spans="1:1" x14ac:dyDescent="0.25">
      <c r="A55" s="7">
        <v>3382</v>
      </c>
    </row>
    <row r="56" spans="1:1" x14ac:dyDescent="0.25">
      <c r="A56" s="7">
        <v>3678</v>
      </c>
    </row>
    <row r="57" spans="1:1" x14ac:dyDescent="0.25">
      <c r="A57" s="7">
        <v>3721</v>
      </c>
    </row>
    <row r="58" spans="1:1" x14ac:dyDescent="0.25">
      <c r="A58" s="7">
        <v>3785</v>
      </c>
    </row>
    <row r="59" spans="1:1" x14ac:dyDescent="0.25">
      <c r="A59" s="7">
        <v>3803</v>
      </c>
    </row>
    <row r="60" spans="1:1" x14ac:dyDescent="0.25">
      <c r="A60" s="7">
        <v>3819</v>
      </c>
    </row>
    <row r="61" spans="1:1" x14ac:dyDescent="0.25">
      <c r="A61" s="7">
        <v>4262</v>
      </c>
    </row>
    <row r="62" spans="1:1" x14ac:dyDescent="0.25">
      <c r="A62" s="7">
        <v>4789</v>
      </c>
    </row>
    <row r="63" spans="1:1" x14ac:dyDescent="0.25">
      <c r="A63" s="7">
        <v>5116</v>
      </c>
    </row>
    <row r="64" spans="1:1" x14ac:dyDescent="0.25">
      <c r="A64" s="7">
        <v>5186</v>
      </c>
    </row>
    <row r="65" spans="1:1" x14ac:dyDescent="0.25">
      <c r="A65" s="7">
        <v>5403</v>
      </c>
    </row>
    <row r="66" spans="1:1" x14ac:dyDescent="0.25">
      <c r="A66" s="8">
        <v>10703</v>
      </c>
    </row>
  </sheetData>
  <mergeCells count="1">
    <mergeCell ref="G2:P2"/>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
  <sheetViews>
    <sheetView topLeftCell="A4" workbookViewId="0">
      <selection activeCell="A14" sqref="A14:C14"/>
    </sheetView>
  </sheetViews>
  <sheetFormatPr defaultRowHeight="15" x14ac:dyDescent="0.25"/>
  <cols>
    <col min="2" max="2" width="16.28515625" style="5" customWidth="1"/>
    <col min="3" max="3" width="27.28515625" customWidth="1"/>
    <col min="4" max="4" width="14.85546875" style="5" customWidth="1"/>
    <col min="5" max="5" width="12.42578125" style="5" customWidth="1"/>
    <col min="6" max="6" width="11.28515625" style="5" customWidth="1"/>
    <col min="7" max="7" width="10.42578125" style="5" customWidth="1"/>
    <col min="8" max="12" width="9.140625" style="5"/>
    <col min="13" max="13" width="19.7109375" style="5" customWidth="1"/>
    <col min="14" max="14" width="14.7109375" style="5" customWidth="1"/>
    <col min="15" max="15" width="14" customWidth="1"/>
  </cols>
  <sheetData>
    <row r="1" spans="1:16" x14ac:dyDescent="0.25">
      <c r="A1" t="s">
        <v>18</v>
      </c>
    </row>
    <row r="2" spans="1:16" ht="42.6" customHeight="1" x14ac:dyDescent="0.25">
      <c r="E2" s="2"/>
      <c r="G2" s="73" t="s">
        <v>24</v>
      </c>
      <c r="H2" s="73"/>
      <c r="I2" s="73"/>
      <c r="J2" s="73"/>
      <c r="K2" s="73"/>
      <c r="L2" s="73"/>
      <c r="M2" s="73"/>
      <c r="N2" s="73"/>
      <c r="O2" s="73"/>
      <c r="P2" s="73"/>
    </row>
    <row r="3" spans="1:16" ht="105" x14ac:dyDescent="0.25">
      <c r="A3" t="s">
        <v>0</v>
      </c>
      <c r="B3" s="2" t="s">
        <v>20</v>
      </c>
      <c r="C3" t="s">
        <v>2</v>
      </c>
      <c r="D3" s="5" t="s">
        <v>3</v>
      </c>
      <c r="E3" s="2" t="s">
        <v>17</v>
      </c>
      <c r="F3" s="2" t="s">
        <v>21</v>
      </c>
      <c r="G3" s="2" t="s">
        <v>10</v>
      </c>
      <c r="H3" s="3" t="s">
        <v>11</v>
      </c>
      <c r="I3" s="5" t="s">
        <v>12</v>
      </c>
      <c r="J3" s="5" t="s">
        <v>13</v>
      </c>
      <c r="K3" s="2" t="s">
        <v>23</v>
      </c>
      <c r="L3" s="5" t="s">
        <v>14</v>
      </c>
      <c r="M3" s="2" t="s">
        <v>19</v>
      </c>
      <c r="N3" s="2" t="s">
        <v>15</v>
      </c>
      <c r="O3" s="2" t="s">
        <v>25</v>
      </c>
    </row>
    <row r="4" spans="1:16" x14ac:dyDescent="0.25">
      <c r="A4" t="s">
        <v>7</v>
      </c>
      <c r="B4" s="5" t="s">
        <v>1</v>
      </c>
      <c r="C4" t="s">
        <v>8</v>
      </c>
      <c r="D4" s="5">
        <v>102</v>
      </c>
      <c r="E4" s="5">
        <v>6</v>
      </c>
      <c r="F4" s="4">
        <v>100</v>
      </c>
      <c r="G4" s="4">
        <v>3</v>
      </c>
      <c r="H4" s="4">
        <v>1</v>
      </c>
      <c r="I4" s="4">
        <v>1</v>
      </c>
      <c r="J4" s="4">
        <v>2</v>
      </c>
      <c r="K4" s="4">
        <v>0</v>
      </c>
      <c r="L4" s="4">
        <v>1</v>
      </c>
      <c r="M4" s="4"/>
      <c r="N4" s="4">
        <f>(F4-SUM(G4:L4))</f>
        <v>92</v>
      </c>
    </row>
    <row r="5" spans="1:16" x14ac:dyDescent="0.25">
      <c r="A5" t="s">
        <v>7</v>
      </c>
      <c r="B5" s="5" t="s">
        <v>5</v>
      </c>
      <c r="C5" t="s">
        <v>9</v>
      </c>
      <c r="D5" s="5">
        <v>100</v>
      </c>
      <c r="E5" s="5">
        <v>6</v>
      </c>
      <c r="F5" s="5">
        <v>98</v>
      </c>
      <c r="G5" s="5">
        <v>0</v>
      </c>
      <c r="H5" s="5">
        <v>0</v>
      </c>
      <c r="I5" s="5">
        <v>0</v>
      </c>
      <c r="J5" s="5">
        <v>0</v>
      </c>
      <c r="K5" s="5">
        <v>0</v>
      </c>
      <c r="L5" s="5">
        <v>0</v>
      </c>
      <c r="N5" s="4">
        <f>(F5-SUM(G5:L5))</f>
        <v>98</v>
      </c>
    </row>
    <row r="6" spans="1:16" x14ac:dyDescent="0.25">
      <c r="A6" t="s">
        <v>7</v>
      </c>
      <c r="B6" s="5" t="s">
        <v>4</v>
      </c>
      <c r="C6" t="s">
        <v>16</v>
      </c>
      <c r="D6" s="5">
        <v>102</v>
      </c>
      <c r="E6" s="5">
        <v>6</v>
      </c>
      <c r="F6" s="5">
        <v>101</v>
      </c>
      <c r="G6" s="5">
        <v>4</v>
      </c>
      <c r="H6" s="5">
        <v>2</v>
      </c>
      <c r="I6" s="5">
        <v>1</v>
      </c>
      <c r="J6" s="5">
        <v>2</v>
      </c>
      <c r="K6" s="5">
        <v>0</v>
      </c>
      <c r="L6" s="5">
        <v>0</v>
      </c>
      <c r="N6" s="4">
        <f>(F6-SUM(G6:L6))</f>
        <v>92</v>
      </c>
    </row>
    <row r="7" spans="1:16" x14ac:dyDescent="0.25">
      <c r="A7" t="s">
        <v>7</v>
      </c>
      <c r="B7" s="5" t="s">
        <v>1</v>
      </c>
      <c r="C7" t="s">
        <v>8</v>
      </c>
      <c r="D7" s="5">
        <v>102</v>
      </c>
      <c r="E7" s="5">
        <v>12</v>
      </c>
      <c r="F7" s="5">
        <v>99</v>
      </c>
      <c r="G7" s="5">
        <v>5</v>
      </c>
      <c r="H7" s="5">
        <v>2</v>
      </c>
      <c r="I7" s="5">
        <v>1</v>
      </c>
      <c r="J7" s="5">
        <v>4</v>
      </c>
      <c r="K7" s="5">
        <v>1</v>
      </c>
      <c r="L7" s="5">
        <v>2</v>
      </c>
      <c r="N7" s="4">
        <f t="shared" ref="N7:N9" si="0">(F7-SUM(G7:L7))</f>
        <v>84</v>
      </c>
    </row>
    <row r="8" spans="1:16" x14ac:dyDescent="0.25">
      <c r="A8" t="s">
        <v>7</v>
      </c>
      <c r="B8" s="5" t="s">
        <v>5</v>
      </c>
      <c r="C8" t="s">
        <v>9</v>
      </c>
      <c r="D8" s="5">
        <v>100</v>
      </c>
      <c r="E8" s="5">
        <v>12</v>
      </c>
      <c r="F8" s="5">
        <v>97</v>
      </c>
      <c r="G8" s="5">
        <v>0</v>
      </c>
      <c r="H8" s="5">
        <v>0</v>
      </c>
      <c r="I8" s="5">
        <v>0</v>
      </c>
      <c r="J8" s="5">
        <v>0</v>
      </c>
      <c r="K8" s="5">
        <v>0</v>
      </c>
      <c r="L8" s="5">
        <v>0</v>
      </c>
      <c r="N8" s="4">
        <f t="shared" si="0"/>
        <v>97</v>
      </c>
    </row>
    <row r="9" spans="1:16" x14ac:dyDescent="0.25">
      <c r="A9" t="s">
        <v>7</v>
      </c>
      <c r="B9" s="5" t="s">
        <v>4</v>
      </c>
      <c r="C9" t="s">
        <v>22</v>
      </c>
      <c r="D9" s="5">
        <v>102</v>
      </c>
      <c r="E9" s="5">
        <v>12</v>
      </c>
      <c r="F9" s="5">
        <v>100</v>
      </c>
      <c r="G9" s="5">
        <v>6</v>
      </c>
      <c r="H9" s="5">
        <v>4</v>
      </c>
      <c r="I9" s="5">
        <v>2</v>
      </c>
      <c r="J9" s="5">
        <v>2</v>
      </c>
      <c r="K9" s="5">
        <v>0</v>
      </c>
      <c r="L9" s="5">
        <v>1</v>
      </c>
      <c r="N9" s="4">
        <f t="shared" si="0"/>
        <v>85</v>
      </c>
    </row>
    <row r="11" spans="1:16" x14ac:dyDescent="0.25">
      <c r="C11" t="s">
        <v>26</v>
      </c>
    </row>
    <row r="12" spans="1:16" s="10" customFormat="1" ht="15.75" thickBot="1" x14ac:dyDescent="0.3">
      <c r="B12" s="11"/>
      <c r="D12" s="11"/>
      <c r="E12" s="11"/>
      <c r="F12" s="11"/>
      <c r="G12" s="11"/>
      <c r="H12" s="11"/>
      <c r="I12" s="11"/>
      <c r="J12" s="11"/>
      <c r="K12" s="11"/>
      <c r="L12" s="11"/>
      <c r="M12" s="11"/>
      <c r="N12" s="11"/>
    </row>
    <row r="14" spans="1:16" ht="15.75" x14ac:dyDescent="0.25">
      <c r="A14" s="74" t="s">
        <v>208</v>
      </c>
      <c r="B14" s="75"/>
      <c r="C14" s="75"/>
    </row>
    <row r="16" spans="1:16" x14ac:dyDescent="0.25">
      <c r="A16" s="6" t="s">
        <v>209</v>
      </c>
      <c r="C16" s="16" t="s">
        <v>94</v>
      </c>
      <c r="D16" s="16" t="s">
        <v>95</v>
      </c>
      <c r="E16" s="16" t="s">
        <v>96</v>
      </c>
    </row>
    <row r="17" spans="1:5" x14ac:dyDescent="0.25">
      <c r="A17" s="19">
        <v>386</v>
      </c>
      <c r="C17" s="17" t="s">
        <v>191</v>
      </c>
      <c r="D17" s="17" t="s">
        <v>43</v>
      </c>
      <c r="E17" s="17" t="s">
        <v>192</v>
      </c>
    </row>
    <row r="18" spans="1:5" x14ac:dyDescent="0.25">
      <c r="A18" s="19">
        <v>625</v>
      </c>
      <c r="C18" s="17" t="s">
        <v>191</v>
      </c>
      <c r="D18" s="17" t="s">
        <v>45</v>
      </c>
      <c r="E18" s="17" t="s">
        <v>176</v>
      </c>
    </row>
    <row r="19" spans="1:5" x14ac:dyDescent="0.25">
      <c r="A19" s="19">
        <v>1108</v>
      </c>
      <c r="C19" s="17" t="s">
        <v>191</v>
      </c>
      <c r="D19" s="17" t="s">
        <v>166</v>
      </c>
      <c r="E19" s="17" t="s">
        <v>177</v>
      </c>
    </row>
    <row r="20" spans="1:5" x14ac:dyDescent="0.25">
      <c r="A20" s="19">
        <v>1583</v>
      </c>
      <c r="C20" s="17" t="s">
        <v>204</v>
      </c>
      <c r="D20" s="17" t="s">
        <v>43</v>
      </c>
      <c r="E20" s="17" t="s">
        <v>205</v>
      </c>
    </row>
    <row r="21" spans="1:5" x14ac:dyDescent="0.25">
      <c r="A21" s="19">
        <v>1759</v>
      </c>
      <c r="C21" s="17" t="s">
        <v>204</v>
      </c>
      <c r="D21" s="17" t="s">
        <v>45</v>
      </c>
      <c r="E21" s="17" t="s">
        <v>206</v>
      </c>
    </row>
    <row r="22" spans="1:5" x14ac:dyDescent="0.25">
      <c r="A22" s="19">
        <v>1889</v>
      </c>
      <c r="C22" s="17" t="s">
        <v>154</v>
      </c>
      <c r="D22" s="17" t="s">
        <v>43</v>
      </c>
      <c r="E22" s="17" t="s">
        <v>155</v>
      </c>
    </row>
    <row r="23" spans="1:5" x14ac:dyDescent="0.25">
      <c r="A23" s="19">
        <v>2093</v>
      </c>
      <c r="C23" s="17" t="s">
        <v>154</v>
      </c>
      <c r="D23" s="17" t="s">
        <v>45</v>
      </c>
      <c r="E23" s="17" t="s">
        <v>156</v>
      </c>
    </row>
    <row r="24" spans="1:5" x14ac:dyDescent="0.25">
      <c r="A24" s="19">
        <v>2375</v>
      </c>
      <c r="C24" s="17" t="s">
        <v>157</v>
      </c>
      <c r="D24" s="17" t="s">
        <v>43</v>
      </c>
      <c r="E24" s="17" t="s">
        <v>158</v>
      </c>
    </row>
    <row r="25" spans="1:5" x14ac:dyDescent="0.25">
      <c r="A25" s="19">
        <v>2430</v>
      </c>
      <c r="C25" s="17" t="s">
        <v>157</v>
      </c>
      <c r="D25" s="17" t="s">
        <v>45</v>
      </c>
      <c r="E25" s="17" t="s">
        <v>159</v>
      </c>
    </row>
    <row r="26" spans="1:5" x14ac:dyDescent="0.25">
      <c r="A26" s="19">
        <v>2688</v>
      </c>
      <c r="C26" s="17" t="s">
        <v>160</v>
      </c>
      <c r="D26" s="17" t="s">
        <v>43</v>
      </c>
      <c r="E26" s="17" t="s">
        <v>161</v>
      </c>
    </row>
    <row r="27" spans="1:5" x14ac:dyDescent="0.25">
      <c r="A27" s="19">
        <v>2753</v>
      </c>
      <c r="C27" s="17" t="s">
        <v>160</v>
      </c>
      <c r="D27" s="17" t="s">
        <v>45</v>
      </c>
      <c r="E27" s="17" t="s">
        <v>162</v>
      </c>
    </row>
    <row r="28" spans="1:5" x14ac:dyDescent="0.25">
      <c r="A28" s="19">
        <v>3107</v>
      </c>
      <c r="C28" s="17" t="s">
        <v>163</v>
      </c>
      <c r="D28" s="17" t="s">
        <v>43</v>
      </c>
      <c r="E28" s="17" t="s">
        <v>164</v>
      </c>
    </row>
    <row r="29" spans="1:5" x14ac:dyDescent="0.25">
      <c r="A29" s="19">
        <v>3263</v>
      </c>
      <c r="C29" s="17" t="s">
        <v>163</v>
      </c>
      <c r="D29" s="17" t="s">
        <v>45</v>
      </c>
      <c r="E29" s="17" t="s">
        <v>165</v>
      </c>
    </row>
    <row r="30" spans="1:5" x14ac:dyDescent="0.25">
      <c r="A30" s="19">
        <v>3303</v>
      </c>
      <c r="C30" s="17" t="s">
        <v>163</v>
      </c>
      <c r="D30" s="17" t="s">
        <v>166</v>
      </c>
      <c r="E30" s="17" t="s">
        <v>156</v>
      </c>
    </row>
    <row r="31" spans="1:5" x14ac:dyDescent="0.25">
      <c r="A31" s="19">
        <v>3665</v>
      </c>
      <c r="C31" s="17" t="s">
        <v>167</v>
      </c>
      <c r="D31" s="17" t="s">
        <v>43</v>
      </c>
      <c r="E31" s="17" t="s">
        <v>168</v>
      </c>
    </row>
    <row r="32" spans="1:5" x14ac:dyDescent="0.25">
      <c r="A32" s="19">
        <v>3690</v>
      </c>
      <c r="C32" s="17" t="s">
        <v>167</v>
      </c>
      <c r="D32" s="17" t="s">
        <v>45</v>
      </c>
      <c r="E32" s="17" t="s">
        <v>169</v>
      </c>
    </row>
    <row r="33" spans="1:5" x14ac:dyDescent="0.25">
      <c r="A33" s="19">
        <v>3747</v>
      </c>
      <c r="C33" s="17" t="s">
        <v>167</v>
      </c>
      <c r="D33" s="18"/>
      <c r="E33" s="17" t="s">
        <v>170</v>
      </c>
    </row>
    <row r="34" spans="1:5" x14ac:dyDescent="0.25">
      <c r="A34" s="19">
        <v>4821</v>
      </c>
      <c r="C34" s="17" t="s">
        <v>171</v>
      </c>
      <c r="D34" s="17" t="s">
        <v>43</v>
      </c>
      <c r="E34" s="17" t="s">
        <v>172</v>
      </c>
    </row>
    <row r="35" spans="1:5" x14ac:dyDescent="0.25">
      <c r="A35" s="19">
        <v>4834</v>
      </c>
      <c r="C35" s="17" t="s">
        <v>171</v>
      </c>
      <c r="D35" s="17" t="s">
        <v>45</v>
      </c>
      <c r="E35" s="17" t="s">
        <v>173</v>
      </c>
    </row>
    <row r="36" spans="1:5" x14ac:dyDescent="0.25">
      <c r="A36" s="19">
        <v>4987</v>
      </c>
      <c r="C36" s="17" t="s">
        <v>174</v>
      </c>
      <c r="D36" s="17" t="s">
        <v>43</v>
      </c>
      <c r="E36" s="17" t="s">
        <v>172</v>
      </c>
    </row>
    <row r="37" spans="1:5" x14ac:dyDescent="0.25">
      <c r="A37" s="19">
        <v>5380</v>
      </c>
      <c r="C37" s="17" t="s">
        <v>174</v>
      </c>
      <c r="D37" s="17" t="s">
        <v>45</v>
      </c>
      <c r="E37" s="17" t="s">
        <v>173</v>
      </c>
    </row>
    <row r="38" spans="1:5" x14ac:dyDescent="0.25">
      <c r="A38" s="19">
        <v>5382</v>
      </c>
      <c r="C38" s="17" t="s">
        <v>175</v>
      </c>
      <c r="D38" s="17" t="s">
        <v>43</v>
      </c>
      <c r="E38" s="17" t="s">
        <v>176</v>
      </c>
    </row>
    <row r="39" spans="1:5" x14ac:dyDescent="0.25">
      <c r="A39" s="19">
        <v>5474</v>
      </c>
      <c r="C39" s="17" t="s">
        <v>175</v>
      </c>
      <c r="D39" s="17" t="s">
        <v>45</v>
      </c>
      <c r="E39" s="17" t="s">
        <v>177</v>
      </c>
    </row>
    <row r="40" spans="1:5" x14ac:dyDescent="0.25">
      <c r="A40" s="19">
        <v>5626</v>
      </c>
      <c r="C40" s="17" t="s">
        <v>178</v>
      </c>
      <c r="D40" s="17" t="s">
        <v>43</v>
      </c>
      <c r="E40" s="17" t="s">
        <v>179</v>
      </c>
    </row>
    <row r="41" spans="1:5" x14ac:dyDescent="0.25">
      <c r="A41" s="19">
        <v>5770</v>
      </c>
      <c r="C41" s="17" t="s">
        <v>178</v>
      </c>
      <c r="D41" s="17" t="s">
        <v>45</v>
      </c>
      <c r="E41" s="17" t="s">
        <v>180</v>
      </c>
    </row>
    <row r="42" spans="1:5" x14ac:dyDescent="0.25">
      <c r="A42" s="20">
        <v>6565</v>
      </c>
      <c r="C42" s="17" t="s">
        <v>181</v>
      </c>
      <c r="D42" s="17" t="s">
        <v>43</v>
      </c>
      <c r="E42" s="17" t="s">
        <v>180</v>
      </c>
    </row>
    <row r="43" spans="1:5" x14ac:dyDescent="0.25">
      <c r="C43" s="17" t="s">
        <v>181</v>
      </c>
      <c r="D43" s="17" t="s">
        <v>45</v>
      </c>
      <c r="E43" s="17" t="s">
        <v>172</v>
      </c>
    </row>
    <row r="44" spans="1:5" x14ac:dyDescent="0.25">
      <c r="C44" s="17" t="s">
        <v>182</v>
      </c>
      <c r="D44" s="17" t="s">
        <v>43</v>
      </c>
      <c r="E44" s="17" t="s">
        <v>172</v>
      </c>
    </row>
    <row r="45" spans="1:5" x14ac:dyDescent="0.25">
      <c r="C45" s="17" t="s">
        <v>182</v>
      </c>
      <c r="D45" s="17" t="s">
        <v>45</v>
      </c>
      <c r="E45" s="17" t="s">
        <v>183</v>
      </c>
    </row>
    <row r="46" spans="1:5" x14ac:dyDescent="0.25">
      <c r="C46" s="17" t="s">
        <v>184</v>
      </c>
      <c r="D46" s="17" t="s">
        <v>43</v>
      </c>
      <c r="E46" s="17" t="s">
        <v>183</v>
      </c>
    </row>
    <row r="47" spans="1:5" x14ac:dyDescent="0.25">
      <c r="C47" s="17" t="s">
        <v>184</v>
      </c>
      <c r="D47" s="17" t="s">
        <v>45</v>
      </c>
      <c r="E47" s="17" t="s">
        <v>172</v>
      </c>
    </row>
    <row r="48" spans="1:5" x14ac:dyDescent="0.25">
      <c r="C48" s="17" t="s">
        <v>185</v>
      </c>
      <c r="D48" s="17" t="s">
        <v>43</v>
      </c>
      <c r="E48" s="17" t="s">
        <v>156</v>
      </c>
    </row>
    <row r="49" spans="3:5" x14ac:dyDescent="0.25">
      <c r="C49" s="17" t="s">
        <v>185</v>
      </c>
      <c r="D49" s="17" t="s">
        <v>45</v>
      </c>
      <c r="E49" s="17" t="s">
        <v>186</v>
      </c>
    </row>
    <row r="50" spans="3:5" x14ac:dyDescent="0.25">
      <c r="C50" s="17" t="s">
        <v>187</v>
      </c>
      <c r="D50" s="17" t="s">
        <v>43</v>
      </c>
      <c r="E50" s="17" t="s">
        <v>172</v>
      </c>
    </row>
    <row r="51" spans="3:5" x14ac:dyDescent="0.25">
      <c r="C51" s="17" t="s">
        <v>187</v>
      </c>
      <c r="D51" s="17" t="s">
        <v>45</v>
      </c>
      <c r="E51" s="17" t="s">
        <v>172</v>
      </c>
    </row>
    <row r="52" spans="3:5" x14ac:dyDescent="0.25">
      <c r="C52" s="17" t="s">
        <v>188</v>
      </c>
      <c r="D52" s="17" t="s">
        <v>83</v>
      </c>
      <c r="E52" s="17" t="s">
        <v>189</v>
      </c>
    </row>
    <row r="53" spans="3:5" x14ac:dyDescent="0.25">
      <c r="C53" s="17" t="s">
        <v>188</v>
      </c>
      <c r="D53" s="17" t="s">
        <v>43</v>
      </c>
      <c r="E53" s="17" t="s">
        <v>177</v>
      </c>
    </row>
    <row r="54" spans="3:5" x14ac:dyDescent="0.25">
      <c r="C54" s="17" t="s">
        <v>188</v>
      </c>
      <c r="D54" s="17" t="s">
        <v>45</v>
      </c>
      <c r="E54" s="17" t="s">
        <v>190</v>
      </c>
    </row>
    <row r="55" spans="3:5" x14ac:dyDescent="0.25">
      <c r="C55" s="17" t="s">
        <v>193</v>
      </c>
      <c r="D55" s="17" t="s">
        <v>43</v>
      </c>
      <c r="E55" s="17" t="s">
        <v>176</v>
      </c>
    </row>
    <row r="56" spans="3:5" x14ac:dyDescent="0.25">
      <c r="C56" s="17" t="s">
        <v>193</v>
      </c>
      <c r="D56" s="17" t="s">
        <v>45</v>
      </c>
      <c r="E56" s="17" t="s">
        <v>190</v>
      </c>
    </row>
    <row r="57" spans="3:5" x14ac:dyDescent="0.25">
      <c r="C57" s="17" t="s">
        <v>193</v>
      </c>
      <c r="D57" s="17" t="s">
        <v>166</v>
      </c>
      <c r="E57" s="17" t="s">
        <v>177</v>
      </c>
    </row>
    <row r="58" spans="3:5" x14ac:dyDescent="0.25">
      <c r="C58" s="17" t="s">
        <v>194</v>
      </c>
      <c r="D58" s="17" t="s">
        <v>43</v>
      </c>
      <c r="E58" s="17" t="s">
        <v>177</v>
      </c>
    </row>
    <row r="59" spans="3:5" x14ac:dyDescent="0.25">
      <c r="C59" s="17" t="s">
        <v>194</v>
      </c>
      <c r="D59" s="17" t="s">
        <v>45</v>
      </c>
      <c r="E59" s="17" t="s">
        <v>190</v>
      </c>
    </row>
    <row r="60" spans="3:5" x14ac:dyDescent="0.25">
      <c r="C60" s="17" t="s">
        <v>195</v>
      </c>
      <c r="D60" s="17" t="s">
        <v>43</v>
      </c>
      <c r="E60" s="17" t="s">
        <v>192</v>
      </c>
    </row>
    <row r="61" spans="3:5" x14ac:dyDescent="0.25">
      <c r="C61" s="17" t="s">
        <v>195</v>
      </c>
      <c r="D61" s="17" t="s">
        <v>45</v>
      </c>
      <c r="E61" s="17" t="s">
        <v>190</v>
      </c>
    </row>
    <row r="62" spans="3:5" x14ac:dyDescent="0.25">
      <c r="C62" s="17" t="s">
        <v>196</v>
      </c>
      <c r="D62" s="17" t="s">
        <v>43</v>
      </c>
      <c r="E62" s="17" t="s">
        <v>183</v>
      </c>
    </row>
    <row r="63" spans="3:5" x14ac:dyDescent="0.25">
      <c r="C63" s="17" t="s">
        <v>196</v>
      </c>
      <c r="D63" s="17" t="s">
        <v>45</v>
      </c>
      <c r="E63" s="17" t="s">
        <v>197</v>
      </c>
    </row>
    <row r="64" spans="3:5" x14ac:dyDescent="0.25">
      <c r="C64" s="17" t="s">
        <v>198</v>
      </c>
      <c r="D64" s="17" t="s">
        <v>43</v>
      </c>
      <c r="E64" s="17" t="s">
        <v>176</v>
      </c>
    </row>
    <row r="65" spans="3:5" x14ac:dyDescent="0.25">
      <c r="C65" s="17" t="s">
        <v>198</v>
      </c>
      <c r="D65" s="17" t="s">
        <v>45</v>
      </c>
      <c r="E65" s="17" t="s">
        <v>177</v>
      </c>
    </row>
    <row r="66" spans="3:5" x14ac:dyDescent="0.25">
      <c r="C66" s="17" t="s">
        <v>199</v>
      </c>
      <c r="D66" s="17" t="s">
        <v>43</v>
      </c>
      <c r="E66" s="17" t="s">
        <v>183</v>
      </c>
    </row>
    <row r="67" spans="3:5" x14ac:dyDescent="0.25">
      <c r="C67" s="17" t="s">
        <v>199</v>
      </c>
      <c r="D67" s="17" t="s">
        <v>45</v>
      </c>
      <c r="E67" s="17" t="s">
        <v>197</v>
      </c>
    </row>
    <row r="68" spans="3:5" x14ac:dyDescent="0.25">
      <c r="C68" s="17" t="s">
        <v>200</v>
      </c>
      <c r="D68" s="17" t="s">
        <v>43</v>
      </c>
      <c r="E68" s="17" t="s">
        <v>176</v>
      </c>
    </row>
    <row r="69" spans="3:5" x14ac:dyDescent="0.25">
      <c r="C69" s="17" t="s">
        <v>200</v>
      </c>
      <c r="D69" s="17" t="s">
        <v>45</v>
      </c>
      <c r="E69" s="17" t="s">
        <v>177</v>
      </c>
    </row>
    <row r="70" spans="3:5" x14ac:dyDescent="0.25">
      <c r="C70" s="17" t="s">
        <v>201</v>
      </c>
      <c r="D70" s="17" t="s">
        <v>43</v>
      </c>
      <c r="E70" s="17" t="s">
        <v>202</v>
      </c>
    </row>
    <row r="71" spans="3:5" x14ac:dyDescent="0.25">
      <c r="C71" s="17" t="s">
        <v>201</v>
      </c>
      <c r="D71" s="17" t="s">
        <v>45</v>
      </c>
      <c r="E71" s="17" t="s">
        <v>203</v>
      </c>
    </row>
    <row r="72" spans="3:5" x14ac:dyDescent="0.25">
      <c r="C72" s="17" t="s">
        <v>207</v>
      </c>
      <c r="D72" s="17" t="s">
        <v>43</v>
      </c>
      <c r="E72" s="17" t="s">
        <v>183</v>
      </c>
    </row>
    <row r="73" spans="3:5" x14ac:dyDescent="0.25">
      <c r="C73" s="17" t="s">
        <v>207</v>
      </c>
      <c r="D73" s="17" t="s">
        <v>45</v>
      </c>
      <c r="E73" s="17" t="s">
        <v>197</v>
      </c>
    </row>
  </sheetData>
  <mergeCells count="2">
    <mergeCell ref="G2:P2"/>
    <mergeCell ref="A14:C14"/>
  </mergeCells>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9"/>
  <sheetViews>
    <sheetView topLeftCell="A43" workbookViewId="0">
      <selection activeCell="C50" sqref="C50"/>
    </sheetView>
  </sheetViews>
  <sheetFormatPr defaultColWidth="8.85546875" defaultRowHeight="15" x14ac:dyDescent="0.25"/>
  <cols>
    <col min="2" max="2" width="16.28515625" style="24" customWidth="1"/>
    <col min="3" max="3" width="79.140625" customWidth="1"/>
    <col min="4" max="4" width="12.28515625" style="24" customWidth="1"/>
    <col min="5" max="5" width="11.7109375" style="24" customWidth="1"/>
    <col min="6" max="6" width="11.28515625" style="24" customWidth="1"/>
    <col min="7" max="7" width="10.42578125" style="24" customWidth="1"/>
    <col min="8" max="13" width="8.85546875" style="24"/>
    <col min="14" max="14" width="19.7109375" style="24" customWidth="1"/>
    <col min="15" max="15" width="14.7109375" style="24" customWidth="1"/>
    <col min="16" max="16" width="218.140625" bestFit="1" customWidth="1"/>
  </cols>
  <sheetData>
    <row r="1" spans="1:17" x14ac:dyDescent="0.25">
      <c r="A1" t="s">
        <v>18</v>
      </c>
    </row>
    <row r="2" spans="1:17" ht="42.6" customHeight="1" x14ac:dyDescent="0.25">
      <c r="E2" s="2"/>
      <c r="G2" s="73" t="s">
        <v>24</v>
      </c>
      <c r="H2" s="73"/>
      <c r="I2" s="73"/>
      <c r="J2" s="73"/>
      <c r="K2" s="73"/>
      <c r="L2" s="73"/>
      <c r="M2" s="73"/>
      <c r="N2" s="73"/>
      <c r="O2" s="73"/>
      <c r="P2" s="73"/>
      <c r="Q2" s="73"/>
    </row>
    <row r="3" spans="1:17" ht="105" x14ac:dyDescent="0.25">
      <c r="A3" t="s">
        <v>0</v>
      </c>
      <c r="B3" s="2" t="s">
        <v>20</v>
      </c>
      <c r="C3" t="s">
        <v>2</v>
      </c>
      <c r="D3" s="24" t="s">
        <v>3</v>
      </c>
      <c r="E3" s="2" t="s">
        <v>17</v>
      </c>
      <c r="F3" s="2" t="s">
        <v>21</v>
      </c>
      <c r="G3" s="2" t="s">
        <v>10</v>
      </c>
      <c r="H3" s="27" t="s">
        <v>11</v>
      </c>
      <c r="I3" s="24" t="s">
        <v>12</v>
      </c>
      <c r="J3" s="24" t="s">
        <v>13</v>
      </c>
      <c r="K3" s="2" t="s">
        <v>23</v>
      </c>
      <c r="L3" s="24" t="s">
        <v>14</v>
      </c>
      <c r="M3" s="24" t="s">
        <v>216</v>
      </c>
      <c r="N3" s="2" t="s">
        <v>19</v>
      </c>
      <c r="O3" s="2" t="s">
        <v>15</v>
      </c>
      <c r="P3" s="2" t="s">
        <v>25</v>
      </c>
    </row>
    <row r="4" spans="1:17" x14ac:dyDescent="0.25">
      <c r="A4">
        <v>414</v>
      </c>
      <c r="B4" s="24" t="s">
        <v>210</v>
      </c>
      <c r="C4" t="s">
        <v>217</v>
      </c>
      <c r="D4" s="24">
        <v>98</v>
      </c>
      <c r="E4" s="24">
        <v>3</v>
      </c>
      <c r="F4" s="28">
        <v>92</v>
      </c>
      <c r="G4" s="4">
        <v>0</v>
      </c>
      <c r="H4" s="4">
        <v>0</v>
      </c>
      <c r="I4" s="4">
        <v>0</v>
      </c>
      <c r="J4" s="4">
        <v>0</v>
      </c>
      <c r="K4" s="4">
        <v>0</v>
      </c>
      <c r="L4" s="4">
        <v>0</v>
      </c>
      <c r="M4" s="4">
        <v>0</v>
      </c>
      <c r="N4" s="4"/>
      <c r="O4" s="4">
        <v>80</v>
      </c>
      <c r="P4" t="s">
        <v>218</v>
      </c>
    </row>
    <row r="5" spans="1:17" x14ac:dyDescent="0.25">
      <c r="A5">
        <v>414</v>
      </c>
      <c r="B5" s="24" t="s">
        <v>219</v>
      </c>
      <c r="C5" t="s">
        <v>220</v>
      </c>
      <c r="D5" s="24">
        <v>103</v>
      </c>
      <c r="E5" s="24">
        <v>3</v>
      </c>
      <c r="F5" s="28">
        <v>98</v>
      </c>
      <c r="G5" s="24">
        <v>0</v>
      </c>
      <c r="H5" s="24">
        <v>0</v>
      </c>
      <c r="I5" s="24">
        <v>0</v>
      </c>
      <c r="J5" s="24">
        <v>0</v>
      </c>
      <c r="K5" s="24">
        <v>0</v>
      </c>
      <c r="L5" s="24">
        <v>0</v>
      </c>
      <c r="M5" s="24">
        <v>0</v>
      </c>
      <c r="O5" s="4">
        <v>85</v>
      </c>
      <c r="P5" t="s">
        <v>218</v>
      </c>
    </row>
    <row r="6" spans="1:17" x14ac:dyDescent="0.25">
      <c r="A6">
        <v>414</v>
      </c>
      <c r="B6" s="24" t="s">
        <v>210</v>
      </c>
      <c r="C6" t="s">
        <v>217</v>
      </c>
      <c r="D6" s="28">
        <v>64</v>
      </c>
      <c r="E6" s="24">
        <v>12</v>
      </c>
      <c r="F6" s="28">
        <v>48</v>
      </c>
      <c r="G6" s="24">
        <v>0</v>
      </c>
      <c r="H6" s="24">
        <v>0</v>
      </c>
      <c r="I6" s="24">
        <v>0</v>
      </c>
      <c r="J6" s="24">
        <v>0</v>
      </c>
      <c r="K6" s="24">
        <v>0</v>
      </c>
      <c r="L6" s="24">
        <v>0</v>
      </c>
      <c r="M6" s="24">
        <v>0</v>
      </c>
      <c r="O6" s="4">
        <v>45</v>
      </c>
      <c r="P6" t="s">
        <v>218</v>
      </c>
    </row>
    <row r="7" spans="1:17" x14ac:dyDescent="0.25">
      <c r="A7">
        <v>414</v>
      </c>
      <c r="B7" s="24" t="s">
        <v>219</v>
      </c>
      <c r="C7" t="s">
        <v>220</v>
      </c>
      <c r="D7" s="28">
        <v>68</v>
      </c>
      <c r="E7" s="24">
        <v>12</v>
      </c>
      <c r="F7" s="28">
        <v>51</v>
      </c>
      <c r="G7" s="24">
        <v>0</v>
      </c>
      <c r="H7" s="24">
        <v>0</v>
      </c>
      <c r="I7" s="24">
        <v>0</v>
      </c>
      <c r="J7" s="24">
        <v>0</v>
      </c>
      <c r="K7" s="24">
        <v>0</v>
      </c>
      <c r="L7" s="24">
        <v>0</v>
      </c>
      <c r="M7" s="24">
        <v>0</v>
      </c>
      <c r="O7" s="4">
        <v>47</v>
      </c>
      <c r="P7" t="s">
        <v>218</v>
      </c>
    </row>
    <row r="8" spans="1:17" x14ac:dyDescent="0.25">
      <c r="A8">
        <v>1849</v>
      </c>
      <c r="B8" s="24" t="s">
        <v>38</v>
      </c>
      <c r="C8" t="s">
        <v>221</v>
      </c>
      <c r="D8" s="28">
        <v>14</v>
      </c>
      <c r="E8" s="24">
        <v>3</v>
      </c>
      <c r="F8" s="28">
        <v>13</v>
      </c>
      <c r="G8" s="24">
        <v>7</v>
      </c>
      <c r="H8" s="24">
        <v>2</v>
      </c>
      <c r="I8" s="24">
        <v>0</v>
      </c>
      <c r="J8" s="24">
        <v>0</v>
      </c>
      <c r="K8" s="24">
        <v>0</v>
      </c>
      <c r="L8" s="24">
        <v>0</v>
      </c>
      <c r="M8" s="24">
        <v>0</v>
      </c>
      <c r="O8" s="4" t="s">
        <v>222</v>
      </c>
      <c r="P8" t="s">
        <v>223</v>
      </c>
    </row>
    <row r="9" spans="1:17" x14ac:dyDescent="0.25">
      <c r="A9">
        <v>1849</v>
      </c>
      <c r="B9" s="24" t="s">
        <v>40</v>
      </c>
      <c r="C9" t="s">
        <v>224</v>
      </c>
      <c r="D9" s="24">
        <v>14</v>
      </c>
      <c r="E9" s="24">
        <v>3</v>
      </c>
      <c r="F9" s="24">
        <v>13</v>
      </c>
      <c r="G9" s="24">
        <v>4</v>
      </c>
      <c r="H9" s="24">
        <v>3</v>
      </c>
      <c r="I9" s="24">
        <v>0</v>
      </c>
      <c r="J9" s="24">
        <v>0</v>
      </c>
      <c r="K9" s="24">
        <v>0</v>
      </c>
      <c r="L9" s="24">
        <v>0</v>
      </c>
      <c r="M9" s="24">
        <v>0</v>
      </c>
      <c r="O9" s="4" t="s">
        <v>222</v>
      </c>
      <c r="P9" t="s">
        <v>223</v>
      </c>
    </row>
    <row r="10" spans="1:17" x14ac:dyDescent="0.25">
      <c r="A10">
        <v>1849</v>
      </c>
      <c r="B10" s="24" t="s">
        <v>98</v>
      </c>
      <c r="C10" t="s">
        <v>99</v>
      </c>
      <c r="D10" s="24">
        <v>14</v>
      </c>
      <c r="E10" s="24">
        <v>3</v>
      </c>
      <c r="F10" s="24">
        <v>12</v>
      </c>
      <c r="G10" s="24">
        <v>4</v>
      </c>
      <c r="H10" s="24">
        <v>3</v>
      </c>
      <c r="I10" s="24">
        <v>0</v>
      </c>
      <c r="J10" s="24">
        <v>0</v>
      </c>
      <c r="K10" s="24">
        <v>0</v>
      </c>
      <c r="L10" s="24">
        <v>0</v>
      </c>
      <c r="M10" s="24">
        <v>0</v>
      </c>
      <c r="O10" s="4" t="s">
        <v>222</v>
      </c>
      <c r="P10" t="s">
        <v>223</v>
      </c>
    </row>
    <row r="11" spans="1:17" x14ac:dyDescent="0.25">
      <c r="A11">
        <v>1849</v>
      </c>
      <c r="B11" s="24" t="s">
        <v>38</v>
      </c>
      <c r="C11" t="s">
        <v>221</v>
      </c>
      <c r="D11" s="24">
        <v>4</v>
      </c>
      <c r="E11" s="24">
        <v>3</v>
      </c>
      <c r="F11" s="24">
        <v>3</v>
      </c>
      <c r="G11" s="24">
        <v>0</v>
      </c>
      <c r="H11" s="24">
        <v>0</v>
      </c>
      <c r="I11" s="24">
        <v>0</v>
      </c>
      <c r="J11" s="24">
        <v>0</v>
      </c>
      <c r="K11" s="24">
        <v>0</v>
      </c>
      <c r="L11" s="24">
        <v>0</v>
      </c>
      <c r="M11" s="24">
        <v>0</v>
      </c>
      <c r="O11" s="4">
        <v>3</v>
      </c>
      <c r="P11" t="s">
        <v>223</v>
      </c>
    </row>
    <row r="12" spans="1:17" x14ac:dyDescent="0.25">
      <c r="A12">
        <v>1849</v>
      </c>
      <c r="B12" s="24" t="s">
        <v>40</v>
      </c>
      <c r="C12" t="s">
        <v>224</v>
      </c>
      <c r="D12" s="24">
        <v>6</v>
      </c>
      <c r="E12" s="24">
        <v>3</v>
      </c>
      <c r="F12" s="24" t="s">
        <v>222</v>
      </c>
      <c r="G12" s="24">
        <v>1</v>
      </c>
      <c r="H12" s="24">
        <v>1</v>
      </c>
      <c r="I12" s="24">
        <v>0</v>
      </c>
      <c r="J12" s="24">
        <v>0</v>
      </c>
      <c r="K12" s="24">
        <v>0</v>
      </c>
      <c r="L12" s="24">
        <v>0</v>
      </c>
      <c r="M12" s="24">
        <v>0</v>
      </c>
      <c r="O12" s="4" t="s">
        <v>222</v>
      </c>
      <c r="P12" t="s">
        <v>223</v>
      </c>
    </row>
    <row r="13" spans="1:17" x14ac:dyDescent="0.25">
      <c r="A13">
        <v>1849</v>
      </c>
      <c r="B13" s="24" t="s">
        <v>98</v>
      </c>
      <c r="C13" t="s">
        <v>99</v>
      </c>
      <c r="D13" s="24">
        <v>5</v>
      </c>
      <c r="E13" s="24">
        <v>3</v>
      </c>
      <c r="F13" s="24">
        <v>3</v>
      </c>
      <c r="G13" s="24">
        <v>1</v>
      </c>
      <c r="H13" s="24">
        <v>1</v>
      </c>
      <c r="I13" s="24">
        <v>0</v>
      </c>
      <c r="J13" s="24">
        <v>0</v>
      </c>
      <c r="K13" s="24">
        <v>0</v>
      </c>
      <c r="L13" s="24">
        <v>0</v>
      </c>
      <c r="M13" s="24">
        <v>0</v>
      </c>
      <c r="O13" s="4">
        <v>0</v>
      </c>
      <c r="P13" t="s">
        <v>225</v>
      </c>
    </row>
    <row r="14" spans="1:17" ht="15.75" x14ac:dyDescent="0.25">
      <c r="A14" s="29">
        <v>3016</v>
      </c>
      <c r="B14" s="22" t="s">
        <v>43</v>
      </c>
      <c r="C14" t="s">
        <v>226</v>
      </c>
      <c r="D14" s="24">
        <v>55</v>
      </c>
      <c r="E14" s="24">
        <v>6</v>
      </c>
      <c r="F14" s="24">
        <v>55</v>
      </c>
      <c r="G14" s="24">
        <v>0</v>
      </c>
      <c r="H14" s="24">
        <v>0</v>
      </c>
      <c r="I14" s="24">
        <v>0</v>
      </c>
      <c r="J14" s="24">
        <v>0</v>
      </c>
      <c r="K14" s="24">
        <v>0</v>
      </c>
      <c r="L14" s="24">
        <v>0</v>
      </c>
      <c r="M14" s="24">
        <v>0</v>
      </c>
      <c r="O14" s="4">
        <v>0</v>
      </c>
    </row>
    <row r="15" spans="1:17" ht="15.75" x14ac:dyDescent="0.25">
      <c r="A15" s="29">
        <v>3016</v>
      </c>
      <c r="B15" s="22" t="s">
        <v>98</v>
      </c>
      <c r="C15" t="s">
        <v>227</v>
      </c>
      <c r="D15" s="24">
        <v>55</v>
      </c>
      <c r="E15" s="24">
        <v>6</v>
      </c>
      <c r="F15" s="24">
        <v>55</v>
      </c>
      <c r="G15" s="24">
        <v>0</v>
      </c>
      <c r="H15" s="24">
        <v>0</v>
      </c>
      <c r="I15" s="24">
        <v>0</v>
      </c>
      <c r="J15" s="24">
        <v>0</v>
      </c>
      <c r="K15" s="24">
        <v>0</v>
      </c>
      <c r="L15" s="24">
        <v>0</v>
      </c>
      <c r="M15" s="24">
        <v>0</v>
      </c>
      <c r="O15" s="4">
        <v>0</v>
      </c>
    </row>
    <row r="16" spans="1:17" ht="15.75" x14ac:dyDescent="0.25">
      <c r="A16" s="29">
        <v>3181</v>
      </c>
      <c r="B16" s="24" t="s">
        <v>43</v>
      </c>
      <c r="C16" t="s">
        <v>228</v>
      </c>
      <c r="D16" s="24">
        <v>25</v>
      </c>
      <c r="E16" s="24">
        <v>12</v>
      </c>
      <c r="F16" s="24">
        <v>18</v>
      </c>
      <c r="G16" s="24" t="s">
        <v>222</v>
      </c>
      <c r="H16" s="24">
        <v>0</v>
      </c>
      <c r="I16" s="24">
        <v>0</v>
      </c>
      <c r="J16" s="24">
        <v>0</v>
      </c>
      <c r="K16" s="24">
        <v>0</v>
      </c>
      <c r="L16" s="24">
        <v>0</v>
      </c>
      <c r="M16" s="24">
        <v>0</v>
      </c>
      <c r="O16" s="4" t="s">
        <v>229</v>
      </c>
      <c r="P16" t="s">
        <v>230</v>
      </c>
    </row>
    <row r="17" spans="1:16" ht="15.75" x14ac:dyDescent="0.25">
      <c r="A17" s="29">
        <v>3181</v>
      </c>
      <c r="B17" s="24" t="s">
        <v>45</v>
      </c>
      <c r="C17" t="s">
        <v>231</v>
      </c>
      <c r="D17" s="24">
        <v>25</v>
      </c>
      <c r="E17" s="24">
        <v>12</v>
      </c>
      <c r="F17" s="24">
        <v>16</v>
      </c>
      <c r="G17" s="24" t="s">
        <v>222</v>
      </c>
      <c r="H17" s="24">
        <v>0</v>
      </c>
      <c r="I17" s="24">
        <v>0</v>
      </c>
      <c r="J17" s="24">
        <v>0</v>
      </c>
      <c r="K17" s="24">
        <v>0</v>
      </c>
      <c r="L17" s="24">
        <v>0</v>
      </c>
      <c r="M17" s="24">
        <v>0</v>
      </c>
      <c r="O17" s="4" t="s">
        <v>229</v>
      </c>
      <c r="P17" t="s">
        <v>230</v>
      </c>
    </row>
    <row r="18" spans="1:16" ht="15.75" x14ac:dyDescent="0.25">
      <c r="A18" s="29">
        <v>3181</v>
      </c>
      <c r="B18" s="24" t="s">
        <v>98</v>
      </c>
      <c r="C18" t="s">
        <v>232</v>
      </c>
      <c r="D18" s="24">
        <v>25</v>
      </c>
      <c r="E18" s="24">
        <v>12</v>
      </c>
      <c r="F18" s="24">
        <v>20</v>
      </c>
      <c r="G18" s="24" t="s">
        <v>222</v>
      </c>
      <c r="H18" s="24">
        <v>0</v>
      </c>
      <c r="I18" s="24">
        <v>0</v>
      </c>
      <c r="J18" s="24">
        <v>0</v>
      </c>
      <c r="K18" s="24">
        <v>0</v>
      </c>
      <c r="L18" s="24">
        <v>0</v>
      </c>
      <c r="M18" s="24">
        <v>0</v>
      </c>
      <c r="O18" s="4" t="s">
        <v>229</v>
      </c>
      <c r="P18" t="s">
        <v>230</v>
      </c>
    </row>
    <row r="19" spans="1:16" ht="15.75" x14ac:dyDescent="0.25">
      <c r="A19" s="29">
        <v>3324</v>
      </c>
      <c r="B19" s="24" t="s">
        <v>38</v>
      </c>
      <c r="C19" t="s">
        <v>233</v>
      </c>
      <c r="D19" s="28">
        <v>33</v>
      </c>
      <c r="E19" s="24">
        <v>3</v>
      </c>
      <c r="F19" s="24">
        <v>32</v>
      </c>
      <c r="G19" s="24">
        <v>0</v>
      </c>
      <c r="H19" s="24">
        <v>0</v>
      </c>
      <c r="I19" s="24">
        <v>0</v>
      </c>
      <c r="J19" s="24">
        <v>0</v>
      </c>
      <c r="K19" s="24">
        <v>0</v>
      </c>
      <c r="L19" s="24">
        <v>0</v>
      </c>
      <c r="M19" s="24">
        <v>0</v>
      </c>
      <c r="O19" s="4" t="s">
        <v>229</v>
      </c>
      <c r="P19" t="s">
        <v>234</v>
      </c>
    </row>
    <row r="20" spans="1:16" ht="15.75" x14ac:dyDescent="0.25">
      <c r="A20" s="29">
        <v>3324</v>
      </c>
      <c r="B20" s="24" t="s">
        <v>40</v>
      </c>
      <c r="C20" t="s">
        <v>235</v>
      </c>
      <c r="D20" s="28">
        <v>29</v>
      </c>
      <c r="E20" s="24">
        <v>3</v>
      </c>
      <c r="F20" s="24">
        <v>27</v>
      </c>
      <c r="G20" s="24">
        <v>0</v>
      </c>
      <c r="H20" s="24">
        <v>0</v>
      </c>
      <c r="I20" s="24">
        <v>0</v>
      </c>
      <c r="J20" s="24">
        <v>0</v>
      </c>
      <c r="K20" s="24">
        <v>0</v>
      </c>
      <c r="L20" s="24">
        <v>0</v>
      </c>
      <c r="M20" s="24">
        <v>0</v>
      </c>
      <c r="O20" s="4" t="s">
        <v>229</v>
      </c>
      <c r="P20" t="s">
        <v>234</v>
      </c>
    </row>
    <row r="21" spans="1:16" ht="15.75" x14ac:dyDescent="0.25">
      <c r="A21" s="29">
        <v>3324</v>
      </c>
      <c r="B21" s="24" t="s">
        <v>69</v>
      </c>
      <c r="C21" t="s">
        <v>236</v>
      </c>
      <c r="D21" s="28">
        <v>36</v>
      </c>
      <c r="E21" s="24">
        <v>3</v>
      </c>
      <c r="F21" s="24">
        <v>32</v>
      </c>
      <c r="G21" s="24">
        <v>0</v>
      </c>
      <c r="H21" s="24">
        <v>0</v>
      </c>
      <c r="I21" s="24">
        <v>0</v>
      </c>
      <c r="J21" s="24">
        <v>0</v>
      </c>
      <c r="K21" s="24">
        <v>0</v>
      </c>
      <c r="L21" s="24">
        <v>0</v>
      </c>
      <c r="M21" s="24">
        <v>0</v>
      </c>
      <c r="O21" s="4" t="s">
        <v>229</v>
      </c>
      <c r="P21" t="s">
        <v>234</v>
      </c>
    </row>
    <row r="22" spans="1:16" ht="15.75" x14ac:dyDescent="0.25">
      <c r="A22" s="29">
        <v>3324</v>
      </c>
      <c r="B22" s="24" t="s">
        <v>98</v>
      </c>
      <c r="C22" t="s">
        <v>237</v>
      </c>
      <c r="D22" s="28">
        <v>31</v>
      </c>
      <c r="E22" s="24">
        <v>3</v>
      </c>
      <c r="F22" s="24">
        <v>29</v>
      </c>
      <c r="G22" s="24">
        <v>0</v>
      </c>
      <c r="H22" s="24">
        <v>0</v>
      </c>
      <c r="I22" s="24">
        <v>0</v>
      </c>
      <c r="J22" s="24">
        <v>0</v>
      </c>
      <c r="K22" s="24">
        <v>0</v>
      </c>
      <c r="L22" s="24">
        <v>0</v>
      </c>
      <c r="M22" s="24">
        <v>0</v>
      </c>
      <c r="O22" s="4" t="s">
        <v>229</v>
      </c>
      <c r="P22" t="s">
        <v>234</v>
      </c>
    </row>
    <row r="23" spans="1:16" ht="15.75" x14ac:dyDescent="0.25">
      <c r="A23" s="29">
        <v>3674</v>
      </c>
      <c r="B23" s="24" t="s">
        <v>43</v>
      </c>
      <c r="C23" t="s">
        <v>238</v>
      </c>
      <c r="D23" s="24">
        <v>12</v>
      </c>
      <c r="E23" s="24">
        <v>12</v>
      </c>
      <c r="F23" s="24" t="s">
        <v>229</v>
      </c>
      <c r="G23" s="24">
        <v>0</v>
      </c>
      <c r="H23" s="24">
        <v>0</v>
      </c>
      <c r="I23" s="24">
        <v>0</v>
      </c>
      <c r="J23" s="24">
        <v>0</v>
      </c>
      <c r="K23" s="24">
        <v>0</v>
      </c>
      <c r="L23" s="24">
        <v>0</v>
      </c>
      <c r="M23" s="24">
        <v>0</v>
      </c>
      <c r="O23" s="4" t="s">
        <v>229</v>
      </c>
      <c r="P23" t="s">
        <v>234</v>
      </c>
    </row>
    <row r="24" spans="1:16" ht="15.75" x14ac:dyDescent="0.25">
      <c r="A24" s="29">
        <v>3674</v>
      </c>
      <c r="B24" s="24" t="s">
        <v>45</v>
      </c>
      <c r="C24" t="s">
        <v>239</v>
      </c>
      <c r="D24" s="24">
        <v>10</v>
      </c>
      <c r="E24" s="24">
        <v>12</v>
      </c>
      <c r="F24" s="24" t="s">
        <v>229</v>
      </c>
      <c r="G24" s="24">
        <v>0</v>
      </c>
      <c r="H24" s="24">
        <v>0</v>
      </c>
      <c r="I24" s="24">
        <v>0</v>
      </c>
      <c r="J24" s="24">
        <v>0</v>
      </c>
      <c r="K24" s="24">
        <v>0</v>
      </c>
      <c r="L24" s="24">
        <v>0</v>
      </c>
      <c r="M24" s="24">
        <v>0</v>
      </c>
      <c r="O24" s="4" t="s">
        <v>229</v>
      </c>
      <c r="P24" t="s">
        <v>234</v>
      </c>
    </row>
    <row r="25" spans="1:16" ht="15.75" x14ac:dyDescent="0.25">
      <c r="A25" s="29">
        <v>4258</v>
      </c>
      <c r="B25" s="24" t="s">
        <v>43</v>
      </c>
      <c r="C25" t="s">
        <v>240</v>
      </c>
      <c r="D25" s="28">
        <v>38</v>
      </c>
      <c r="E25" s="24">
        <v>6</v>
      </c>
      <c r="F25" s="24" t="s">
        <v>229</v>
      </c>
      <c r="G25" s="24">
        <v>0</v>
      </c>
      <c r="H25" s="24">
        <v>0</v>
      </c>
      <c r="I25" s="24">
        <v>0</v>
      </c>
      <c r="J25" s="24">
        <v>0</v>
      </c>
      <c r="K25" s="24">
        <v>0</v>
      </c>
      <c r="L25" s="24">
        <v>0</v>
      </c>
      <c r="M25" s="24">
        <v>0</v>
      </c>
      <c r="O25" s="4" t="s">
        <v>229</v>
      </c>
      <c r="P25" t="s">
        <v>234</v>
      </c>
    </row>
    <row r="26" spans="1:16" ht="15.75" x14ac:dyDescent="0.25">
      <c r="A26" s="29">
        <v>4258</v>
      </c>
      <c r="B26" s="24" t="s">
        <v>120</v>
      </c>
      <c r="C26" t="s">
        <v>241</v>
      </c>
      <c r="D26" s="28">
        <v>36</v>
      </c>
      <c r="E26" s="24">
        <v>6</v>
      </c>
      <c r="F26" s="24" t="s">
        <v>229</v>
      </c>
      <c r="G26" s="24">
        <v>0</v>
      </c>
      <c r="H26" s="24">
        <v>0</v>
      </c>
      <c r="I26" s="24">
        <v>0</v>
      </c>
      <c r="J26" s="24">
        <v>0</v>
      </c>
      <c r="K26" s="24">
        <v>0</v>
      </c>
      <c r="L26" s="24">
        <v>0</v>
      </c>
      <c r="M26" s="24">
        <v>0</v>
      </c>
      <c r="O26" s="4" t="s">
        <v>229</v>
      </c>
      <c r="P26" t="s">
        <v>234</v>
      </c>
    </row>
    <row r="27" spans="1:16" ht="15.75" x14ac:dyDescent="0.25">
      <c r="A27" s="29">
        <v>4258</v>
      </c>
      <c r="B27" s="24" t="s">
        <v>122</v>
      </c>
      <c r="C27" t="s">
        <v>123</v>
      </c>
      <c r="D27" s="28">
        <v>30</v>
      </c>
      <c r="E27" s="24">
        <v>6</v>
      </c>
      <c r="F27" s="24" t="s">
        <v>229</v>
      </c>
      <c r="G27" s="24">
        <v>0</v>
      </c>
      <c r="H27" s="24">
        <v>0</v>
      </c>
      <c r="I27" s="24">
        <v>0</v>
      </c>
      <c r="J27" s="24">
        <v>0</v>
      </c>
      <c r="K27" s="24">
        <v>0</v>
      </c>
      <c r="L27" s="24">
        <v>0</v>
      </c>
      <c r="M27" s="24">
        <v>0</v>
      </c>
      <c r="O27" s="4" t="s">
        <v>229</v>
      </c>
      <c r="P27" t="s">
        <v>234</v>
      </c>
    </row>
    <row r="28" spans="1:16" ht="15.75" x14ac:dyDescent="0.25">
      <c r="A28" s="29">
        <v>4468</v>
      </c>
      <c r="B28" s="24" t="s">
        <v>43</v>
      </c>
      <c r="C28" t="s">
        <v>242</v>
      </c>
      <c r="D28" s="28">
        <v>13</v>
      </c>
      <c r="E28" s="24">
        <v>3</v>
      </c>
      <c r="F28" s="24">
        <v>11</v>
      </c>
      <c r="G28" s="24">
        <v>0</v>
      </c>
      <c r="H28" s="24">
        <v>0</v>
      </c>
      <c r="I28" s="24">
        <v>0</v>
      </c>
      <c r="J28" s="24">
        <v>0</v>
      </c>
      <c r="K28" s="24">
        <v>0</v>
      </c>
      <c r="L28" s="24">
        <v>0</v>
      </c>
      <c r="M28" s="24">
        <v>0</v>
      </c>
      <c r="O28" s="4" t="s">
        <v>229</v>
      </c>
      <c r="P28" t="s">
        <v>234</v>
      </c>
    </row>
    <row r="29" spans="1:16" ht="15.75" x14ac:dyDescent="0.25">
      <c r="A29" s="29">
        <v>4468</v>
      </c>
      <c r="B29" s="24" t="s">
        <v>98</v>
      </c>
      <c r="C29" t="s">
        <v>243</v>
      </c>
      <c r="D29" s="28">
        <v>12</v>
      </c>
      <c r="E29" s="24">
        <v>3</v>
      </c>
      <c r="F29" s="24">
        <v>12</v>
      </c>
      <c r="G29" s="24">
        <v>0</v>
      </c>
      <c r="H29" s="24">
        <v>0</v>
      </c>
      <c r="I29" s="24">
        <v>0</v>
      </c>
      <c r="J29" s="24">
        <v>0</v>
      </c>
      <c r="K29" s="24">
        <v>0</v>
      </c>
      <c r="L29" s="24">
        <v>0</v>
      </c>
      <c r="M29" s="24">
        <v>0</v>
      </c>
      <c r="O29" s="4" t="s">
        <v>229</v>
      </c>
      <c r="P29" t="s">
        <v>234</v>
      </c>
    </row>
    <row r="30" spans="1:16" ht="15.75" x14ac:dyDescent="0.25">
      <c r="A30" s="29">
        <v>4858</v>
      </c>
      <c r="B30" s="24" t="s">
        <v>43</v>
      </c>
      <c r="C30" t="s">
        <v>244</v>
      </c>
      <c r="D30" s="28">
        <v>50</v>
      </c>
      <c r="E30" s="24">
        <v>6</v>
      </c>
      <c r="F30" s="24">
        <v>45</v>
      </c>
      <c r="G30" s="24">
        <v>0</v>
      </c>
      <c r="H30" s="24">
        <v>0</v>
      </c>
      <c r="I30" s="24">
        <v>0</v>
      </c>
      <c r="J30" s="24">
        <v>0</v>
      </c>
      <c r="K30" s="24">
        <v>0</v>
      </c>
      <c r="L30" s="24">
        <v>0</v>
      </c>
      <c r="M30" s="24">
        <v>0</v>
      </c>
      <c r="O30" s="4" t="s">
        <v>229</v>
      </c>
      <c r="P30" t="s">
        <v>234</v>
      </c>
    </row>
    <row r="31" spans="1:16" ht="15.75" x14ac:dyDescent="0.25">
      <c r="A31" s="29">
        <v>4858</v>
      </c>
      <c r="B31" s="24" t="s">
        <v>98</v>
      </c>
      <c r="C31" t="s">
        <v>121</v>
      </c>
      <c r="D31" s="28">
        <v>50</v>
      </c>
      <c r="E31" s="24">
        <v>6</v>
      </c>
      <c r="F31" s="24">
        <v>46</v>
      </c>
      <c r="G31" s="24">
        <v>0</v>
      </c>
      <c r="H31" s="24">
        <v>0</v>
      </c>
      <c r="I31" s="24">
        <v>0</v>
      </c>
      <c r="J31" s="24">
        <v>0</v>
      </c>
      <c r="K31" s="24">
        <v>0</v>
      </c>
      <c r="L31" s="24">
        <v>0</v>
      </c>
      <c r="M31" s="24">
        <v>0</v>
      </c>
      <c r="O31" s="4" t="s">
        <v>229</v>
      </c>
      <c r="P31" t="s">
        <v>234</v>
      </c>
    </row>
    <row r="32" spans="1:16" ht="15.75" x14ac:dyDescent="0.25">
      <c r="A32" s="29">
        <v>4960</v>
      </c>
      <c r="B32" s="24" t="s">
        <v>38</v>
      </c>
      <c r="C32" t="s">
        <v>245</v>
      </c>
      <c r="D32" s="28">
        <v>29</v>
      </c>
      <c r="E32" s="24">
        <v>6</v>
      </c>
      <c r="F32" s="24">
        <v>27</v>
      </c>
      <c r="G32" s="24">
        <v>0</v>
      </c>
      <c r="H32" s="24">
        <v>0</v>
      </c>
      <c r="I32" s="24">
        <v>0</v>
      </c>
      <c r="J32" s="24">
        <v>0</v>
      </c>
      <c r="K32" s="24">
        <v>0</v>
      </c>
      <c r="L32" s="24">
        <v>0</v>
      </c>
      <c r="M32" s="24">
        <v>0</v>
      </c>
      <c r="O32" s="4" t="s">
        <v>229</v>
      </c>
      <c r="P32" t="s">
        <v>234</v>
      </c>
    </row>
    <row r="33" spans="1:16" ht="15.75" x14ac:dyDescent="0.25">
      <c r="A33" s="29">
        <v>4960</v>
      </c>
      <c r="B33" s="24" t="s">
        <v>40</v>
      </c>
      <c r="C33" t="s">
        <v>246</v>
      </c>
      <c r="D33" s="28">
        <v>30</v>
      </c>
      <c r="E33" s="24">
        <v>6</v>
      </c>
      <c r="F33" s="24">
        <v>30</v>
      </c>
      <c r="G33" s="24">
        <v>0</v>
      </c>
      <c r="H33" s="24">
        <v>0</v>
      </c>
      <c r="I33" s="24">
        <v>0</v>
      </c>
      <c r="J33" s="24">
        <v>0</v>
      </c>
      <c r="K33" s="24">
        <v>0</v>
      </c>
      <c r="L33" s="24">
        <v>0</v>
      </c>
      <c r="M33" s="24">
        <v>0</v>
      </c>
      <c r="O33" s="4" t="s">
        <v>229</v>
      </c>
      <c r="P33" t="s">
        <v>234</v>
      </c>
    </row>
    <row r="34" spans="1:16" ht="15.75" x14ac:dyDescent="0.25">
      <c r="A34" s="29">
        <v>4960</v>
      </c>
      <c r="B34" s="24" t="s">
        <v>98</v>
      </c>
      <c r="C34" t="s">
        <v>99</v>
      </c>
      <c r="D34" s="28">
        <v>29</v>
      </c>
      <c r="E34" s="24">
        <v>6</v>
      </c>
      <c r="F34" s="24">
        <v>28</v>
      </c>
      <c r="G34" s="24">
        <v>0</v>
      </c>
      <c r="H34" s="24">
        <v>0</v>
      </c>
      <c r="I34" s="24">
        <v>0</v>
      </c>
      <c r="J34" s="24">
        <v>0</v>
      </c>
      <c r="K34" s="24">
        <v>0</v>
      </c>
      <c r="L34" s="24">
        <v>0</v>
      </c>
      <c r="M34" s="24">
        <v>0</v>
      </c>
      <c r="O34" s="4" t="s">
        <v>229</v>
      </c>
      <c r="P34" t="s">
        <v>234</v>
      </c>
    </row>
    <row r="35" spans="1:16" ht="15.75" x14ac:dyDescent="0.25">
      <c r="A35" s="29">
        <v>5276</v>
      </c>
      <c r="B35" s="24" t="s">
        <v>43</v>
      </c>
      <c r="C35" t="s">
        <v>245</v>
      </c>
      <c r="D35" s="28">
        <v>35</v>
      </c>
      <c r="E35" s="24">
        <v>12</v>
      </c>
      <c r="F35" s="24">
        <v>31</v>
      </c>
      <c r="G35" s="24">
        <v>0</v>
      </c>
      <c r="H35" s="24">
        <v>0</v>
      </c>
      <c r="I35" s="24">
        <v>0</v>
      </c>
      <c r="J35" s="24">
        <v>0</v>
      </c>
      <c r="K35" s="24">
        <v>0</v>
      </c>
      <c r="L35" s="24">
        <v>0</v>
      </c>
      <c r="M35" s="24">
        <v>0</v>
      </c>
      <c r="O35" s="4" t="s">
        <v>229</v>
      </c>
      <c r="P35" t="s">
        <v>234</v>
      </c>
    </row>
    <row r="36" spans="1:16" ht="15.75" x14ac:dyDescent="0.25">
      <c r="A36" s="29">
        <v>5276</v>
      </c>
      <c r="B36" s="24" t="s">
        <v>98</v>
      </c>
      <c r="C36" t="s">
        <v>99</v>
      </c>
      <c r="D36" s="28">
        <v>35</v>
      </c>
      <c r="E36" s="24">
        <v>12</v>
      </c>
      <c r="F36" s="24">
        <v>31</v>
      </c>
      <c r="G36" s="24">
        <v>0</v>
      </c>
      <c r="H36" s="24">
        <v>0</v>
      </c>
      <c r="I36" s="24">
        <v>0</v>
      </c>
      <c r="J36" s="24">
        <v>0</v>
      </c>
      <c r="K36" s="24">
        <v>0</v>
      </c>
      <c r="L36" s="24">
        <v>0</v>
      </c>
      <c r="M36" s="24">
        <v>0</v>
      </c>
      <c r="O36" s="4" t="s">
        <v>229</v>
      </c>
      <c r="P36" t="s">
        <v>234</v>
      </c>
    </row>
    <row r="37" spans="1:16" ht="15.75" x14ac:dyDescent="0.25">
      <c r="A37" s="29">
        <v>5302</v>
      </c>
      <c r="B37" s="24" t="s">
        <v>43</v>
      </c>
      <c r="C37" t="s">
        <v>247</v>
      </c>
      <c r="D37" s="24">
        <v>10</v>
      </c>
      <c r="E37" s="24">
        <v>6</v>
      </c>
      <c r="F37" s="24">
        <v>10</v>
      </c>
      <c r="G37" s="24">
        <v>0</v>
      </c>
      <c r="H37" s="24">
        <v>0</v>
      </c>
      <c r="I37" s="24">
        <v>0</v>
      </c>
      <c r="J37" s="24">
        <v>0</v>
      </c>
      <c r="K37" s="24">
        <v>0</v>
      </c>
      <c r="L37" s="24">
        <v>0</v>
      </c>
      <c r="M37" s="24">
        <v>0</v>
      </c>
      <c r="O37" s="4">
        <v>7</v>
      </c>
      <c r="P37" s="30" t="s">
        <v>248</v>
      </c>
    </row>
    <row r="38" spans="1:16" ht="15.75" x14ac:dyDescent="0.25">
      <c r="A38" s="29">
        <v>5302</v>
      </c>
      <c r="B38" s="24" t="s">
        <v>98</v>
      </c>
      <c r="C38" t="s">
        <v>99</v>
      </c>
      <c r="D38" s="24">
        <v>10</v>
      </c>
      <c r="E38" s="24">
        <v>6</v>
      </c>
      <c r="F38" s="24">
        <v>8</v>
      </c>
      <c r="G38" s="24">
        <v>0</v>
      </c>
      <c r="H38" s="24">
        <v>0</v>
      </c>
      <c r="I38" s="24">
        <v>0</v>
      </c>
      <c r="J38" s="24">
        <v>0</v>
      </c>
      <c r="K38" s="24">
        <v>0</v>
      </c>
      <c r="L38" s="24">
        <v>0</v>
      </c>
      <c r="M38" s="24">
        <v>0</v>
      </c>
      <c r="O38" s="4">
        <v>7</v>
      </c>
      <c r="P38" s="30" t="s">
        <v>248</v>
      </c>
    </row>
    <row r="39" spans="1:16" ht="15.75" x14ac:dyDescent="0.25">
      <c r="A39" s="29">
        <v>6091</v>
      </c>
      <c r="B39" s="24" t="s">
        <v>43</v>
      </c>
      <c r="C39" t="s">
        <v>249</v>
      </c>
      <c r="D39" s="24">
        <v>25</v>
      </c>
      <c r="E39" s="24">
        <v>6</v>
      </c>
      <c r="F39" s="24">
        <v>25</v>
      </c>
      <c r="G39" s="24">
        <v>5</v>
      </c>
      <c r="H39" s="24">
        <v>9</v>
      </c>
      <c r="I39" s="24">
        <v>0</v>
      </c>
      <c r="J39" s="24">
        <v>0</v>
      </c>
      <c r="K39" s="24">
        <v>0</v>
      </c>
      <c r="L39" s="24">
        <v>0</v>
      </c>
      <c r="M39" s="24">
        <v>3</v>
      </c>
      <c r="O39" s="4">
        <v>8</v>
      </c>
      <c r="P39" s="31"/>
    </row>
    <row r="40" spans="1:16" ht="15.75" x14ac:dyDescent="0.25">
      <c r="A40" s="29">
        <v>6091</v>
      </c>
      <c r="B40" s="24" t="s">
        <v>98</v>
      </c>
      <c r="C40" t="s">
        <v>250</v>
      </c>
      <c r="D40" s="24">
        <v>25</v>
      </c>
      <c r="E40" s="24">
        <v>6</v>
      </c>
      <c r="F40" s="24">
        <v>24</v>
      </c>
      <c r="G40" s="24">
        <v>0</v>
      </c>
      <c r="H40" s="24">
        <v>0</v>
      </c>
      <c r="I40" s="24">
        <v>0</v>
      </c>
      <c r="J40" s="24">
        <v>0</v>
      </c>
      <c r="K40" s="24">
        <v>0</v>
      </c>
      <c r="L40" s="24">
        <v>0</v>
      </c>
      <c r="M40" s="24">
        <v>0</v>
      </c>
      <c r="O40" s="4">
        <v>24</v>
      </c>
      <c r="P40" s="31"/>
    </row>
    <row r="41" spans="1:16" ht="15.75" x14ac:dyDescent="0.25">
      <c r="A41" s="29">
        <v>6263</v>
      </c>
      <c r="B41" s="32" t="s">
        <v>43</v>
      </c>
      <c r="C41" s="33" t="s">
        <v>251</v>
      </c>
      <c r="D41" s="24">
        <v>20</v>
      </c>
      <c r="E41" s="24">
        <v>12</v>
      </c>
      <c r="F41" s="24">
        <v>20</v>
      </c>
      <c r="G41" s="24">
        <v>0</v>
      </c>
      <c r="H41" s="24">
        <v>0</v>
      </c>
      <c r="I41" s="24">
        <v>0</v>
      </c>
      <c r="J41" s="24">
        <v>0</v>
      </c>
      <c r="K41" s="24">
        <v>0</v>
      </c>
      <c r="L41" s="24">
        <v>0</v>
      </c>
      <c r="M41" s="24">
        <v>0</v>
      </c>
      <c r="O41" s="4" t="s">
        <v>229</v>
      </c>
      <c r="P41" t="s">
        <v>234</v>
      </c>
    </row>
    <row r="42" spans="1:16" ht="15.75" x14ac:dyDescent="0.25">
      <c r="A42" s="29">
        <v>6263</v>
      </c>
      <c r="B42" s="32" t="s">
        <v>98</v>
      </c>
      <c r="C42" s="33" t="s">
        <v>252</v>
      </c>
      <c r="D42" s="24">
        <v>20</v>
      </c>
      <c r="E42" s="24">
        <v>12</v>
      </c>
      <c r="F42" s="24">
        <v>20</v>
      </c>
      <c r="G42" s="24">
        <v>0</v>
      </c>
      <c r="H42" s="24">
        <v>0</v>
      </c>
      <c r="I42" s="24">
        <v>0</v>
      </c>
      <c r="J42" s="24">
        <v>0</v>
      </c>
      <c r="K42" s="24">
        <v>0</v>
      </c>
      <c r="L42" s="24">
        <v>0</v>
      </c>
      <c r="M42" s="24">
        <v>0</v>
      </c>
      <c r="O42" s="4" t="s">
        <v>229</v>
      </c>
      <c r="P42" t="s">
        <v>234</v>
      </c>
    </row>
    <row r="43" spans="1:16" ht="15.75" x14ac:dyDescent="0.25">
      <c r="A43" s="29">
        <v>6696</v>
      </c>
      <c r="B43" s="32" t="s">
        <v>43</v>
      </c>
      <c r="C43" s="33" t="s">
        <v>142</v>
      </c>
      <c r="D43" s="24">
        <v>21</v>
      </c>
      <c r="E43" s="24">
        <v>6</v>
      </c>
      <c r="F43" s="24">
        <v>9</v>
      </c>
      <c r="G43" s="24">
        <v>0</v>
      </c>
      <c r="H43" s="24">
        <v>0</v>
      </c>
      <c r="I43" s="24">
        <v>0</v>
      </c>
      <c r="J43" s="24">
        <v>0</v>
      </c>
      <c r="K43" s="24">
        <v>0</v>
      </c>
      <c r="L43" s="24">
        <v>0</v>
      </c>
      <c r="M43" s="24">
        <v>0</v>
      </c>
      <c r="O43" s="4" t="s">
        <v>229</v>
      </c>
    </row>
    <row r="44" spans="1:16" ht="15.75" x14ac:dyDescent="0.25">
      <c r="A44" s="29">
        <v>6696</v>
      </c>
      <c r="B44" s="32" t="s">
        <v>98</v>
      </c>
      <c r="C44" s="33" t="s">
        <v>121</v>
      </c>
      <c r="D44" s="24">
        <v>20</v>
      </c>
      <c r="E44" s="24">
        <v>6</v>
      </c>
      <c r="F44" s="24">
        <v>11</v>
      </c>
      <c r="G44" s="24">
        <v>0</v>
      </c>
      <c r="H44" s="24">
        <v>0</v>
      </c>
      <c r="I44" s="24">
        <v>0</v>
      </c>
      <c r="J44" s="24">
        <v>0</v>
      </c>
      <c r="K44" s="24">
        <v>0</v>
      </c>
      <c r="L44" s="24">
        <v>0</v>
      </c>
      <c r="M44" s="24">
        <v>0</v>
      </c>
      <c r="O44" s="4" t="s">
        <v>229</v>
      </c>
    </row>
    <row r="45" spans="1:16" ht="15.75" x14ac:dyDescent="0.25">
      <c r="A45" s="29">
        <v>7155</v>
      </c>
      <c r="B45" s="34" t="s">
        <v>253</v>
      </c>
      <c r="C45" s="29" t="s">
        <v>254</v>
      </c>
      <c r="D45" s="24">
        <v>8</v>
      </c>
      <c r="E45" s="24">
        <v>5.5</v>
      </c>
      <c r="F45" s="24">
        <v>8</v>
      </c>
      <c r="G45" s="24">
        <v>0</v>
      </c>
      <c r="H45" s="24">
        <v>0</v>
      </c>
      <c r="I45" s="24">
        <v>0</v>
      </c>
      <c r="J45" s="24">
        <v>0</v>
      </c>
      <c r="K45" s="24">
        <v>0</v>
      </c>
      <c r="L45" s="24">
        <v>0</v>
      </c>
      <c r="M45" s="24">
        <v>0</v>
      </c>
      <c r="O45" s="4" t="s">
        <v>229</v>
      </c>
      <c r="P45" t="s">
        <v>234</v>
      </c>
    </row>
    <row r="46" spans="1:16" ht="15.75" x14ac:dyDescent="0.25">
      <c r="A46" s="29">
        <v>7155</v>
      </c>
      <c r="B46" s="34" t="s">
        <v>255</v>
      </c>
      <c r="C46" s="29" t="s">
        <v>256</v>
      </c>
      <c r="D46" s="24">
        <v>9</v>
      </c>
      <c r="E46" s="24">
        <v>5.5</v>
      </c>
      <c r="F46" s="24">
        <v>9</v>
      </c>
      <c r="G46" s="24">
        <v>0</v>
      </c>
      <c r="H46" s="24">
        <v>0</v>
      </c>
      <c r="I46" s="24">
        <v>0</v>
      </c>
      <c r="J46" s="24">
        <v>0</v>
      </c>
      <c r="K46" s="24">
        <v>0</v>
      </c>
      <c r="L46" s="24">
        <v>0</v>
      </c>
      <c r="M46" s="24">
        <v>0</v>
      </c>
      <c r="O46" s="4" t="s">
        <v>229</v>
      </c>
      <c r="P46" t="s">
        <v>234</v>
      </c>
    </row>
    <row r="47" spans="1:16" ht="15.75" x14ac:dyDescent="0.25">
      <c r="A47" s="29">
        <v>7504</v>
      </c>
      <c r="B47" s="34" t="s">
        <v>43</v>
      </c>
      <c r="C47" s="29" t="s">
        <v>148</v>
      </c>
      <c r="D47" s="24">
        <v>60</v>
      </c>
      <c r="E47" s="24">
        <v>5.5</v>
      </c>
      <c r="F47" s="24">
        <v>55</v>
      </c>
      <c r="G47" s="24">
        <v>0</v>
      </c>
      <c r="H47" s="24">
        <v>0</v>
      </c>
      <c r="I47" s="24">
        <v>0</v>
      </c>
      <c r="J47" s="24">
        <v>0</v>
      </c>
      <c r="K47" s="24">
        <v>0</v>
      </c>
      <c r="L47" s="24">
        <v>0</v>
      </c>
      <c r="M47" s="24">
        <v>0</v>
      </c>
      <c r="O47" s="4" t="s">
        <v>229</v>
      </c>
      <c r="P47" t="s">
        <v>257</v>
      </c>
    </row>
    <row r="48" spans="1:16" ht="15.75" x14ac:dyDescent="0.25">
      <c r="A48" s="29">
        <v>7504</v>
      </c>
      <c r="B48" s="34" t="s">
        <v>45</v>
      </c>
      <c r="C48" s="29" t="s">
        <v>99</v>
      </c>
      <c r="D48" s="24">
        <v>64</v>
      </c>
      <c r="E48" s="24">
        <v>5.5</v>
      </c>
      <c r="F48" s="24">
        <v>37</v>
      </c>
      <c r="G48" s="24">
        <v>0</v>
      </c>
      <c r="H48" s="24">
        <v>0</v>
      </c>
      <c r="I48" s="24">
        <v>0</v>
      </c>
      <c r="J48" s="24">
        <v>0</v>
      </c>
      <c r="K48" s="24">
        <v>0</v>
      </c>
      <c r="L48" s="24">
        <v>0</v>
      </c>
      <c r="M48" s="24">
        <v>0</v>
      </c>
      <c r="O48" s="4" t="s">
        <v>229</v>
      </c>
      <c r="P48" t="s">
        <v>257</v>
      </c>
    </row>
    <row r="49" spans="1:16" ht="15.75" x14ac:dyDescent="0.25">
      <c r="A49" s="29">
        <v>7797</v>
      </c>
      <c r="B49" s="34" t="s">
        <v>43</v>
      </c>
      <c r="C49" s="29" t="s">
        <v>148</v>
      </c>
      <c r="D49" s="24">
        <v>18</v>
      </c>
      <c r="E49" s="24">
        <v>5.5</v>
      </c>
      <c r="F49" s="24">
        <v>16</v>
      </c>
      <c r="G49" s="24">
        <v>0</v>
      </c>
      <c r="H49" s="24">
        <v>0</v>
      </c>
      <c r="I49" s="24">
        <v>0</v>
      </c>
      <c r="J49" s="24">
        <v>0</v>
      </c>
      <c r="K49" s="24">
        <v>0</v>
      </c>
      <c r="L49" s="24">
        <v>0</v>
      </c>
      <c r="M49" s="24">
        <v>0</v>
      </c>
      <c r="O49" s="4" t="s">
        <v>229</v>
      </c>
      <c r="P49" t="s">
        <v>258</v>
      </c>
    </row>
    <row r="50" spans="1:16" ht="15.75" x14ac:dyDescent="0.25">
      <c r="A50" s="29">
        <v>7797</v>
      </c>
      <c r="B50" s="34" t="s">
        <v>45</v>
      </c>
      <c r="C50" s="29" t="s">
        <v>99</v>
      </c>
      <c r="D50" s="24">
        <v>20</v>
      </c>
      <c r="E50" s="24">
        <v>5.5</v>
      </c>
      <c r="F50" s="24">
        <v>17</v>
      </c>
      <c r="G50" s="24">
        <v>0</v>
      </c>
      <c r="H50" s="24">
        <v>0</v>
      </c>
      <c r="I50" s="24">
        <v>0</v>
      </c>
      <c r="J50" s="24">
        <v>0</v>
      </c>
      <c r="K50" s="24">
        <v>0</v>
      </c>
      <c r="L50" s="24">
        <v>0</v>
      </c>
      <c r="M50" s="24">
        <v>0</v>
      </c>
      <c r="O50" s="4" t="s">
        <v>229</v>
      </c>
      <c r="P50" t="s">
        <v>258</v>
      </c>
    </row>
    <row r="51" spans="1:16" ht="15.75" x14ac:dyDescent="0.25">
      <c r="A51" s="29">
        <v>7936</v>
      </c>
      <c r="B51" s="35" t="s">
        <v>43</v>
      </c>
      <c r="C51" s="36" t="s">
        <v>121</v>
      </c>
      <c r="D51" s="24">
        <v>7</v>
      </c>
      <c r="E51" s="24">
        <v>5.5</v>
      </c>
      <c r="F51" s="24">
        <v>7</v>
      </c>
      <c r="G51" s="24">
        <v>0</v>
      </c>
      <c r="H51" s="24">
        <v>0</v>
      </c>
      <c r="I51" s="24">
        <v>0</v>
      </c>
      <c r="J51" s="24">
        <v>0</v>
      </c>
      <c r="K51" s="24">
        <v>0</v>
      </c>
      <c r="L51" s="24">
        <v>0</v>
      </c>
      <c r="M51" s="24">
        <v>0</v>
      </c>
      <c r="O51" s="4" t="s">
        <v>229</v>
      </c>
      <c r="P51" t="s">
        <v>234</v>
      </c>
    </row>
    <row r="52" spans="1:16" ht="15.75" x14ac:dyDescent="0.25">
      <c r="A52" s="29">
        <v>7936</v>
      </c>
      <c r="B52" s="35" t="s">
        <v>45</v>
      </c>
      <c r="C52" s="36" t="s">
        <v>142</v>
      </c>
      <c r="D52" s="24">
        <v>9</v>
      </c>
      <c r="E52" s="24">
        <v>5.5</v>
      </c>
      <c r="F52" s="24">
        <v>9</v>
      </c>
      <c r="G52" s="24">
        <v>0</v>
      </c>
      <c r="H52" s="24">
        <v>0</v>
      </c>
      <c r="I52" s="24">
        <v>0</v>
      </c>
      <c r="J52" s="24">
        <v>0</v>
      </c>
      <c r="K52" s="24">
        <v>0</v>
      </c>
      <c r="L52" s="24">
        <v>0</v>
      </c>
      <c r="M52" s="24">
        <v>0</v>
      </c>
      <c r="O52" s="4" t="s">
        <v>229</v>
      </c>
      <c r="P52" t="s">
        <v>234</v>
      </c>
    </row>
    <row r="53" spans="1:16" ht="15.75" x14ac:dyDescent="0.25">
      <c r="A53" s="29"/>
      <c r="O53" s="4"/>
      <c r="P53" s="31"/>
    </row>
    <row r="54" spans="1:16" ht="15.75" x14ac:dyDescent="0.25">
      <c r="A54" s="29"/>
      <c r="O54" s="4"/>
      <c r="P54" s="31"/>
    </row>
    <row r="55" spans="1:16" ht="15.75" x14ac:dyDescent="0.25">
      <c r="A55" s="29"/>
      <c r="O55" s="4"/>
    </row>
    <row r="56" spans="1:16" ht="15.75" x14ac:dyDescent="0.25">
      <c r="A56" s="29"/>
      <c r="O56" s="4"/>
    </row>
    <row r="57" spans="1:16" ht="15.75" x14ac:dyDescent="0.25">
      <c r="A57" s="29"/>
      <c r="O57" s="4"/>
    </row>
    <row r="58" spans="1:16" x14ac:dyDescent="0.25">
      <c r="A58" s="37"/>
      <c r="O58" s="4"/>
    </row>
    <row r="59" spans="1:16" x14ac:dyDescent="0.25">
      <c r="A59" s="37"/>
      <c r="O59" s="4"/>
    </row>
    <row r="60" spans="1:16" x14ac:dyDescent="0.25">
      <c r="O60" s="4"/>
    </row>
    <row r="62" spans="1:16" x14ac:dyDescent="0.25">
      <c r="C62" t="s">
        <v>26</v>
      </c>
    </row>
    <row r="63" spans="1:16" s="10" customFormat="1" ht="15.75" thickBot="1" x14ac:dyDescent="0.3">
      <c r="B63" s="11"/>
      <c r="D63" s="11"/>
      <c r="E63" s="11"/>
      <c r="F63" s="11"/>
      <c r="G63" s="11"/>
      <c r="H63" s="11"/>
      <c r="I63" s="11"/>
      <c r="J63" s="11"/>
      <c r="K63" s="11"/>
      <c r="L63" s="11"/>
      <c r="M63" s="11"/>
      <c r="N63" s="11"/>
      <c r="O63" s="11"/>
    </row>
    <row r="65" spans="1:5" ht="15.75" x14ac:dyDescent="0.25">
      <c r="A65" s="74" t="s">
        <v>208</v>
      </c>
      <c r="B65" s="75"/>
      <c r="C65" s="75"/>
    </row>
    <row r="67" spans="1:5" x14ac:dyDescent="0.25">
      <c r="C67" s="38" t="s">
        <v>153</v>
      </c>
      <c r="D67" s="39" t="s">
        <v>95</v>
      </c>
      <c r="E67" s="40" t="s">
        <v>96</v>
      </c>
    </row>
    <row r="68" spans="1:5" x14ac:dyDescent="0.25">
      <c r="A68" s="21" t="s">
        <v>209</v>
      </c>
      <c r="C68" s="12" t="s">
        <v>116</v>
      </c>
      <c r="D68" s="41" t="s">
        <v>98</v>
      </c>
      <c r="E68" s="13" t="s">
        <v>117</v>
      </c>
    </row>
    <row r="69" spans="1:5" x14ac:dyDescent="0.25">
      <c r="A69" s="42">
        <v>414</v>
      </c>
      <c r="C69" s="12" t="s">
        <v>116</v>
      </c>
      <c r="D69" s="41" t="s">
        <v>43</v>
      </c>
      <c r="E69" s="13" t="s">
        <v>118</v>
      </c>
    </row>
    <row r="70" spans="1:5" x14ac:dyDescent="0.25">
      <c r="A70" s="43">
        <v>686</v>
      </c>
      <c r="C70" s="12" t="s">
        <v>143</v>
      </c>
      <c r="D70" s="41" t="s">
        <v>98</v>
      </c>
      <c r="E70" s="13" t="s">
        <v>99</v>
      </c>
    </row>
    <row r="71" spans="1:5" x14ac:dyDescent="0.25">
      <c r="A71" s="44">
        <v>758</v>
      </c>
      <c r="C71" s="12" t="s">
        <v>143</v>
      </c>
      <c r="D71" s="41" t="s">
        <v>43</v>
      </c>
      <c r="E71" s="13" t="s">
        <v>41</v>
      </c>
    </row>
    <row r="72" spans="1:5" x14ac:dyDescent="0.25">
      <c r="A72" s="42">
        <v>1849</v>
      </c>
      <c r="C72" s="12" t="s">
        <v>149</v>
      </c>
      <c r="D72" s="41" t="s">
        <v>98</v>
      </c>
      <c r="E72" s="13" t="s">
        <v>99</v>
      </c>
    </row>
    <row r="73" spans="1:5" x14ac:dyDescent="0.25">
      <c r="A73" s="42">
        <v>3016</v>
      </c>
      <c r="C73" s="12" t="s">
        <v>149</v>
      </c>
      <c r="D73" s="41" t="s">
        <v>43</v>
      </c>
      <c r="E73" s="13" t="s">
        <v>150</v>
      </c>
    </row>
    <row r="74" spans="1:5" x14ac:dyDescent="0.25">
      <c r="A74" s="42">
        <v>3181</v>
      </c>
      <c r="C74" s="12" t="s">
        <v>97</v>
      </c>
      <c r="D74" s="41" t="s">
        <v>98</v>
      </c>
      <c r="E74" s="13" t="s">
        <v>99</v>
      </c>
    </row>
    <row r="75" spans="1:5" x14ac:dyDescent="0.25">
      <c r="A75" s="42">
        <v>3324</v>
      </c>
      <c r="C75" s="12" t="s">
        <v>97</v>
      </c>
      <c r="D75" s="41" t="s">
        <v>51</v>
      </c>
      <c r="E75" s="13" t="s">
        <v>100</v>
      </c>
    </row>
    <row r="76" spans="1:5" x14ac:dyDescent="0.25">
      <c r="A76" s="43">
        <v>3407</v>
      </c>
      <c r="C76" s="12" t="s">
        <v>97</v>
      </c>
      <c r="D76" s="41" t="s">
        <v>38</v>
      </c>
      <c r="E76" s="13" t="s">
        <v>93</v>
      </c>
    </row>
    <row r="77" spans="1:5" x14ac:dyDescent="0.25">
      <c r="A77" s="42">
        <v>3674</v>
      </c>
      <c r="C77" s="12" t="s">
        <v>97</v>
      </c>
      <c r="D77" s="41" t="s">
        <v>40</v>
      </c>
      <c r="E77" s="13" t="s">
        <v>101</v>
      </c>
    </row>
    <row r="78" spans="1:5" x14ac:dyDescent="0.25">
      <c r="A78" s="42">
        <v>4258</v>
      </c>
      <c r="C78" s="12" t="s">
        <v>102</v>
      </c>
      <c r="D78" s="41" t="s">
        <v>98</v>
      </c>
      <c r="E78" s="13" t="s">
        <v>103</v>
      </c>
    </row>
    <row r="79" spans="1:5" x14ac:dyDescent="0.25">
      <c r="A79" s="42">
        <v>4468</v>
      </c>
      <c r="C79" s="12" t="s">
        <v>102</v>
      </c>
      <c r="D79" s="41" t="s">
        <v>43</v>
      </c>
      <c r="E79" s="13" t="s">
        <v>104</v>
      </c>
    </row>
    <row r="80" spans="1:5" x14ac:dyDescent="0.25">
      <c r="A80" s="42">
        <v>4858</v>
      </c>
      <c r="C80" s="12" t="s">
        <v>105</v>
      </c>
      <c r="D80" s="41" t="s">
        <v>98</v>
      </c>
      <c r="E80" s="13" t="s">
        <v>106</v>
      </c>
    </row>
    <row r="81" spans="1:5" x14ac:dyDescent="0.25">
      <c r="A81" s="42">
        <v>4960</v>
      </c>
      <c r="C81" s="12" t="s">
        <v>105</v>
      </c>
      <c r="D81" s="41" t="s">
        <v>43</v>
      </c>
      <c r="E81" s="13" t="s">
        <v>107</v>
      </c>
    </row>
    <row r="82" spans="1:5" x14ac:dyDescent="0.25">
      <c r="A82" s="42">
        <v>5276</v>
      </c>
      <c r="C82" s="12" t="s">
        <v>105</v>
      </c>
      <c r="D82" s="41" t="s">
        <v>45</v>
      </c>
      <c r="E82" s="13" t="s">
        <v>108</v>
      </c>
    </row>
    <row r="83" spans="1:5" x14ac:dyDescent="0.25">
      <c r="A83" s="42">
        <v>5302</v>
      </c>
      <c r="C83" s="12" t="s">
        <v>109</v>
      </c>
      <c r="D83" s="41" t="s">
        <v>98</v>
      </c>
      <c r="E83" s="13" t="s">
        <v>99</v>
      </c>
    </row>
    <row r="84" spans="1:5" x14ac:dyDescent="0.25">
      <c r="A84" s="42">
        <v>6091</v>
      </c>
      <c r="C84" s="12" t="s">
        <v>109</v>
      </c>
      <c r="D84" s="41" t="s">
        <v>38</v>
      </c>
      <c r="E84" s="13" t="s">
        <v>110</v>
      </c>
    </row>
    <row r="85" spans="1:5" x14ac:dyDescent="0.25">
      <c r="A85" s="42">
        <v>6263</v>
      </c>
      <c r="C85" s="12" t="s">
        <v>109</v>
      </c>
      <c r="D85" s="41" t="s">
        <v>40</v>
      </c>
      <c r="E85" s="13" t="s">
        <v>111</v>
      </c>
    </row>
    <row r="86" spans="1:5" x14ac:dyDescent="0.25">
      <c r="A86" s="42">
        <v>6696</v>
      </c>
      <c r="C86" s="12" t="s">
        <v>109</v>
      </c>
      <c r="D86" s="41" t="s">
        <v>69</v>
      </c>
      <c r="E86" s="13" t="s">
        <v>112</v>
      </c>
    </row>
    <row r="87" spans="1:5" x14ac:dyDescent="0.25">
      <c r="A87" s="42">
        <v>7155</v>
      </c>
      <c r="C87" s="12" t="s">
        <v>113</v>
      </c>
      <c r="D87" s="41" t="s">
        <v>98</v>
      </c>
      <c r="E87" s="13" t="s">
        <v>99</v>
      </c>
    </row>
    <row r="88" spans="1:5" x14ac:dyDescent="0.25">
      <c r="A88" s="42">
        <v>7504</v>
      </c>
      <c r="C88" s="12" t="s">
        <v>113</v>
      </c>
      <c r="D88" s="41" t="s">
        <v>43</v>
      </c>
      <c r="E88" s="13" t="s">
        <v>41</v>
      </c>
    </row>
    <row r="89" spans="1:5" x14ac:dyDescent="0.25">
      <c r="A89" s="42">
        <v>7797</v>
      </c>
      <c r="C89" s="12" t="s">
        <v>114</v>
      </c>
      <c r="D89" s="41" t="s">
        <v>43</v>
      </c>
      <c r="E89" s="13" t="s">
        <v>115</v>
      </c>
    </row>
    <row r="90" spans="1:5" x14ac:dyDescent="0.25">
      <c r="A90" s="45">
        <v>7936</v>
      </c>
      <c r="C90" s="12" t="s">
        <v>114</v>
      </c>
      <c r="D90" s="41" t="s">
        <v>45</v>
      </c>
      <c r="E90" s="13" t="s">
        <v>12</v>
      </c>
    </row>
    <row r="91" spans="1:5" x14ac:dyDescent="0.25">
      <c r="C91" s="12" t="s">
        <v>119</v>
      </c>
      <c r="D91" s="41" t="s">
        <v>120</v>
      </c>
      <c r="E91" s="13" t="s">
        <v>121</v>
      </c>
    </row>
    <row r="92" spans="1:5" x14ac:dyDescent="0.25">
      <c r="C92" s="12" t="s">
        <v>119</v>
      </c>
      <c r="D92" s="41" t="s">
        <v>122</v>
      </c>
      <c r="E92" s="13" t="s">
        <v>123</v>
      </c>
    </row>
    <row r="93" spans="1:5" x14ac:dyDescent="0.25">
      <c r="C93" s="12" t="s">
        <v>119</v>
      </c>
      <c r="D93" s="41" t="s">
        <v>43</v>
      </c>
      <c r="E93" s="13" t="s">
        <v>124</v>
      </c>
    </row>
    <row r="94" spans="1:5" x14ac:dyDescent="0.25">
      <c r="C94" s="12" t="s">
        <v>125</v>
      </c>
      <c r="D94" s="41" t="s">
        <v>98</v>
      </c>
      <c r="E94" s="13" t="s">
        <v>126</v>
      </c>
    </row>
    <row r="95" spans="1:5" x14ac:dyDescent="0.25">
      <c r="C95" s="12" t="s">
        <v>125</v>
      </c>
      <c r="D95" s="41" t="s">
        <v>43</v>
      </c>
      <c r="E95" s="13" t="s">
        <v>127</v>
      </c>
    </row>
    <row r="96" spans="1:5" x14ac:dyDescent="0.25">
      <c r="C96" s="12" t="s">
        <v>128</v>
      </c>
      <c r="D96" s="41" t="s">
        <v>98</v>
      </c>
      <c r="E96" s="13" t="s">
        <v>121</v>
      </c>
    </row>
    <row r="97" spans="3:5" x14ac:dyDescent="0.25">
      <c r="C97" s="12" t="s">
        <v>128</v>
      </c>
      <c r="D97" s="41" t="s">
        <v>129</v>
      </c>
      <c r="E97" s="13" t="s">
        <v>130</v>
      </c>
    </row>
    <row r="98" spans="3:5" x14ac:dyDescent="0.25">
      <c r="C98" s="12" t="s">
        <v>128</v>
      </c>
      <c r="D98" s="41" t="s">
        <v>43</v>
      </c>
      <c r="E98" s="13" t="s">
        <v>131</v>
      </c>
    </row>
    <row r="99" spans="3:5" x14ac:dyDescent="0.25">
      <c r="C99" s="12" t="s">
        <v>132</v>
      </c>
      <c r="D99" s="41" t="s">
        <v>98</v>
      </c>
      <c r="E99" s="13" t="s">
        <v>99</v>
      </c>
    </row>
    <row r="100" spans="3:5" x14ac:dyDescent="0.25">
      <c r="C100" s="12" t="s">
        <v>132</v>
      </c>
      <c r="D100" s="41" t="s">
        <v>38</v>
      </c>
      <c r="E100" s="13" t="s">
        <v>133</v>
      </c>
    </row>
    <row r="101" spans="3:5" x14ac:dyDescent="0.25">
      <c r="C101" s="12" t="s">
        <v>132</v>
      </c>
      <c r="D101" s="41" t="s">
        <v>40</v>
      </c>
      <c r="E101" s="13" t="s">
        <v>127</v>
      </c>
    </row>
    <row r="102" spans="3:5" x14ac:dyDescent="0.25">
      <c r="C102" s="12" t="s">
        <v>134</v>
      </c>
      <c r="D102" s="41" t="s">
        <v>98</v>
      </c>
      <c r="E102" s="13" t="s">
        <v>99</v>
      </c>
    </row>
    <row r="103" spans="3:5" x14ac:dyDescent="0.25">
      <c r="C103" s="12" t="s">
        <v>134</v>
      </c>
      <c r="D103" s="41" t="s">
        <v>43</v>
      </c>
      <c r="E103" s="13" t="s">
        <v>133</v>
      </c>
    </row>
    <row r="104" spans="3:5" x14ac:dyDescent="0.25">
      <c r="C104" s="12" t="s">
        <v>135</v>
      </c>
      <c r="D104" s="41" t="s">
        <v>98</v>
      </c>
      <c r="E104" s="13" t="s">
        <v>99</v>
      </c>
    </row>
    <row r="105" spans="3:5" x14ac:dyDescent="0.25">
      <c r="C105" s="12" t="s">
        <v>135</v>
      </c>
      <c r="D105" s="41" t="s">
        <v>43</v>
      </c>
      <c r="E105" s="13" t="s">
        <v>136</v>
      </c>
    </row>
    <row r="106" spans="3:5" x14ac:dyDescent="0.25">
      <c r="C106" s="12" t="s">
        <v>137</v>
      </c>
      <c r="D106" s="41" t="s">
        <v>98</v>
      </c>
      <c r="E106" s="13" t="s">
        <v>138</v>
      </c>
    </row>
    <row r="107" spans="3:5" x14ac:dyDescent="0.25">
      <c r="C107" s="12" t="s">
        <v>137</v>
      </c>
      <c r="D107" s="41" t="s">
        <v>43</v>
      </c>
      <c r="E107" s="13" t="s">
        <v>139</v>
      </c>
    </row>
    <row r="108" spans="3:5" x14ac:dyDescent="0.25">
      <c r="C108" s="12" t="s">
        <v>140</v>
      </c>
      <c r="D108" s="41" t="s">
        <v>98</v>
      </c>
      <c r="E108" s="13" t="s">
        <v>126</v>
      </c>
    </row>
    <row r="109" spans="3:5" x14ac:dyDescent="0.25">
      <c r="C109" s="12" t="s">
        <v>140</v>
      </c>
      <c r="D109" s="41" t="s">
        <v>43</v>
      </c>
      <c r="E109" s="13" t="s">
        <v>60</v>
      </c>
    </row>
    <row r="110" spans="3:5" x14ac:dyDescent="0.25">
      <c r="C110" s="12" t="s">
        <v>141</v>
      </c>
      <c r="D110" s="41" t="s">
        <v>98</v>
      </c>
      <c r="E110" s="13" t="s">
        <v>121</v>
      </c>
    </row>
    <row r="111" spans="3:5" x14ac:dyDescent="0.25">
      <c r="C111" s="12" t="s">
        <v>141</v>
      </c>
      <c r="D111" s="41" t="s">
        <v>43</v>
      </c>
      <c r="E111" s="13" t="s">
        <v>142</v>
      </c>
    </row>
    <row r="112" spans="3:5" x14ac:dyDescent="0.25">
      <c r="C112" s="12" t="s">
        <v>144</v>
      </c>
      <c r="D112" s="41" t="s">
        <v>43</v>
      </c>
      <c r="E112" s="13" t="s">
        <v>145</v>
      </c>
    </row>
    <row r="113" spans="3:5" x14ac:dyDescent="0.25">
      <c r="C113" s="12" t="s">
        <v>144</v>
      </c>
      <c r="D113" s="41" t="s">
        <v>45</v>
      </c>
      <c r="E113" s="13" t="s">
        <v>146</v>
      </c>
    </row>
    <row r="114" spans="3:5" x14ac:dyDescent="0.25">
      <c r="C114" s="12" t="s">
        <v>147</v>
      </c>
      <c r="D114" s="41" t="s">
        <v>43</v>
      </c>
      <c r="E114" s="13" t="s">
        <v>148</v>
      </c>
    </row>
    <row r="115" spans="3:5" x14ac:dyDescent="0.25">
      <c r="C115" s="12" t="s">
        <v>147</v>
      </c>
      <c r="D115" s="41" t="s">
        <v>45</v>
      </c>
      <c r="E115" s="13" t="s">
        <v>99</v>
      </c>
    </row>
    <row r="116" spans="3:5" x14ac:dyDescent="0.25">
      <c r="C116" s="12" t="s">
        <v>151</v>
      </c>
      <c r="D116" s="41" t="s">
        <v>43</v>
      </c>
      <c r="E116" s="13" t="s">
        <v>148</v>
      </c>
    </row>
    <row r="117" spans="3:5" x14ac:dyDescent="0.25">
      <c r="C117" s="12" t="s">
        <v>151</v>
      </c>
      <c r="D117" s="41" t="s">
        <v>45</v>
      </c>
      <c r="E117" s="13" t="s">
        <v>99</v>
      </c>
    </row>
    <row r="118" spans="3:5" x14ac:dyDescent="0.25">
      <c r="C118" s="12" t="s">
        <v>152</v>
      </c>
      <c r="D118" s="41" t="s">
        <v>43</v>
      </c>
      <c r="E118" s="13" t="s">
        <v>121</v>
      </c>
    </row>
    <row r="119" spans="3:5" x14ac:dyDescent="0.25">
      <c r="C119" s="14" t="s">
        <v>152</v>
      </c>
      <c r="D119" s="46" t="s">
        <v>45</v>
      </c>
      <c r="E119" s="15" t="s">
        <v>142</v>
      </c>
    </row>
  </sheetData>
  <autoFilter ref="C67:E119">
    <sortState ref="C17:E68">
      <sortCondition ref="C15:C67"/>
    </sortState>
  </autoFilter>
  <mergeCells count="2">
    <mergeCell ref="G2:Q2"/>
    <mergeCell ref="A65:C65"/>
  </mergeCells>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7"/>
  <sheetViews>
    <sheetView topLeftCell="A43" workbookViewId="0"/>
  </sheetViews>
  <sheetFormatPr defaultColWidth="10.140625" defaultRowHeight="15.75" x14ac:dyDescent="0.25"/>
  <cols>
    <col min="1" max="1" width="20.5703125" style="47" customWidth="1"/>
    <col min="2" max="2" width="22.85546875" style="48" customWidth="1"/>
    <col min="3" max="3" width="52.140625" style="47" customWidth="1"/>
    <col min="4" max="4" width="14.140625" style="49" customWidth="1"/>
    <col min="5" max="5" width="16.7109375" style="49" customWidth="1"/>
    <col min="6" max="6" width="13" style="49" customWidth="1"/>
    <col min="7" max="7" width="12" style="49" customWidth="1"/>
    <col min="8" max="12" width="10.140625" style="49"/>
    <col min="13" max="14" width="10.140625" style="51"/>
    <col min="15" max="15" width="22.42578125" style="49" customWidth="1"/>
    <col min="16" max="16" width="16.7109375" style="49" customWidth="1"/>
    <col min="17" max="17" width="141" style="52" customWidth="1"/>
    <col min="18" max="16384" width="10.140625" style="52"/>
  </cols>
  <sheetData>
    <row r="1" spans="1:18" ht="173.25" x14ac:dyDescent="0.25">
      <c r="A1" s="47" t="s">
        <v>18</v>
      </c>
      <c r="M1" s="50" t="s">
        <v>259</v>
      </c>
    </row>
    <row r="2" spans="1:18" ht="42.6" customHeight="1" x14ac:dyDescent="0.25">
      <c r="E2" s="53"/>
      <c r="G2" s="76" t="s">
        <v>24</v>
      </c>
      <c r="H2" s="76"/>
      <c r="I2" s="76"/>
      <c r="J2" s="76"/>
      <c r="K2" s="76"/>
      <c r="L2" s="76"/>
      <c r="M2" s="76"/>
      <c r="N2" s="76"/>
      <c r="O2" s="76"/>
      <c r="P2" s="76"/>
      <c r="Q2" s="76"/>
      <c r="R2" s="76"/>
    </row>
    <row r="3" spans="1:18" ht="94.5" x14ac:dyDescent="0.25">
      <c r="A3" s="47" t="s">
        <v>0</v>
      </c>
      <c r="B3" s="54" t="s">
        <v>20</v>
      </c>
      <c r="C3" s="47" t="s">
        <v>2</v>
      </c>
      <c r="D3" s="49" t="s">
        <v>3</v>
      </c>
      <c r="E3" s="53" t="s">
        <v>17</v>
      </c>
      <c r="F3" s="53" t="s">
        <v>21</v>
      </c>
      <c r="G3" s="53" t="s">
        <v>10</v>
      </c>
      <c r="H3" s="55" t="s">
        <v>11</v>
      </c>
      <c r="I3" s="49" t="s">
        <v>12</v>
      </c>
      <c r="J3" s="49" t="s">
        <v>13</v>
      </c>
      <c r="K3" s="53" t="s">
        <v>23</v>
      </c>
      <c r="L3" s="49" t="s">
        <v>14</v>
      </c>
      <c r="M3" s="51" t="s">
        <v>260</v>
      </c>
      <c r="N3" s="50" t="s">
        <v>261</v>
      </c>
      <c r="O3" s="53" t="s">
        <v>19</v>
      </c>
      <c r="P3" s="53" t="s">
        <v>15</v>
      </c>
      <c r="Q3" s="53" t="s">
        <v>25</v>
      </c>
    </row>
    <row r="4" spans="1:18" ht="17.100000000000001" customHeight="1" x14ac:dyDescent="0.25">
      <c r="A4" s="56" t="s">
        <v>91</v>
      </c>
      <c r="B4" s="57" t="s">
        <v>38</v>
      </c>
      <c r="C4" s="58" t="s">
        <v>92</v>
      </c>
      <c r="D4" s="49">
        <v>228</v>
      </c>
      <c r="E4" s="59">
        <v>3</v>
      </c>
      <c r="F4" s="60">
        <v>219</v>
      </c>
      <c r="G4" s="60">
        <v>0</v>
      </c>
      <c r="H4" s="60">
        <v>0</v>
      </c>
      <c r="I4" s="60">
        <v>0</v>
      </c>
      <c r="J4" s="60">
        <v>0</v>
      </c>
      <c r="K4" s="60">
        <v>0</v>
      </c>
      <c r="L4" s="60">
        <v>0</v>
      </c>
      <c r="M4" s="61">
        <v>0</v>
      </c>
      <c r="N4" s="61">
        <v>0</v>
      </c>
      <c r="O4" s="60">
        <v>0</v>
      </c>
      <c r="P4" s="60">
        <f>(F4-SUM(G4:M4))</f>
        <v>219</v>
      </c>
      <c r="Q4" s="62" t="s">
        <v>262</v>
      </c>
    </row>
    <row r="5" spans="1:18" x14ac:dyDescent="0.25">
      <c r="A5" s="56" t="s">
        <v>91</v>
      </c>
      <c r="B5" s="57" t="s">
        <v>40</v>
      </c>
      <c r="C5" s="58" t="s">
        <v>93</v>
      </c>
      <c r="D5" s="49">
        <v>223</v>
      </c>
      <c r="E5" s="59">
        <v>3</v>
      </c>
      <c r="F5" s="49">
        <v>214</v>
      </c>
      <c r="G5" s="49">
        <v>0</v>
      </c>
      <c r="H5" s="49">
        <v>0</v>
      </c>
      <c r="I5" s="49">
        <v>0</v>
      </c>
      <c r="J5" s="49">
        <v>0</v>
      </c>
      <c r="K5" s="49">
        <v>0</v>
      </c>
      <c r="L5" s="49">
        <v>0</v>
      </c>
      <c r="M5" s="51">
        <v>0</v>
      </c>
      <c r="N5" s="61">
        <v>0</v>
      </c>
      <c r="O5" s="49">
        <v>0</v>
      </c>
      <c r="P5" s="60">
        <f>(F5-SUM(G5:M5))</f>
        <v>214</v>
      </c>
      <c r="Q5" s="52" t="s">
        <v>263</v>
      </c>
    </row>
    <row r="6" spans="1:18" x14ac:dyDescent="0.25">
      <c r="A6" s="56" t="s">
        <v>91</v>
      </c>
      <c r="B6" s="57" t="s">
        <v>38</v>
      </c>
      <c r="C6" s="58" t="s">
        <v>92</v>
      </c>
      <c r="D6" s="49">
        <v>228</v>
      </c>
      <c r="E6" s="59">
        <v>6</v>
      </c>
      <c r="F6" s="60">
        <v>208</v>
      </c>
      <c r="G6" s="60">
        <v>0</v>
      </c>
      <c r="H6" s="60">
        <v>0</v>
      </c>
      <c r="I6" s="60">
        <v>0</v>
      </c>
      <c r="J6" s="60">
        <v>0</v>
      </c>
      <c r="K6" s="60">
        <v>0</v>
      </c>
      <c r="L6" s="60">
        <v>0</v>
      </c>
      <c r="M6" s="61">
        <v>3</v>
      </c>
      <c r="N6" s="61">
        <v>0</v>
      </c>
      <c r="O6" s="60">
        <v>0</v>
      </c>
      <c r="P6" s="60">
        <f>(F6-SUM(G6:M6))</f>
        <v>205</v>
      </c>
      <c r="Q6" s="52" t="s">
        <v>264</v>
      </c>
    </row>
    <row r="7" spans="1:18" x14ac:dyDescent="0.25">
      <c r="A7" s="56" t="s">
        <v>91</v>
      </c>
      <c r="B7" s="57" t="s">
        <v>40</v>
      </c>
      <c r="C7" s="58" t="s">
        <v>93</v>
      </c>
      <c r="D7" s="49">
        <v>223</v>
      </c>
      <c r="E7" s="59">
        <v>6</v>
      </c>
      <c r="F7" s="49">
        <v>203</v>
      </c>
      <c r="G7" s="49">
        <v>0</v>
      </c>
      <c r="H7" s="49">
        <v>0</v>
      </c>
      <c r="I7" s="49">
        <v>0</v>
      </c>
      <c r="J7" s="49">
        <v>0</v>
      </c>
      <c r="K7" s="49">
        <v>0</v>
      </c>
      <c r="L7" s="49">
        <v>0</v>
      </c>
      <c r="M7" s="51">
        <v>5</v>
      </c>
      <c r="N7" s="61">
        <v>0</v>
      </c>
      <c r="O7" s="49">
        <v>0</v>
      </c>
      <c r="P7" s="60">
        <f t="shared" ref="P7:P17" si="0">(F7-SUM(G7:M7))</f>
        <v>198</v>
      </c>
      <c r="Q7" s="52" t="s">
        <v>263</v>
      </c>
    </row>
    <row r="8" spans="1:18" x14ac:dyDescent="0.25">
      <c r="A8" s="56" t="s">
        <v>62</v>
      </c>
      <c r="B8" s="57" t="s">
        <v>38</v>
      </c>
      <c r="C8" s="58" t="s">
        <v>63</v>
      </c>
      <c r="D8" s="49">
        <v>110</v>
      </c>
      <c r="E8" s="49">
        <v>3</v>
      </c>
      <c r="F8" s="49">
        <v>98</v>
      </c>
      <c r="G8" s="49">
        <v>0</v>
      </c>
      <c r="H8" s="49">
        <v>0</v>
      </c>
      <c r="I8" s="49">
        <v>0</v>
      </c>
      <c r="J8" s="49">
        <v>0</v>
      </c>
      <c r="K8" s="49">
        <v>0</v>
      </c>
      <c r="L8" s="49">
        <v>0</v>
      </c>
      <c r="M8" s="51">
        <v>3</v>
      </c>
      <c r="N8" s="61">
        <v>0</v>
      </c>
      <c r="O8" s="49">
        <v>0</v>
      </c>
      <c r="P8" s="60">
        <f t="shared" si="0"/>
        <v>95</v>
      </c>
      <c r="Q8" s="52" t="s">
        <v>265</v>
      </c>
    </row>
    <row r="9" spans="1:18" x14ac:dyDescent="0.25">
      <c r="A9" s="56" t="s">
        <v>62</v>
      </c>
      <c r="B9" s="57" t="s">
        <v>40</v>
      </c>
      <c r="C9" s="58" t="s">
        <v>41</v>
      </c>
      <c r="D9" s="49">
        <v>110</v>
      </c>
      <c r="E9" s="49">
        <v>3</v>
      </c>
      <c r="F9" s="49">
        <v>104</v>
      </c>
      <c r="G9" s="49">
        <v>1</v>
      </c>
      <c r="H9" s="49">
        <v>0</v>
      </c>
      <c r="I9" s="49">
        <v>0</v>
      </c>
      <c r="J9" s="49">
        <v>0</v>
      </c>
      <c r="K9" s="49">
        <v>0</v>
      </c>
      <c r="L9" s="49">
        <v>0</v>
      </c>
      <c r="M9" s="51">
        <v>0</v>
      </c>
      <c r="N9" s="61">
        <v>0</v>
      </c>
      <c r="O9" s="49">
        <v>0</v>
      </c>
      <c r="P9" s="60">
        <f t="shared" si="0"/>
        <v>103</v>
      </c>
    </row>
    <row r="10" spans="1:18" x14ac:dyDescent="0.25">
      <c r="A10" s="56" t="s">
        <v>62</v>
      </c>
      <c r="B10" s="57" t="s">
        <v>38</v>
      </c>
      <c r="C10" s="58" t="s">
        <v>63</v>
      </c>
      <c r="D10" s="49">
        <v>110</v>
      </c>
      <c r="E10" s="49">
        <v>6</v>
      </c>
      <c r="F10" s="49">
        <v>93</v>
      </c>
      <c r="G10" s="49">
        <v>0</v>
      </c>
      <c r="H10" s="49">
        <v>0</v>
      </c>
      <c r="I10" s="49">
        <v>0</v>
      </c>
      <c r="J10" s="49">
        <v>0</v>
      </c>
      <c r="K10" s="49">
        <v>0</v>
      </c>
      <c r="L10" s="49">
        <v>0</v>
      </c>
      <c r="M10" s="51">
        <v>4</v>
      </c>
      <c r="N10" s="61">
        <v>0</v>
      </c>
      <c r="O10" s="49">
        <v>0</v>
      </c>
      <c r="P10" s="60">
        <f t="shared" si="0"/>
        <v>89</v>
      </c>
    </row>
    <row r="11" spans="1:18" x14ac:dyDescent="0.25">
      <c r="A11" s="56" t="s">
        <v>62</v>
      </c>
      <c r="B11" s="57" t="s">
        <v>40</v>
      </c>
      <c r="C11" s="58" t="s">
        <v>41</v>
      </c>
      <c r="D11" s="49">
        <v>110</v>
      </c>
      <c r="E11" s="49">
        <v>6</v>
      </c>
      <c r="F11" s="49">
        <v>103</v>
      </c>
      <c r="G11" s="49">
        <v>1</v>
      </c>
      <c r="H11" s="49">
        <v>0</v>
      </c>
      <c r="I11" s="49">
        <v>0</v>
      </c>
      <c r="J11" s="49">
        <v>0</v>
      </c>
      <c r="K11" s="49">
        <v>0</v>
      </c>
      <c r="L11" s="49">
        <v>0</v>
      </c>
      <c r="M11" s="51">
        <v>0</v>
      </c>
      <c r="N11" s="61">
        <v>0</v>
      </c>
      <c r="O11" s="49">
        <v>0</v>
      </c>
      <c r="P11" s="60">
        <f t="shared" si="0"/>
        <v>102</v>
      </c>
    </row>
    <row r="12" spans="1:18" x14ac:dyDescent="0.25">
      <c r="A12" s="56" t="s">
        <v>62</v>
      </c>
      <c r="B12" s="57" t="s">
        <v>38</v>
      </c>
      <c r="C12" s="58" t="s">
        <v>63</v>
      </c>
      <c r="D12" s="49">
        <v>110</v>
      </c>
      <c r="E12" s="49">
        <v>9</v>
      </c>
      <c r="F12" s="49">
        <v>90</v>
      </c>
      <c r="G12" s="49">
        <v>0</v>
      </c>
      <c r="H12" s="49">
        <v>0</v>
      </c>
      <c r="I12" s="49">
        <v>0</v>
      </c>
      <c r="J12" s="49">
        <v>0</v>
      </c>
      <c r="K12" s="49">
        <v>0</v>
      </c>
      <c r="L12" s="49">
        <v>0</v>
      </c>
      <c r="M12" s="51">
        <v>5</v>
      </c>
      <c r="N12" s="61">
        <v>0</v>
      </c>
      <c r="O12" s="49">
        <v>0</v>
      </c>
      <c r="P12" s="60">
        <f t="shared" si="0"/>
        <v>85</v>
      </c>
    </row>
    <row r="13" spans="1:18" x14ac:dyDescent="0.25">
      <c r="A13" s="56" t="s">
        <v>62</v>
      </c>
      <c r="B13" s="57" t="s">
        <v>40</v>
      </c>
      <c r="C13" s="58" t="s">
        <v>41</v>
      </c>
      <c r="D13" s="49">
        <v>110</v>
      </c>
      <c r="E13" s="49">
        <v>9</v>
      </c>
      <c r="F13" s="49">
        <v>100</v>
      </c>
      <c r="G13" s="49">
        <v>1</v>
      </c>
      <c r="H13" s="49">
        <v>0</v>
      </c>
      <c r="I13" s="49">
        <v>0</v>
      </c>
      <c r="J13" s="49">
        <v>0</v>
      </c>
      <c r="K13" s="49">
        <v>0</v>
      </c>
      <c r="L13" s="49">
        <v>0</v>
      </c>
      <c r="M13" s="51">
        <v>1</v>
      </c>
      <c r="N13" s="61">
        <v>0</v>
      </c>
      <c r="O13" s="49">
        <v>0</v>
      </c>
      <c r="P13" s="60">
        <f t="shared" si="0"/>
        <v>98</v>
      </c>
    </row>
    <row r="14" spans="1:18" ht="15.95" customHeight="1" x14ac:dyDescent="0.25">
      <c r="A14" s="56" t="s">
        <v>81</v>
      </c>
      <c r="B14" s="57" t="s">
        <v>38</v>
      </c>
      <c r="C14" s="58" t="s">
        <v>39</v>
      </c>
      <c r="D14" s="49">
        <v>35</v>
      </c>
      <c r="E14" s="49">
        <v>6</v>
      </c>
      <c r="F14" s="49">
        <v>29</v>
      </c>
      <c r="G14" s="49">
        <v>0</v>
      </c>
      <c r="H14" s="49">
        <v>0</v>
      </c>
      <c r="I14" s="49">
        <v>0</v>
      </c>
      <c r="J14" s="49">
        <v>0</v>
      </c>
      <c r="K14" s="49">
        <v>0</v>
      </c>
      <c r="L14" s="49">
        <v>0</v>
      </c>
      <c r="M14" s="51">
        <v>0</v>
      </c>
      <c r="N14" s="61">
        <v>0</v>
      </c>
      <c r="O14" s="49">
        <v>0</v>
      </c>
      <c r="P14" s="60">
        <f t="shared" si="0"/>
        <v>29</v>
      </c>
      <c r="Q14" s="52" t="s">
        <v>266</v>
      </c>
    </row>
    <row r="15" spans="1:18" x14ac:dyDescent="0.25">
      <c r="A15" s="56" t="s">
        <v>81</v>
      </c>
      <c r="B15" s="57" t="s">
        <v>40</v>
      </c>
      <c r="C15" s="58" t="s">
        <v>41</v>
      </c>
      <c r="D15" s="49">
        <v>35</v>
      </c>
      <c r="E15" s="49">
        <v>6</v>
      </c>
      <c r="F15" s="49">
        <v>18</v>
      </c>
      <c r="G15" s="49">
        <v>0</v>
      </c>
      <c r="H15" s="49">
        <v>0</v>
      </c>
      <c r="I15" s="49">
        <v>0</v>
      </c>
      <c r="J15" s="49">
        <v>0</v>
      </c>
      <c r="K15" s="49">
        <v>0</v>
      </c>
      <c r="L15" s="49">
        <v>0</v>
      </c>
      <c r="M15" s="51">
        <v>0</v>
      </c>
      <c r="N15" s="61">
        <v>0</v>
      </c>
      <c r="O15" s="49">
        <v>0</v>
      </c>
      <c r="P15" s="60">
        <f t="shared" si="0"/>
        <v>18</v>
      </c>
    </row>
    <row r="16" spans="1:18" x14ac:dyDescent="0.25">
      <c r="A16" s="56" t="s">
        <v>81</v>
      </c>
      <c r="B16" s="57" t="s">
        <v>38</v>
      </c>
      <c r="C16" s="58" t="s">
        <v>39</v>
      </c>
      <c r="D16" s="49">
        <v>35</v>
      </c>
      <c r="E16" s="49">
        <v>9</v>
      </c>
      <c r="F16" s="49">
        <v>29</v>
      </c>
      <c r="G16" s="49">
        <v>0</v>
      </c>
      <c r="H16" s="49">
        <v>0</v>
      </c>
      <c r="I16" s="49">
        <v>0</v>
      </c>
      <c r="J16" s="49">
        <v>0</v>
      </c>
      <c r="K16" s="49">
        <v>0</v>
      </c>
      <c r="L16" s="49">
        <v>0</v>
      </c>
      <c r="M16" s="51">
        <v>0</v>
      </c>
      <c r="N16" s="61">
        <v>0</v>
      </c>
      <c r="O16" s="49">
        <v>0</v>
      </c>
      <c r="P16" s="60">
        <f t="shared" si="0"/>
        <v>29</v>
      </c>
    </row>
    <row r="17" spans="1:17" x14ac:dyDescent="0.25">
      <c r="A17" s="56" t="s">
        <v>81</v>
      </c>
      <c r="B17" s="57" t="s">
        <v>40</v>
      </c>
      <c r="C17" s="58" t="s">
        <v>41</v>
      </c>
      <c r="D17" s="49">
        <v>35</v>
      </c>
      <c r="E17" s="49">
        <v>9</v>
      </c>
      <c r="F17" s="49">
        <v>16</v>
      </c>
      <c r="G17" s="49">
        <v>0</v>
      </c>
      <c r="H17" s="49">
        <v>0</v>
      </c>
      <c r="I17" s="49">
        <v>0</v>
      </c>
      <c r="J17" s="49">
        <v>0</v>
      </c>
      <c r="K17" s="49">
        <v>0</v>
      </c>
      <c r="L17" s="49">
        <v>0</v>
      </c>
      <c r="M17" s="51">
        <v>0</v>
      </c>
      <c r="N17" s="61">
        <v>0</v>
      </c>
      <c r="O17" s="49">
        <v>0</v>
      </c>
      <c r="P17" s="60">
        <f t="shared" si="0"/>
        <v>16</v>
      </c>
    </row>
    <row r="18" spans="1:17" x14ac:dyDescent="0.25">
      <c r="A18" s="56" t="s">
        <v>81</v>
      </c>
      <c r="B18" s="57" t="s">
        <v>38</v>
      </c>
      <c r="C18" s="58" t="s">
        <v>39</v>
      </c>
      <c r="D18" s="49">
        <v>35</v>
      </c>
      <c r="E18" s="49">
        <v>12</v>
      </c>
      <c r="F18" s="49">
        <v>16</v>
      </c>
      <c r="G18" s="49">
        <v>0</v>
      </c>
      <c r="H18" s="49">
        <v>0</v>
      </c>
      <c r="I18" s="49">
        <v>0</v>
      </c>
      <c r="J18" s="49">
        <v>0</v>
      </c>
      <c r="K18" s="49">
        <v>0</v>
      </c>
      <c r="L18" s="49">
        <v>0</v>
      </c>
      <c r="M18" s="51">
        <v>0</v>
      </c>
      <c r="N18" s="61">
        <v>0</v>
      </c>
      <c r="O18" s="49">
        <v>0</v>
      </c>
      <c r="P18" s="60">
        <f>(F18-SUM(G18:M18))</f>
        <v>16</v>
      </c>
    </row>
    <row r="19" spans="1:17" x14ac:dyDescent="0.25">
      <c r="A19" s="56" t="s">
        <v>81</v>
      </c>
      <c r="B19" s="57" t="s">
        <v>40</v>
      </c>
      <c r="C19" s="58" t="s">
        <v>41</v>
      </c>
      <c r="D19" s="49">
        <v>35</v>
      </c>
      <c r="E19" s="49">
        <v>12</v>
      </c>
      <c r="F19" s="49">
        <v>9</v>
      </c>
      <c r="G19" s="49">
        <v>0</v>
      </c>
      <c r="H19" s="49">
        <v>0</v>
      </c>
      <c r="I19" s="49">
        <v>0</v>
      </c>
      <c r="J19" s="49">
        <v>0</v>
      </c>
      <c r="K19" s="49">
        <v>0</v>
      </c>
      <c r="L19" s="49">
        <v>0</v>
      </c>
      <c r="M19" s="51">
        <v>0</v>
      </c>
      <c r="N19" s="61">
        <v>0</v>
      </c>
      <c r="O19" s="49">
        <v>0</v>
      </c>
      <c r="P19" s="60">
        <f>(F19-SUM(G19:M19))</f>
        <v>9</v>
      </c>
    </row>
    <row r="20" spans="1:17" x14ac:dyDescent="0.25">
      <c r="A20" s="56" t="s">
        <v>81</v>
      </c>
      <c r="B20" s="57" t="s">
        <v>38</v>
      </c>
      <c r="C20" s="58" t="s">
        <v>39</v>
      </c>
      <c r="D20" s="49">
        <v>35</v>
      </c>
      <c r="E20" s="49">
        <v>18</v>
      </c>
      <c r="F20" s="49">
        <v>10</v>
      </c>
      <c r="G20" s="49">
        <v>0</v>
      </c>
      <c r="H20" s="49">
        <v>0</v>
      </c>
      <c r="I20" s="49">
        <v>0</v>
      </c>
      <c r="J20" s="49">
        <v>0</v>
      </c>
      <c r="K20" s="49">
        <v>0</v>
      </c>
      <c r="L20" s="49">
        <v>0</v>
      </c>
      <c r="M20" s="51">
        <v>0</v>
      </c>
      <c r="N20" s="61">
        <v>0</v>
      </c>
      <c r="O20" s="49">
        <v>0</v>
      </c>
      <c r="P20" s="60">
        <f t="shared" ref="P20:P21" si="1">(F20-SUM(G20:M20))</f>
        <v>10</v>
      </c>
      <c r="Q20" s="52" t="s">
        <v>267</v>
      </c>
    </row>
    <row r="21" spans="1:17" x14ac:dyDescent="0.25">
      <c r="A21" s="56" t="s">
        <v>81</v>
      </c>
      <c r="B21" s="57" t="s">
        <v>40</v>
      </c>
      <c r="C21" s="58" t="s">
        <v>41</v>
      </c>
      <c r="D21" s="49">
        <v>35</v>
      </c>
      <c r="E21" s="49">
        <v>18</v>
      </c>
      <c r="F21" s="49">
        <v>9</v>
      </c>
      <c r="G21" s="49">
        <v>0</v>
      </c>
      <c r="H21" s="49">
        <v>0</v>
      </c>
      <c r="I21" s="49">
        <v>0</v>
      </c>
      <c r="J21" s="49">
        <v>0</v>
      </c>
      <c r="K21" s="49">
        <v>0</v>
      </c>
      <c r="L21" s="49">
        <v>0</v>
      </c>
      <c r="M21" s="51">
        <v>0</v>
      </c>
      <c r="N21" s="61">
        <v>0</v>
      </c>
      <c r="O21" s="49">
        <v>0</v>
      </c>
      <c r="P21" s="60">
        <f t="shared" si="1"/>
        <v>9</v>
      </c>
    </row>
    <row r="22" spans="1:17" x14ac:dyDescent="0.25">
      <c r="A22" s="56" t="s">
        <v>37</v>
      </c>
      <c r="B22" s="57" t="s">
        <v>38</v>
      </c>
      <c r="C22" s="58" t="s">
        <v>39</v>
      </c>
      <c r="D22" s="49">
        <v>88</v>
      </c>
      <c r="E22" s="49">
        <v>3</v>
      </c>
      <c r="F22" s="49">
        <v>75</v>
      </c>
      <c r="G22" s="49">
        <v>0</v>
      </c>
      <c r="H22" s="49">
        <v>0</v>
      </c>
      <c r="I22" s="49">
        <v>0</v>
      </c>
      <c r="J22" s="49">
        <v>0</v>
      </c>
      <c r="K22" s="49">
        <v>0</v>
      </c>
      <c r="L22" s="49">
        <v>0</v>
      </c>
      <c r="M22" s="51">
        <v>0</v>
      </c>
      <c r="N22" s="61">
        <v>0</v>
      </c>
      <c r="O22" s="49">
        <v>0</v>
      </c>
      <c r="P22" s="60">
        <f>(F22-SUM(G22:M22))</f>
        <v>75</v>
      </c>
      <c r="Q22" s="63" t="s">
        <v>268</v>
      </c>
    </row>
    <row r="23" spans="1:17" x14ac:dyDescent="0.25">
      <c r="A23" s="56" t="s">
        <v>37</v>
      </c>
      <c r="B23" s="57" t="s">
        <v>40</v>
      </c>
      <c r="C23" s="58" t="s">
        <v>41</v>
      </c>
      <c r="D23" s="49">
        <v>88</v>
      </c>
      <c r="E23" s="49">
        <v>3</v>
      </c>
      <c r="F23" s="49">
        <v>79</v>
      </c>
      <c r="G23" s="49">
        <v>0</v>
      </c>
      <c r="H23" s="49">
        <v>0</v>
      </c>
      <c r="I23" s="49">
        <v>0</v>
      </c>
      <c r="J23" s="49">
        <v>0</v>
      </c>
      <c r="K23" s="49">
        <v>0</v>
      </c>
      <c r="L23" s="49">
        <v>0</v>
      </c>
      <c r="M23" s="51">
        <v>0</v>
      </c>
      <c r="N23" s="61">
        <v>0</v>
      </c>
      <c r="O23" s="49">
        <v>0</v>
      </c>
      <c r="P23" s="60">
        <f>(F23-SUM(G23:M23))</f>
        <v>79</v>
      </c>
    </row>
    <row r="24" spans="1:17" x14ac:dyDescent="0.25">
      <c r="A24" s="56" t="s">
        <v>37</v>
      </c>
      <c r="B24" s="57" t="s">
        <v>38</v>
      </c>
      <c r="C24" s="58" t="s">
        <v>39</v>
      </c>
      <c r="D24" s="49">
        <v>88</v>
      </c>
      <c r="E24" s="49">
        <v>6</v>
      </c>
      <c r="F24" s="49">
        <v>74</v>
      </c>
      <c r="G24" s="49">
        <v>0</v>
      </c>
      <c r="H24" s="49">
        <v>0</v>
      </c>
      <c r="I24" s="49">
        <v>0</v>
      </c>
      <c r="J24" s="49">
        <v>0</v>
      </c>
      <c r="K24" s="49">
        <v>0</v>
      </c>
      <c r="L24" s="49">
        <v>0</v>
      </c>
      <c r="M24" s="51">
        <v>0</v>
      </c>
      <c r="N24" s="61">
        <v>0</v>
      </c>
      <c r="O24" s="49">
        <v>0</v>
      </c>
      <c r="P24" s="60">
        <f t="shared" ref="P24:P50" si="2">(F24-SUM(G24:M24))</f>
        <v>74</v>
      </c>
    </row>
    <row r="25" spans="1:17" x14ac:dyDescent="0.25">
      <c r="A25" s="56" t="s">
        <v>37</v>
      </c>
      <c r="B25" s="57" t="s">
        <v>40</v>
      </c>
      <c r="C25" s="58" t="s">
        <v>41</v>
      </c>
      <c r="D25" s="49">
        <v>88</v>
      </c>
      <c r="E25" s="49">
        <v>6</v>
      </c>
      <c r="F25" s="49">
        <v>77</v>
      </c>
      <c r="G25" s="49">
        <v>0</v>
      </c>
      <c r="H25" s="49">
        <v>0</v>
      </c>
      <c r="I25" s="49">
        <v>0</v>
      </c>
      <c r="J25" s="49">
        <v>0</v>
      </c>
      <c r="K25" s="49">
        <v>0</v>
      </c>
      <c r="L25" s="49">
        <v>0</v>
      </c>
      <c r="M25" s="51">
        <v>0</v>
      </c>
      <c r="N25" s="61">
        <v>0</v>
      </c>
      <c r="O25" s="49">
        <v>0</v>
      </c>
      <c r="P25" s="60">
        <f t="shared" si="2"/>
        <v>77</v>
      </c>
    </row>
    <row r="26" spans="1:17" x14ac:dyDescent="0.25">
      <c r="A26" s="56" t="s">
        <v>37</v>
      </c>
      <c r="B26" s="57" t="s">
        <v>38</v>
      </c>
      <c r="C26" s="58" t="s">
        <v>39</v>
      </c>
      <c r="D26" s="49">
        <v>88</v>
      </c>
      <c r="E26" s="49">
        <v>9</v>
      </c>
      <c r="F26" s="49">
        <v>73</v>
      </c>
      <c r="G26" s="49">
        <v>0</v>
      </c>
      <c r="H26" s="49">
        <v>0</v>
      </c>
      <c r="I26" s="49">
        <v>0</v>
      </c>
      <c r="J26" s="49">
        <v>0</v>
      </c>
      <c r="K26" s="49">
        <v>0</v>
      </c>
      <c r="L26" s="49">
        <v>0</v>
      </c>
      <c r="M26" s="51">
        <v>0</v>
      </c>
      <c r="N26" s="61">
        <v>0</v>
      </c>
      <c r="O26" s="49">
        <v>0</v>
      </c>
      <c r="P26" s="60">
        <f t="shared" si="2"/>
        <v>73</v>
      </c>
    </row>
    <row r="27" spans="1:17" x14ac:dyDescent="0.25">
      <c r="A27" s="56" t="s">
        <v>37</v>
      </c>
      <c r="B27" s="57" t="s">
        <v>40</v>
      </c>
      <c r="C27" s="58" t="s">
        <v>41</v>
      </c>
      <c r="D27" s="49">
        <v>88</v>
      </c>
      <c r="E27" s="49">
        <v>9</v>
      </c>
      <c r="F27" s="49">
        <v>76</v>
      </c>
      <c r="G27" s="49">
        <v>0</v>
      </c>
      <c r="H27" s="49">
        <v>0</v>
      </c>
      <c r="I27" s="49">
        <v>0</v>
      </c>
      <c r="J27" s="49">
        <v>0</v>
      </c>
      <c r="K27" s="49">
        <v>0</v>
      </c>
      <c r="L27" s="49">
        <v>0</v>
      </c>
      <c r="M27" s="51">
        <v>0</v>
      </c>
      <c r="N27" s="61">
        <v>0</v>
      </c>
      <c r="O27" s="49">
        <v>0</v>
      </c>
      <c r="P27" s="60">
        <f t="shared" si="2"/>
        <v>76</v>
      </c>
    </row>
    <row r="28" spans="1:17" x14ac:dyDescent="0.25">
      <c r="A28" s="56" t="s">
        <v>37</v>
      </c>
      <c r="B28" s="57" t="s">
        <v>38</v>
      </c>
      <c r="C28" s="58" t="s">
        <v>39</v>
      </c>
      <c r="D28" s="49">
        <v>88</v>
      </c>
      <c r="E28" s="49">
        <v>12</v>
      </c>
      <c r="F28" s="49">
        <v>70</v>
      </c>
      <c r="G28" s="49">
        <v>0</v>
      </c>
      <c r="H28" s="49">
        <v>0</v>
      </c>
      <c r="I28" s="49">
        <v>0</v>
      </c>
      <c r="J28" s="49">
        <v>0</v>
      </c>
      <c r="K28" s="49">
        <v>0</v>
      </c>
      <c r="L28" s="49">
        <v>0</v>
      </c>
      <c r="M28" s="51">
        <v>0</v>
      </c>
      <c r="N28" s="61">
        <v>0</v>
      </c>
      <c r="O28" s="49">
        <v>0</v>
      </c>
      <c r="P28" s="60">
        <f t="shared" si="2"/>
        <v>70</v>
      </c>
    </row>
    <row r="29" spans="1:17" x14ac:dyDescent="0.25">
      <c r="A29" s="56" t="s">
        <v>37</v>
      </c>
      <c r="B29" s="57" t="s">
        <v>40</v>
      </c>
      <c r="C29" s="58" t="s">
        <v>41</v>
      </c>
      <c r="D29" s="49">
        <v>88</v>
      </c>
      <c r="E29" s="49">
        <v>12</v>
      </c>
      <c r="F29" s="49">
        <v>74</v>
      </c>
      <c r="G29" s="49">
        <v>0</v>
      </c>
      <c r="H29" s="49">
        <v>0</v>
      </c>
      <c r="I29" s="49">
        <v>0</v>
      </c>
      <c r="J29" s="49">
        <v>0</v>
      </c>
      <c r="K29" s="49">
        <v>0</v>
      </c>
      <c r="L29" s="49">
        <v>0</v>
      </c>
      <c r="M29" s="51">
        <v>0</v>
      </c>
      <c r="N29" s="61">
        <v>0</v>
      </c>
      <c r="O29" s="49">
        <v>0</v>
      </c>
      <c r="P29" s="60">
        <f t="shared" si="2"/>
        <v>74</v>
      </c>
    </row>
    <row r="30" spans="1:17" x14ac:dyDescent="0.25">
      <c r="A30" s="56" t="s">
        <v>42</v>
      </c>
      <c r="B30" s="57" t="s">
        <v>43</v>
      </c>
      <c r="C30" s="58" t="s">
        <v>44</v>
      </c>
      <c r="D30" s="49">
        <v>30</v>
      </c>
      <c r="E30" s="49">
        <v>0</v>
      </c>
      <c r="F30" s="49">
        <v>30</v>
      </c>
      <c r="G30" s="49">
        <v>0</v>
      </c>
      <c r="H30" s="49">
        <v>0</v>
      </c>
      <c r="I30" s="49">
        <v>0</v>
      </c>
      <c r="J30" s="49">
        <v>0</v>
      </c>
      <c r="K30" s="49">
        <v>0</v>
      </c>
      <c r="L30" s="49">
        <v>0</v>
      </c>
      <c r="M30" s="51">
        <v>0</v>
      </c>
      <c r="N30" s="61">
        <v>0</v>
      </c>
      <c r="O30" s="49">
        <v>0</v>
      </c>
      <c r="P30" s="60">
        <f t="shared" si="2"/>
        <v>30</v>
      </c>
    </row>
    <row r="31" spans="1:17" x14ac:dyDescent="0.25">
      <c r="A31" s="56" t="s">
        <v>42</v>
      </c>
      <c r="B31" s="57" t="s">
        <v>45</v>
      </c>
      <c r="C31" s="58" t="s">
        <v>46</v>
      </c>
      <c r="D31" s="49">
        <v>30</v>
      </c>
      <c r="E31" s="49">
        <v>0</v>
      </c>
      <c r="F31" s="49">
        <v>30</v>
      </c>
      <c r="G31" s="49">
        <v>0</v>
      </c>
      <c r="H31" s="49">
        <v>0</v>
      </c>
      <c r="I31" s="49">
        <v>0</v>
      </c>
      <c r="J31" s="49">
        <v>0</v>
      </c>
      <c r="K31" s="49">
        <v>0</v>
      </c>
      <c r="L31" s="49">
        <v>0</v>
      </c>
      <c r="M31" s="51">
        <v>0</v>
      </c>
      <c r="N31" s="61">
        <v>0</v>
      </c>
      <c r="O31" s="49">
        <v>0</v>
      </c>
      <c r="P31" s="60">
        <f t="shared" si="2"/>
        <v>30</v>
      </c>
    </row>
    <row r="32" spans="1:17" x14ac:dyDescent="0.25">
      <c r="A32" s="56" t="s">
        <v>47</v>
      </c>
      <c r="B32" s="57" t="s">
        <v>43</v>
      </c>
      <c r="C32" s="58" t="s">
        <v>48</v>
      </c>
      <c r="D32" s="49">
        <v>35</v>
      </c>
      <c r="E32" s="49">
        <v>0</v>
      </c>
      <c r="F32" s="49">
        <v>33</v>
      </c>
      <c r="G32" s="49">
        <v>0</v>
      </c>
      <c r="H32" s="49">
        <v>0</v>
      </c>
      <c r="I32" s="49">
        <v>0</v>
      </c>
      <c r="J32" s="49">
        <v>0</v>
      </c>
      <c r="K32" s="49">
        <v>0</v>
      </c>
      <c r="L32" s="49">
        <v>0</v>
      </c>
      <c r="M32" s="51">
        <v>0</v>
      </c>
      <c r="N32" s="61">
        <v>0</v>
      </c>
      <c r="O32" s="49">
        <v>0</v>
      </c>
      <c r="P32" s="60">
        <f t="shared" si="2"/>
        <v>33</v>
      </c>
      <c r="Q32" s="52" t="s">
        <v>269</v>
      </c>
    </row>
    <row r="33" spans="1:17" x14ac:dyDescent="0.25">
      <c r="A33" s="56" t="s">
        <v>47</v>
      </c>
      <c r="B33" s="57" t="s">
        <v>45</v>
      </c>
      <c r="C33" s="58" t="s">
        <v>49</v>
      </c>
      <c r="D33" s="49">
        <f>27+8</f>
        <v>35</v>
      </c>
      <c r="E33" s="49">
        <v>0</v>
      </c>
      <c r="F33" s="49">
        <v>27</v>
      </c>
      <c r="G33" s="49">
        <v>0</v>
      </c>
      <c r="H33" s="49">
        <v>0</v>
      </c>
      <c r="I33" s="49">
        <v>0</v>
      </c>
      <c r="J33" s="49">
        <v>0</v>
      </c>
      <c r="K33" s="49">
        <v>0</v>
      </c>
      <c r="L33" s="49">
        <v>0</v>
      </c>
      <c r="M33" s="51">
        <v>0</v>
      </c>
      <c r="N33" s="61">
        <v>0</v>
      </c>
      <c r="O33" s="49">
        <v>0</v>
      </c>
      <c r="P33" s="60">
        <f t="shared" si="2"/>
        <v>27</v>
      </c>
      <c r="Q33" s="52" t="s">
        <v>269</v>
      </c>
    </row>
    <row r="34" spans="1:17" x14ac:dyDescent="0.25">
      <c r="A34" s="56" t="s">
        <v>50</v>
      </c>
      <c r="B34" s="57" t="s">
        <v>51</v>
      </c>
      <c r="C34" s="58" t="s">
        <v>52</v>
      </c>
      <c r="D34" s="49">
        <v>100</v>
      </c>
      <c r="E34" s="49">
        <v>2</v>
      </c>
      <c r="F34" s="49">
        <v>99</v>
      </c>
      <c r="G34" s="49">
        <v>2</v>
      </c>
      <c r="H34" s="49">
        <v>0</v>
      </c>
      <c r="I34" s="49">
        <v>0</v>
      </c>
      <c r="J34" s="49">
        <v>0</v>
      </c>
      <c r="K34" s="49">
        <v>0</v>
      </c>
      <c r="L34" s="49">
        <v>0</v>
      </c>
      <c r="M34" s="51">
        <v>0</v>
      </c>
      <c r="N34" s="61">
        <v>0</v>
      </c>
      <c r="O34" s="49">
        <v>0</v>
      </c>
      <c r="P34" s="60">
        <f t="shared" si="2"/>
        <v>97</v>
      </c>
      <c r="Q34" s="52" t="s">
        <v>270</v>
      </c>
    </row>
    <row r="35" spans="1:17" x14ac:dyDescent="0.25">
      <c r="A35" s="56" t="s">
        <v>50</v>
      </c>
      <c r="B35" s="57" t="s">
        <v>38</v>
      </c>
      <c r="C35" s="58" t="s">
        <v>39</v>
      </c>
      <c r="D35" s="49">
        <v>50</v>
      </c>
      <c r="E35" s="49">
        <v>2</v>
      </c>
      <c r="F35" s="49">
        <v>49</v>
      </c>
      <c r="G35" s="64" t="s">
        <v>222</v>
      </c>
      <c r="H35" s="49">
        <v>0</v>
      </c>
      <c r="I35" s="49">
        <v>0</v>
      </c>
      <c r="J35" s="49">
        <v>0</v>
      </c>
      <c r="K35" s="49">
        <v>0</v>
      </c>
      <c r="L35" s="49">
        <v>0</v>
      </c>
      <c r="M35" s="51">
        <v>0</v>
      </c>
      <c r="N35" s="61">
        <v>0</v>
      </c>
      <c r="O35" s="49">
        <v>0</v>
      </c>
      <c r="P35" s="60">
        <f t="shared" si="2"/>
        <v>49</v>
      </c>
      <c r="Q35" s="63" t="s">
        <v>271</v>
      </c>
    </row>
    <row r="36" spans="1:17" x14ac:dyDescent="0.25">
      <c r="A36" s="56" t="s">
        <v>50</v>
      </c>
      <c r="B36" s="57" t="s">
        <v>40</v>
      </c>
      <c r="C36" s="58" t="s">
        <v>41</v>
      </c>
      <c r="D36" s="49">
        <v>50</v>
      </c>
      <c r="E36" s="49">
        <v>2</v>
      </c>
      <c r="F36" s="49">
        <v>50</v>
      </c>
      <c r="G36" s="64" t="s">
        <v>222</v>
      </c>
      <c r="H36" s="49">
        <v>0</v>
      </c>
      <c r="I36" s="49">
        <v>0</v>
      </c>
      <c r="J36" s="49">
        <v>0</v>
      </c>
      <c r="K36" s="49">
        <v>0</v>
      </c>
      <c r="L36" s="49">
        <v>0</v>
      </c>
      <c r="M36" s="51">
        <v>0</v>
      </c>
      <c r="N36" s="61">
        <v>0</v>
      </c>
      <c r="O36" s="49">
        <v>0</v>
      </c>
      <c r="P36" s="60">
        <f t="shared" si="2"/>
        <v>50</v>
      </c>
      <c r="Q36" s="63" t="s">
        <v>271</v>
      </c>
    </row>
    <row r="37" spans="1:17" x14ac:dyDescent="0.25">
      <c r="A37" s="56" t="s">
        <v>53</v>
      </c>
      <c r="B37" s="57" t="s">
        <v>43</v>
      </c>
      <c r="C37" s="58" t="s">
        <v>46</v>
      </c>
      <c r="D37" s="49">
        <v>25</v>
      </c>
      <c r="E37" s="49" t="s">
        <v>272</v>
      </c>
      <c r="F37" s="49">
        <v>25</v>
      </c>
      <c r="G37" s="49">
        <v>0</v>
      </c>
      <c r="H37" s="49">
        <v>0</v>
      </c>
      <c r="I37" s="49">
        <v>0</v>
      </c>
      <c r="J37" s="49">
        <v>0</v>
      </c>
      <c r="K37" s="49">
        <v>0</v>
      </c>
      <c r="L37" s="49">
        <v>0</v>
      </c>
      <c r="M37" s="51">
        <v>0</v>
      </c>
      <c r="N37" s="61">
        <v>0</v>
      </c>
      <c r="O37" s="49">
        <v>0</v>
      </c>
      <c r="P37" s="60">
        <f t="shared" si="2"/>
        <v>25</v>
      </c>
      <c r="Q37" s="63" t="s">
        <v>273</v>
      </c>
    </row>
    <row r="38" spans="1:17" x14ac:dyDescent="0.25">
      <c r="A38" s="56" t="s">
        <v>53</v>
      </c>
      <c r="B38" s="57" t="s">
        <v>45</v>
      </c>
      <c r="C38" s="58" t="s">
        <v>44</v>
      </c>
      <c r="D38" s="49">
        <v>25</v>
      </c>
      <c r="E38" s="49" t="s">
        <v>272</v>
      </c>
      <c r="F38" s="49">
        <v>25</v>
      </c>
      <c r="G38" s="49">
        <v>0</v>
      </c>
      <c r="H38" s="49">
        <v>0</v>
      </c>
      <c r="I38" s="49">
        <v>0</v>
      </c>
      <c r="J38" s="49">
        <v>0</v>
      </c>
      <c r="K38" s="49">
        <v>0</v>
      </c>
      <c r="L38" s="49">
        <v>0</v>
      </c>
      <c r="M38" s="51">
        <v>0</v>
      </c>
      <c r="N38" s="61">
        <v>0</v>
      </c>
      <c r="O38" s="49">
        <v>0</v>
      </c>
      <c r="P38" s="60">
        <f t="shared" si="2"/>
        <v>25</v>
      </c>
    </row>
    <row r="39" spans="1:17" x14ac:dyDescent="0.25">
      <c r="A39" s="56" t="s">
        <v>54</v>
      </c>
      <c r="B39" s="57" t="s">
        <v>38</v>
      </c>
      <c r="C39" s="58" t="s">
        <v>41</v>
      </c>
      <c r="D39" s="49">
        <v>20</v>
      </c>
      <c r="E39" s="49">
        <v>5.7</v>
      </c>
      <c r="F39" s="49">
        <v>5</v>
      </c>
      <c r="G39" s="49">
        <v>0</v>
      </c>
      <c r="H39" s="49">
        <v>0</v>
      </c>
      <c r="I39" s="49">
        <v>0</v>
      </c>
      <c r="J39" s="49">
        <v>0</v>
      </c>
      <c r="K39" s="49">
        <v>0</v>
      </c>
      <c r="L39" s="49">
        <v>0</v>
      </c>
      <c r="M39" s="49">
        <v>0</v>
      </c>
      <c r="N39" s="49">
        <v>0</v>
      </c>
      <c r="O39" s="49">
        <v>0</v>
      </c>
      <c r="P39" s="60">
        <f t="shared" si="2"/>
        <v>5</v>
      </c>
      <c r="Q39" s="63" t="s">
        <v>274</v>
      </c>
    </row>
    <row r="40" spans="1:17" x14ac:dyDescent="0.25">
      <c r="A40" s="56" t="s">
        <v>54</v>
      </c>
      <c r="B40" s="57" t="s">
        <v>40</v>
      </c>
      <c r="C40" s="58" t="s">
        <v>39</v>
      </c>
      <c r="D40" s="49">
        <v>20</v>
      </c>
      <c r="E40" s="49">
        <v>5.7</v>
      </c>
      <c r="F40" s="49">
        <v>4</v>
      </c>
      <c r="G40" s="49">
        <v>0</v>
      </c>
      <c r="H40" s="49">
        <v>0</v>
      </c>
      <c r="I40" s="49">
        <v>0</v>
      </c>
      <c r="J40" s="49">
        <v>0</v>
      </c>
      <c r="K40" s="49">
        <v>0</v>
      </c>
      <c r="L40" s="49">
        <v>0</v>
      </c>
      <c r="M40" s="49">
        <v>0</v>
      </c>
      <c r="N40" s="49">
        <v>0</v>
      </c>
      <c r="O40" s="49">
        <v>0</v>
      </c>
      <c r="P40" s="60">
        <f t="shared" si="2"/>
        <v>4</v>
      </c>
      <c r="Q40" s="63" t="s">
        <v>274</v>
      </c>
    </row>
    <row r="41" spans="1:17" x14ac:dyDescent="0.25">
      <c r="A41" s="56" t="s">
        <v>55</v>
      </c>
      <c r="B41" s="57" t="s">
        <v>38</v>
      </c>
      <c r="C41" s="58" t="s">
        <v>39</v>
      </c>
      <c r="D41" s="49">
        <v>20</v>
      </c>
      <c r="E41" s="49" t="s">
        <v>272</v>
      </c>
      <c r="F41" s="49">
        <v>20</v>
      </c>
      <c r="G41" s="49">
        <v>0</v>
      </c>
      <c r="H41" s="49">
        <v>0</v>
      </c>
      <c r="I41" s="49">
        <v>0</v>
      </c>
      <c r="J41" s="49">
        <v>0</v>
      </c>
      <c r="K41" s="49">
        <v>0</v>
      </c>
      <c r="L41" s="49">
        <v>0</v>
      </c>
      <c r="M41" s="49">
        <v>0</v>
      </c>
      <c r="N41" s="49">
        <v>0</v>
      </c>
      <c r="O41" s="49">
        <v>0</v>
      </c>
      <c r="P41" s="60">
        <f t="shared" si="2"/>
        <v>20</v>
      </c>
    </row>
    <row r="42" spans="1:17" x14ac:dyDescent="0.25">
      <c r="A42" s="56" t="s">
        <v>55</v>
      </c>
      <c r="B42" s="57" t="s">
        <v>40</v>
      </c>
      <c r="C42" s="58" t="s">
        <v>41</v>
      </c>
      <c r="D42" s="49">
        <v>20</v>
      </c>
      <c r="E42" s="49" t="s">
        <v>272</v>
      </c>
      <c r="F42" s="49">
        <v>20</v>
      </c>
      <c r="G42" s="49">
        <v>0</v>
      </c>
      <c r="H42" s="49">
        <v>0</v>
      </c>
      <c r="I42" s="49">
        <v>0</v>
      </c>
      <c r="J42" s="49">
        <v>0</v>
      </c>
      <c r="K42" s="49">
        <v>0</v>
      </c>
      <c r="L42" s="49">
        <v>0</v>
      </c>
      <c r="M42" s="49">
        <v>0</v>
      </c>
      <c r="N42" s="49">
        <v>0</v>
      </c>
      <c r="O42" s="49">
        <v>0</v>
      </c>
      <c r="P42" s="60">
        <f t="shared" si="2"/>
        <v>20</v>
      </c>
    </row>
    <row r="43" spans="1:17" x14ac:dyDescent="0.25">
      <c r="A43" s="56" t="s">
        <v>56</v>
      </c>
      <c r="B43" s="57" t="s">
        <v>43</v>
      </c>
      <c r="C43" s="58" t="s">
        <v>57</v>
      </c>
      <c r="D43" s="49">
        <v>24</v>
      </c>
      <c r="E43" s="64">
        <v>6</v>
      </c>
      <c r="F43" s="49">
        <v>24</v>
      </c>
      <c r="G43" s="49">
        <v>0</v>
      </c>
      <c r="H43" s="49">
        <v>0</v>
      </c>
      <c r="I43" s="49">
        <v>0</v>
      </c>
      <c r="J43" s="49">
        <v>0</v>
      </c>
      <c r="K43" s="49">
        <v>0</v>
      </c>
      <c r="L43" s="49">
        <v>0</v>
      </c>
      <c r="M43" s="49">
        <v>0</v>
      </c>
      <c r="N43" s="49">
        <v>0</v>
      </c>
      <c r="O43" s="49">
        <v>0</v>
      </c>
      <c r="P43" s="60">
        <f t="shared" si="2"/>
        <v>24</v>
      </c>
      <c r="Q43" s="63" t="s">
        <v>275</v>
      </c>
    </row>
    <row r="44" spans="1:17" x14ac:dyDescent="0.25">
      <c r="A44" s="56" t="s">
        <v>56</v>
      </c>
      <c r="B44" s="57" t="s">
        <v>45</v>
      </c>
      <c r="C44" s="58" t="s">
        <v>58</v>
      </c>
      <c r="D44" s="49">
        <v>22</v>
      </c>
      <c r="E44" s="64">
        <v>6</v>
      </c>
      <c r="F44" s="49">
        <v>22</v>
      </c>
      <c r="G44" s="49">
        <v>0</v>
      </c>
      <c r="H44" s="49">
        <v>0</v>
      </c>
      <c r="I44" s="49">
        <v>0</v>
      </c>
      <c r="J44" s="49">
        <v>0</v>
      </c>
      <c r="K44" s="49">
        <v>0</v>
      </c>
      <c r="L44" s="49">
        <v>0</v>
      </c>
      <c r="M44" s="49">
        <v>0</v>
      </c>
      <c r="N44" s="49">
        <v>0</v>
      </c>
      <c r="O44" s="49">
        <v>0</v>
      </c>
      <c r="P44" s="60">
        <f t="shared" si="2"/>
        <v>22</v>
      </c>
      <c r="Q44" s="63" t="s">
        <v>275</v>
      </c>
    </row>
    <row r="45" spans="1:17" x14ac:dyDescent="0.25">
      <c r="A45" s="56" t="s">
        <v>59</v>
      </c>
      <c r="B45" s="57" t="s">
        <v>43</v>
      </c>
      <c r="C45" s="58" t="s">
        <v>60</v>
      </c>
      <c r="D45" s="49">
        <v>20</v>
      </c>
      <c r="E45" s="49">
        <v>0</v>
      </c>
      <c r="F45" s="49">
        <v>20</v>
      </c>
      <c r="G45" s="49">
        <v>0</v>
      </c>
      <c r="H45" s="49">
        <v>0</v>
      </c>
      <c r="I45" s="49">
        <v>0</v>
      </c>
      <c r="J45" s="49">
        <v>0</v>
      </c>
      <c r="K45" s="49">
        <v>0</v>
      </c>
      <c r="L45" s="49">
        <v>0</v>
      </c>
      <c r="M45" s="51">
        <v>0</v>
      </c>
      <c r="N45" s="51">
        <v>0</v>
      </c>
      <c r="O45" s="49">
        <v>0</v>
      </c>
      <c r="P45" s="60">
        <f t="shared" si="2"/>
        <v>20</v>
      </c>
      <c r="Q45" s="52" t="s">
        <v>269</v>
      </c>
    </row>
    <row r="46" spans="1:17" x14ac:dyDescent="0.25">
      <c r="A46" s="56" t="s">
        <v>59</v>
      </c>
      <c r="B46" s="57" t="s">
        <v>45</v>
      </c>
      <c r="C46" s="58" t="s">
        <v>61</v>
      </c>
      <c r="D46" s="49">
        <v>18</v>
      </c>
      <c r="E46" s="49">
        <v>0</v>
      </c>
      <c r="F46" s="49">
        <v>18</v>
      </c>
      <c r="G46" s="49">
        <v>0</v>
      </c>
      <c r="H46" s="49">
        <v>0</v>
      </c>
      <c r="I46" s="49">
        <v>0</v>
      </c>
      <c r="J46" s="49">
        <v>0</v>
      </c>
      <c r="K46" s="49">
        <v>0</v>
      </c>
      <c r="L46" s="49">
        <v>0</v>
      </c>
      <c r="M46" s="51">
        <v>0</v>
      </c>
      <c r="N46" s="51">
        <v>0</v>
      </c>
      <c r="O46" s="49">
        <v>0</v>
      </c>
      <c r="P46" s="60">
        <f t="shared" si="2"/>
        <v>18</v>
      </c>
      <c r="Q46" s="52" t="s">
        <v>269</v>
      </c>
    </row>
    <row r="47" spans="1:17" x14ac:dyDescent="0.25">
      <c r="A47" s="56" t="s">
        <v>64</v>
      </c>
      <c r="B47" s="57" t="s">
        <v>65</v>
      </c>
      <c r="C47" s="58" t="s">
        <v>66</v>
      </c>
      <c r="D47" s="49">
        <v>27</v>
      </c>
      <c r="E47" s="49">
        <v>0</v>
      </c>
      <c r="F47" s="49">
        <v>24</v>
      </c>
      <c r="G47" s="49">
        <v>0</v>
      </c>
      <c r="H47" s="49">
        <v>0</v>
      </c>
      <c r="I47" s="49">
        <v>0</v>
      </c>
      <c r="J47" s="49">
        <v>0</v>
      </c>
      <c r="K47" s="49">
        <v>0</v>
      </c>
      <c r="L47" s="49">
        <v>0</v>
      </c>
      <c r="M47" s="51">
        <v>0</v>
      </c>
      <c r="N47" s="51">
        <v>0</v>
      </c>
      <c r="O47" s="49">
        <v>0</v>
      </c>
      <c r="P47" s="60">
        <f t="shared" si="2"/>
        <v>24</v>
      </c>
      <c r="Q47" s="63" t="s">
        <v>276</v>
      </c>
    </row>
    <row r="48" spans="1:17" x14ac:dyDescent="0.25">
      <c r="A48" s="56" t="s">
        <v>64</v>
      </c>
      <c r="B48" s="57" t="s">
        <v>38</v>
      </c>
      <c r="C48" s="58" t="s">
        <v>67</v>
      </c>
      <c r="D48" s="49" t="s">
        <v>272</v>
      </c>
      <c r="E48" s="49">
        <v>0</v>
      </c>
      <c r="F48" s="49">
        <v>8</v>
      </c>
      <c r="G48" s="49">
        <v>0</v>
      </c>
      <c r="H48" s="49">
        <v>0</v>
      </c>
      <c r="I48" s="49">
        <v>0</v>
      </c>
      <c r="J48" s="49">
        <v>0</v>
      </c>
      <c r="K48" s="49">
        <v>0</v>
      </c>
      <c r="L48" s="49">
        <v>0</v>
      </c>
      <c r="M48" s="51">
        <v>0</v>
      </c>
      <c r="N48" s="51">
        <v>0</v>
      </c>
      <c r="O48" s="49">
        <v>0</v>
      </c>
      <c r="P48" s="60">
        <f t="shared" si="2"/>
        <v>8</v>
      </c>
      <c r="Q48" s="52" t="s">
        <v>277</v>
      </c>
    </row>
    <row r="49" spans="1:17" x14ac:dyDescent="0.25">
      <c r="A49" s="56" t="s">
        <v>64</v>
      </c>
      <c r="B49" s="57" t="s">
        <v>40</v>
      </c>
      <c r="C49" s="58" t="s">
        <v>68</v>
      </c>
      <c r="D49" s="49" t="s">
        <v>272</v>
      </c>
      <c r="E49" s="49">
        <v>0</v>
      </c>
      <c r="F49" s="49">
        <v>8</v>
      </c>
      <c r="G49" s="49">
        <v>0</v>
      </c>
      <c r="H49" s="49">
        <v>0</v>
      </c>
      <c r="I49" s="49">
        <v>0</v>
      </c>
      <c r="J49" s="49">
        <v>0</v>
      </c>
      <c r="K49" s="49">
        <v>0</v>
      </c>
      <c r="L49" s="49">
        <v>0</v>
      </c>
      <c r="M49" s="51">
        <v>0</v>
      </c>
      <c r="N49" s="51">
        <v>0</v>
      </c>
      <c r="O49" s="49">
        <v>0</v>
      </c>
      <c r="P49" s="60">
        <f t="shared" si="2"/>
        <v>8</v>
      </c>
      <c r="Q49" s="52" t="s">
        <v>278</v>
      </c>
    </row>
    <row r="50" spans="1:17" x14ac:dyDescent="0.25">
      <c r="A50" s="56" t="s">
        <v>64</v>
      </c>
      <c r="B50" s="57" t="s">
        <v>69</v>
      </c>
      <c r="C50" s="58" t="s">
        <v>70</v>
      </c>
      <c r="D50" s="49" t="s">
        <v>272</v>
      </c>
      <c r="E50" s="49">
        <v>0</v>
      </c>
      <c r="F50" s="49">
        <v>8</v>
      </c>
      <c r="G50" s="49">
        <v>0</v>
      </c>
      <c r="H50" s="49">
        <v>0</v>
      </c>
      <c r="I50" s="49">
        <v>0</v>
      </c>
      <c r="J50" s="49">
        <v>0</v>
      </c>
      <c r="K50" s="49">
        <v>0</v>
      </c>
      <c r="L50" s="49">
        <v>0</v>
      </c>
      <c r="M50" s="51">
        <v>0</v>
      </c>
      <c r="N50" s="51">
        <v>0</v>
      </c>
      <c r="O50" s="49">
        <v>0</v>
      </c>
      <c r="P50" s="60">
        <f t="shared" si="2"/>
        <v>8</v>
      </c>
      <c r="Q50" s="52" t="s">
        <v>278</v>
      </c>
    </row>
    <row r="51" spans="1:17" x14ac:dyDescent="0.25">
      <c r="A51" s="56" t="s">
        <v>71</v>
      </c>
      <c r="B51" s="57" t="s">
        <v>43</v>
      </c>
      <c r="C51" s="58" t="s">
        <v>72</v>
      </c>
      <c r="D51" s="49">
        <v>26</v>
      </c>
      <c r="E51" s="49">
        <v>6</v>
      </c>
      <c r="F51" s="49">
        <f>26-9</f>
        <v>17</v>
      </c>
      <c r="G51" s="49">
        <v>2</v>
      </c>
      <c r="H51" s="49">
        <v>0</v>
      </c>
      <c r="I51" s="49">
        <v>0</v>
      </c>
      <c r="J51" s="49">
        <v>0</v>
      </c>
      <c r="K51" s="49">
        <v>0</v>
      </c>
      <c r="L51" s="49">
        <v>0</v>
      </c>
      <c r="M51" s="51">
        <v>0</v>
      </c>
      <c r="N51" s="51">
        <v>1</v>
      </c>
      <c r="O51" s="49">
        <v>0</v>
      </c>
      <c r="P51" s="60">
        <f>(F51-SUM(G51:N51))</f>
        <v>14</v>
      </c>
      <c r="Q51" s="52" t="s">
        <v>279</v>
      </c>
    </row>
    <row r="52" spans="1:17" x14ac:dyDescent="0.25">
      <c r="A52" s="56" t="s">
        <v>71</v>
      </c>
      <c r="B52" s="57" t="s">
        <v>45</v>
      </c>
      <c r="C52" s="58" t="s">
        <v>73</v>
      </c>
      <c r="D52" s="49">
        <v>25</v>
      </c>
      <c r="E52" s="49">
        <v>6</v>
      </c>
      <c r="F52" s="49">
        <f>25-15</f>
        <v>10</v>
      </c>
      <c r="G52" s="49">
        <v>1</v>
      </c>
      <c r="H52" s="49">
        <v>0</v>
      </c>
      <c r="I52" s="49">
        <v>0</v>
      </c>
      <c r="J52" s="49">
        <v>0</v>
      </c>
      <c r="K52" s="49">
        <v>0</v>
      </c>
      <c r="L52" s="49">
        <v>0</v>
      </c>
      <c r="M52" s="51">
        <v>0</v>
      </c>
      <c r="N52" s="51">
        <v>1</v>
      </c>
      <c r="O52" s="49">
        <v>0</v>
      </c>
      <c r="P52" s="60">
        <f>(F52-SUM(G52:N52))</f>
        <v>8</v>
      </c>
      <c r="Q52" s="52" t="s">
        <v>280</v>
      </c>
    </row>
    <row r="53" spans="1:17" x14ac:dyDescent="0.25">
      <c r="A53" s="56" t="s">
        <v>74</v>
      </c>
      <c r="B53" s="57" t="s">
        <v>43</v>
      </c>
      <c r="C53" s="58" t="s">
        <v>72</v>
      </c>
      <c r="D53" s="49">
        <v>26</v>
      </c>
      <c r="E53" s="49">
        <v>0</v>
      </c>
      <c r="F53" s="49">
        <v>19</v>
      </c>
      <c r="G53" s="49">
        <v>0</v>
      </c>
      <c r="H53" s="49">
        <v>0</v>
      </c>
      <c r="I53" s="49">
        <v>0</v>
      </c>
      <c r="J53" s="49">
        <v>0</v>
      </c>
      <c r="K53" s="49">
        <v>0</v>
      </c>
      <c r="L53" s="49">
        <v>0</v>
      </c>
      <c r="M53" s="51">
        <v>0</v>
      </c>
      <c r="N53" s="51">
        <v>0</v>
      </c>
      <c r="O53" s="49">
        <v>0</v>
      </c>
      <c r="P53" s="60">
        <f t="shared" ref="P53:P71" si="3">(F53-SUM(G53:M53))</f>
        <v>19</v>
      </c>
      <c r="Q53" s="52" t="s">
        <v>281</v>
      </c>
    </row>
    <row r="54" spans="1:17" x14ac:dyDescent="0.25">
      <c r="A54" s="56" t="s">
        <v>74</v>
      </c>
      <c r="B54" s="57" t="s">
        <v>45</v>
      </c>
      <c r="C54" s="58" t="s">
        <v>73</v>
      </c>
      <c r="D54" s="49">
        <v>25</v>
      </c>
      <c r="E54" s="49">
        <v>0</v>
      </c>
      <c r="F54" s="49">
        <v>13</v>
      </c>
      <c r="G54" s="49">
        <v>0</v>
      </c>
      <c r="H54" s="49">
        <v>0</v>
      </c>
      <c r="I54" s="49">
        <v>0</v>
      </c>
      <c r="J54" s="49">
        <v>0</v>
      </c>
      <c r="K54" s="49">
        <v>0</v>
      </c>
      <c r="L54" s="49">
        <v>0</v>
      </c>
      <c r="M54" s="51">
        <v>0</v>
      </c>
      <c r="N54" s="51">
        <v>0</v>
      </c>
      <c r="O54" s="49">
        <v>0</v>
      </c>
      <c r="P54" s="60">
        <f t="shared" si="3"/>
        <v>13</v>
      </c>
      <c r="Q54" s="52" t="s">
        <v>281</v>
      </c>
    </row>
    <row r="55" spans="1:17" x14ac:dyDescent="0.25">
      <c r="A55" s="56" t="s">
        <v>75</v>
      </c>
      <c r="B55" s="57" t="s">
        <v>38</v>
      </c>
      <c r="C55" s="58" t="s">
        <v>76</v>
      </c>
      <c r="D55" s="49">
        <v>20</v>
      </c>
      <c r="E55" s="49">
        <v>3</v>
      </c>
      <c r="F55" s="64" t="s">
        <v>272</v>
      </c>
      <c r="G55" s="49">
        <v>0</v>
      </c>
      <c r="H55" s="49">
        <v>0</v>
      </c>
      <c r="I55" s="49">
        <v>0</v>
      </c>
      <c r="J55" s="49">
        <v>0</v>
      </c>
      <c r="K55" s="49">
        <v>0</v>
      </c>
      <c r="L55" s="49">
        <v>0</v>
      </c>
      <c r="M55" s="51">
        <v>0</v>
      </c>
      <c r="N55" s="51">
        <v>0</v>
      </c>
      <c r="O55" s="49">
        <v>0</v>
      </c>
      <c r="P55" s="60" t="e">
        <f t="shared" si="3"/>
        <v>#VALUE!</v>
      </c>
      <c r="Q55" s="52" t="s">
        <v>282</v>
      </c>
    </row>
    <row r="56" spans="1:17" x14ac:dyDescent="0.25">
      <c r="A56" s="56" t="s">
        <v>75</v>
      </c>
      <c r="B56" s="57" t="s">
        <v>40</v>
      </c>
      <c r="C56" s="58" t="s">
        <v>77</v>
      </c>
      <c r="D56" s="49">
        <v>21</v>
      </c>
      <c r="E56" s="49">
        <v>3</v>
      </c>
      <c r="F56" s="64" t="s">
        <v>272</v>
      </c>
      <c r="G56" s="49">
        <v>0</v>
      </c>
      <c r="H56" s="49">
        <v>0</v>
      </c>
      <c r="I56" s="49">
        <v>0</v>
      </c>
      <c r="J56" s="49">
        <v>0</v>
      </c>
      <c r="K56" s="49">
        <v>0</v>
      </c>
      <c r="L56" s="49">
        <v>0</v>
      </c>
      <c r="M56" s="51">
        <v>0</v>
      </c>
      <c r="N56" s="51">
        <v>0</v>
      </c>
      <c r="O56" s="49">
        <v>0</v>
      </c>
      <c r="P56" s="60" t="e">
        <f t="shared" si="3"/>
        <v>#VALUE!</v>
      </c>
      <c r="Q56" s="52" t="s">
        <v>282</v>
      </c>
    </row>
    <row r="57" spans="1:17" x14ac:dyDescent="0.25">
      <c r="A57" s="56" t="s">
        <v>75</v>
      </c>
      <c r="B57" s="57" t="s">
        <v>38</v>
      </c>
      <c r="C57" s="58" t="s">
        <v>76</v>
      </c>
      <c r="D57" s="49">
        <v>20</v>
      </c>
      <c r="E57" s="49">
        <v>6</v>
      </c>
      <c r="F57" s="64" t="s">
        <v>272</v>
      </c>
      <c r="G57" s="49">
        <v>0</v>
      </c>
      <c r="H57" s="49">
        <v>0</v>
      </c>
      <c r="I57" s="49">
        <v>0</v>
      </c>
      <c r="J57" s="49">
        <v>0</v>
      </c>
      <c r="K57" s="49">
        <v>0</v>
      </c>
      <c r="L57" s="49">
        <v>0</v>
      </c>
      <c r="M57" s="51">
        <v>0</v>
      </c>
      <c r="N57" s="51">
        <v>0</v>
      </c>
      <c r="O57" s="49">
        <v>0</v>
      </c>
      <c r="P57" s="60" t="e">
        <f t="shared" si="3"/>
        <v>#VALUE!</v>
      </c>
      <c r="Q57" s="52" t="s">
        <v>282</v>
      </c>
    </row>
    <row r="58" spans="1:17" x14ac:dyDescent="0.25">
      <c r="A58" s="56" t="s">
        <v>75</v>
      </c>
      <c r="B58" s="57" t="s">
        <v>40</v>
      </c>
      <c r="C58" s="58" t="s">
        <v>77</v>
      </c>
      <c r="D58" s="49">
        <v>21</v>
      </c>
      <c r="E58" s="49">
        <v>6</v>
      </c>
      <c r="F58" s="64" t="s">
        <v>272</v>
      </c>
      <c r="G58" s="49">
        <v>0</v>
      </c>
      <c r="H58" s="49">
        <v>0</v>
      </c>
      <c r="I58" s="49">
        <v>0</v>
      </c>
      <c r="J58" s="49">
        <v>0</v>
      </c>
      <c r="K58" s="49">
        <v>0</v>
      </c>
      <c r="L58" s="49">
        <v>0</v>
      </c>
      <c r="M58" s="51">
        <v>0</v>
      </c>
      <c r="N58" s="51">
        <v>0</v>
      </c>
      <c r="O58" s="49">
        <v>0</v>
      </c>
      <c r="P58" s="60" t="e">
        <f t="shared" si="3"/>
        <v>#VALUE!</v>
      </c>
      <c r="Q58" s="52" t="s">
        <v>282</v>
      </c>
    </row>
    <row r="59" spans="1:17" x14ac:dyDescent="0.25">
      <c r="A59" s="56" t="s">
        <v>78</v>
      </c>
      <c r="B59" s="57" t="s">
        <v>43</v>
      </c>
      <c r="C59" s="58" t="s">
        <v>79</v>
      </c>
      <c r="D59" s="49">
        <v>22</v>
      </c>
      <c r="E59" s="49">
        <v>12</v>
      </c>
      <c r="F59" s="49">
        <v>20</v>
      </c>
      <c r="G59" s="49">
        <v>8</v>
      </c>
      <c r="H59" s="49">
        <v>0</v>
      </c>
      <c r="I59" s="49">
        <v>0</v>
      </c>
      <c r="J59" s="49">
        <v>0</v>
      </c>
      <c r="K59" s="49">
        <v>0</v>
      </c>
      <c r="L59" s="49">
        <v>0</v>
      </c>
      <c r="M59" s="51">
        <v>0</v>
      </c>
      <c r="N59" s="51">
        <v>0</v>
      </c>
      <c r="O59" s="49">
        <v>0</v>
      </c>
      <c r="P59" s="60">
        <f t="shared" si="3"/>
        <v>12</v>
      </c>
    </row>
    <row r="60" spans="1:17" x14ac:dyDescent="0.25">
      <c r="A60" s="56" t="s">
        <v>78</v>
      </c>
      <c r="B60" s="57" t="s">
        <v>45</v>
      </c>
      <c r="C60" s="58" t="s">
        <v>80</v>
      </c>
      <c r="D60" s="49">
        <v>20</v>
      </c>
      <c r="E60" s="49">
        <v>12</v>
      </c>
      <c r="F60" s="49">
        <v>20</v>
      </c>
      <c r="G60" s="49">
        <v>0</v>
      </c>
      <c r="H60" s="49">
        <v>0</v>
      </c>
      <c r="I60" s="49">
        <v>0</v>
      </c>
      <c r="J60" s="49">
        <v>0</v>
      </c>
      <c r="K60" s="49">
        <v>0</v>
      </c>
      <c r="L60" s="49">
        <v>0</v>
      </c>
      <c r="M60" s="51">
        <v>0</v>
      </c>
      <c r="N60" s="51">
        <v>0</v>
      </c>
      <c r="O60" s="49">
        <v>0</v>
      </c>
      <c r="P60" s="60">
        <f t="shared" si="3"/>
        <v>20</v>
      </c>
    </row>
    <row r="61" spans="1:17" x14ac:dyDescent="0.25">
      <c r="A61" s="56" t="s">
        <v>82</v>
      </c>
      <c r="B61" s="57" t="s">
        <v>83</v>
      </c>
      <c r="C61" s="58" t="s">
        <v>84</v>
      </c>
      <c r="D61" s="49">
        <v>42</v>
      </c>
      <c r="E61" s="49">
        <v>6</v>
      </c>
      <c r="F61" s="64" t="s">
        <v>272</v>
      </c>
      <c r="G61" s="49">
        <v>0</v>
      </c>
      <c r="H61" s="49">
        <v>0</v>
      </c>
      <c r="I61" s="49">
        <v>0</v>
      </c>
      <c r="J61" s="49">
        <v>0</v>
      </c>
      <c r="K61" s="49">
        <v>0</v>
      </c>
      <c r="L61" s="49">
        <v>0</v>
      </c>
      <c r="M61" s="51">
        <v>0</v>
      </c>
      <c r="N61" s="51">
        <v>0</v>
      </c>
      <c r="O61" s="49">
        <v>0</v>
      </c>
      <c r="P61" s="60" t="e">
        <f t="shared" si="3"/>
        <v>#VALUE!</v>
      </c>
      <c r="Q61" s="52" t="s">
        <v>283</v>
      </c>
    </row>
    <row r="62" spans="1:17" x14ac:dyDescent="0.25">
      <c r="A62" s="56" t="s">
        <v>82</v>
      </c>
      <c r="B62" s="57" t="s">
        <v>43</v>
      </c>
      <c r="C62" s="58" t="s">
        <v>79</v>
      </c>
      <c r="D62" s="49">
        <v>21</v>
      </c>
      <c r="E62" s="49">
        <v>6</v>
      </c>
      <c r="F62" s="64" t="s">
        <v>272</v>
      </c>
      <c r="G62" s="49">
        <v>0</v>
      </c>
      <c r="H62" s="49">
        <v>0</v>
      </c>
      <c r="I62" s="49">
        <v>0</v>
      </c>
      <c r="J62" s="49">
        <v>0</v>
      </c>
      <c r="K62" s="49">
        <v>0</v>
      </c>
      <c r="L62" s="49">
        <v>0</v>
      </c>
      <c r="M62" s="51">
        <v>0</v>
      </c>
      <c r="N62" s="51">
        <v>0</v>
      </c>
      <c r="O62" s="49">
        <v>0</v>
      </c>
      <c r="P62" s="60" t="e">
        <f t="shared" si="3"/>
        <v>#VALUE!</v>
      </c>
      <c r="Q62" s="52" t="s">
        <v>283</v>
      </c>
    </row>
    <row r="63" spans="1:17" x14ac:dyDescent="0.25">
      <c r="A63" s="56" t="s">
        <v>82</v>
      </c>
      <c r="B63" s="57" t="s">
        <v>45</v>
      </c>
      <c r="C63" s="58" t="s">
        <v>85</v>
      </c>
      <c r="D63" s="49">
        <v>21</v>
      </c>
      <c r="E63" s="49">
        <v>6</v>
      </c>
      <c r="F63" s="64" t="s">
        <v>272</v>
      </c>
      <c r="G63" s="49">
        <v>0</v>
      </c>
      <c r="H63" s="49">
        <v>0</v>
      </c>
      <c r="I63" s="49">
        <v>0</v>
      </c>
      <c r="J63" s="49">
        <v>0</v>
      </c>
      <c r="K63" s="49">
        <v>0</v>
      </c>
      <c r="L63" s="49">
        <v>0</v>
      </c>
      <c r="M63" s="51">
        <v>0</v>
      </c>
      <c r="N63" s="51">
        <v>0</v>
      </c>
      <c r="O63" s="49">
        <v>0</v>
      </c>
      <c r="P63" s="60" t="e">
        <f t="shared" si="3"/>
        <v>#VALUE!</v>
      </c>
      <c r="Q63" s="52" t="s">
        <v>283</v>
      </c>
    </row>
    <row r="64" spans="1:17" x14ac:dyDescent="0.25">
      <c r="A64" s="56" t="s">
        <v>86</v>
      </c>
      <c r="B64" s="57" t="s">
        <v>65</v>
      </c>
      <c r="C64" s="58" t="s">
        <v>87</v>
      </c>
      <c r="D64" s="49">
        <f>SUM(D65:D67)</f>
        <v>100</v>
      </c>
      <c r="E64" s="49">
        <v>12</v>
      </c>
      <c r="F64" s="49">
        <v>17</v>
      </c>
      <c r="G64" s="49">
        <v>0</v>
      </c>
      <c r="H64" s="49">
        <v>0</v>
      </c>
      <c r="I64" s="49">
        <v>0</v>
      </c>
      <c r="J64" s="49">
        <v>0</v>
      </c>
      <c r="K64" s="49">
        <v>0</v>
      </c>
      <c r="L64" s="49">
        <v>0</v>
      </c>
      <c r="M64" s="51">
        <v>0</v>
      </c>
      <c r="N64" s="51">
        <v>0</v>
      </c>
      <c r="O64" s="49">
        <v>0</v>
      </c>
      <c r="P64" s="60">
        <f t="shared" si="3"/>
        <v>17</v>
      </c>
      <c r="Q64" s="52" t="s">
        <v>284</v>
      </c>
    </row>
    <row r="65" spans="1:17" x14ac:dyDescent="0.25">
      <c r="A65" s="56" t="s">
        <v>86</v>
      </c>
      <c r="B65" s="57" t="s">
        <v>38</v>
      </c>
      <c r="C65" s="58" t="s">
        <v>88</v>
      </c>
      <c r="D65" s="49">
        <v>41</v>
      </c>
      <c r="E65" s="49">
        <v>12</v>
      </c>
      <c r="F65" s="49">
        <v>5</v>
      </c>
      <c r="G65" s="49">
        <v>0</v>
      </c>
      <c r="H65" s="49">
        <v>0</v>
      </c>
      <c r="I65" s="49">
        <v>0</v>
      </c>
      <c r="J65" s="49">
        <v>0</v>
      </c>
      <c r="K65" s="49">
        <v>0</v>
      </c>
      <c r="L65" s="49">
        <v>0</v>
      </c>
      <c r="M65" s="51">
        <v>0</v>
      </c>
      <c r="N65" s="51">
        <v>0</v>
      </c>
      <c r="O65" s="49">
        <v>0</v>
      </c>
      <c r="P65" s="60">
        <f t="shared" si="3"/>
        <v>5</v>
      </c>
    </row>
    <row r="66" spans="1:17" x14ac:dyDescent="0.25">
      <c r="A66" s="56" t="s">
        <v>86</v>
      </c>
      <c r="B66" s="57" t="s">
        <v>40</v>
      </c>
      <c r="C66" s="58" t="s">
        <v>89</v>
      </c>
      <c r="D66" s="49">
        <v>31</v>
      </c>
      <c r="E66" s="49">
        <v>12</v>
      </c>
      <c r="F66" s="49">
        <v>7</v>
      </c>
      <c r="G66" s="49">
        <v>0</v>
      </c>
      <c r="H66" s="49">
        <v>0</v>
      </c>
      <c r="I66" s="49">
        <v>0</v>
      </c>
      <c r="J66" s="49">
        <v>0</v>
      </c>
      <c r="K66" s="49">
        <v>0</v>
      </c>
      <c r="L66" s="49">
        <v>0</v>
      </c>
      <c r="M66" s="51">
        <v>0</v>
      </c>
      <c r="N66" s="51">
        <v>0</v>
      </c>
      <c r="O66" s="49">
        <v>0</v>
      </c>
      <c r="P66" s="60">
        <f t="shared" si="3"/>
        <v>7</v>
      </c>
    </row>
    <row r="67" spans="1:17" x14ac:dyDescent="0.25">
      <c r="A67" s="57" t="s">
        <v>86</v>
      </c>
      <c r="B67" s="57" t="s">
        <v>69</v>
      </c>
      <c r="C67" s="58" t="s">
        <v>90</v>
      </c>
      <c r="D67" s="49">
        <v>28</v>
      </c>
      <c r="E67" s="49">
        <v>12</v>
      </c>
      <c r="F67" s="49">
        <v>5</v>
      </c>
      <c r="G67" s="49">
        <v>0</v>
      </c>
      <c r="H67" s="49">
        <v>0</v>
      </c>
      <c r="I67" s="49">
        <v>0</v>
      </c>
      <c r="J67" s="49">
        <v>0</v>
      </c>
      <c r="K67" s="49">
        <v>0</v>
      </c>
      <c r="L67" s="49">
        <v>0</v>
      </c>
      <c r="M67" s="51">
        <v>0</v>
      </c>
      <c r="N67" s="51">
        <v>0</v>
      </c>
      <c r="O67" s="49">
        <v>0</v>
      </c>
      <c r="P67" s="60">
        <f t="shared" si="3"/>
        <v>5</v>
      </c>
    </row>
    <row r="68" spans="1:17" x14ac:dyDescent="0.25">
      <c r="A68" s="56" t="s">
        <v>86</v>
      </c>
      <c r="B68" s="57" t="s">
        <v>65</v>
      </c>
      <c r="C68" s="58" t="s">
        <v>87</v>
      </c>
      <c r="D68" s="49">
        <f>SUM(D69:D71)</f>
        <v>100</v>
      </c>
      <c r="E68" s="49">
        <v>18</v>
      </c>
      <c r="F68" s="49">
        <v>19</v>
      </c>
      <c r="G68" s="49">
        <v>0</v>
      </c>
      <c r="H68" s="49">
        <v>0</v>
      </c>
      <c r="I68" s="49">
        <v>0</v>
      </c>
      <c r="J68" s="49">
        <v>0</v>
      </c>
      <c r="K68" s="49">
        <v>0</v>
      </c>
      <c r="L68" s="49">
        <v>0</v>
      </c>
      <c r="M68" s="51">
        <v>0</v>
      </c>
      <c r="N68" s="51">
        <v>0</v>
      </c>
      <c r="O68" s="49">
        <v>0</v>
      </c>
      <c r="P68" s="60">
        <f t="shared" si="3"/>
        <v>19</v>
      </c>
      <c r="Q68" s="52" t="s">
        <v>284</v>
      </c>
    </row>
    <row r="69" spans="1:17" x14ac:dyDescent="0.25">
      <c r="A69" s="56" t="s">
        <v>86</v>
      </c>
      <c r="B69" s="57" t="s">
        <v>38</v>
      </c>
      <c r="C69" s="58" t="s">
        <v>88</v>
      </c>
      <c r="D69" s="49">
        <v>41</v>
      </c>
      <c r="E69" s="49">
        <v>18</v>
      </c>
      <c r="F69" s="49">
        <v>7</v>
      </c>
      <c r="G69" s="49">
        <v>0</v>
      </c>
      <c r="H69" s="49">
        <v>0</v>
      </c>
      <c r="I69" s="49">
        <v>0</v>
      </c>
      <c r="J69" s="49">
        <v>0</v>
      </c>
      <c r="K69" s="49">
        <v>0</v>
      </c>
      <c r="L69" s="49">
        <v>0</v>
      </c>
      <c r="M69" s="51">
        <v>0</v>
      </c>
      <c r="N69" s="51">
        <v>0</v>
      </c>
      <c r="O69" s="49">
        <v>0</v>
      </c>
      <c r="P69" s="60">
        <f t="shared" si="3"/>
        <v>7</v>
      </c>
    </row>
    <row r="70" spans="1:17" x14ac:dyDescent="0.25">
      <c r="A70" s="56" t="s">
        <v>86</v>
      </c>
      <c r="B70" s="57" t="s">
        <v>40</v>
      </c>
      <c r="C70" s="58" t="s">
        <v>89</v>
      </c>
      <c r="D70" s="49">
        <v>31</v>
      </c>
      <c r="E70" s="49">
        <v>18</v>
      </c>
      <c r="F70" s="49">
        <v>6</v>
      </c>
      <c r="G70" s="49">
        <v>0</v>
      </c>
      <c r="H70" s="49">
        <v>0</v>
      </c>
      <c r="I70" s="49">
        <v>0</v>
      </c>
      <c r="J70" s="49">
        <v>0</v>
      </c>
      <c r="K70" s="49">
        <v>0</v>
      </c>
      <c r="L70" s="49">
        <v>0</v>
      </c>
      <c r="M70" s="51">
        <v>0</v>
      </c>
      <c r="N70" s="51">
        <v>0</v>
      </c>
      <c r="O70" s="49">
        <v>0</v>
      </c>
      <c r="P70" s="60">
        <f t="shared" si="3"/>
        <v>6</v>
      </c>
    </row>
    <row r="71" spans="1:17" x14ac:dyDescent="0.25">
      <c r="A71" s="65" t="s">
        <v>86</v>
      </c>
      <c r="B71" s="66" t="s">
        <v>69</v>
      </c>
      <c r="C71" s="67" t="s">
        <v>90</v>
      </c>
      <c r="D71" s="49">
        <v>28</v>
      </c>
      <c r="E71" s="49">
        <v>18</v>
      </c>
      <c r="F71" s="49">
        <v>6</v>
      </c>
      <c r="G71" s="49">
        <v>0</v>
      </c>
      <c r="H71" s="49">
        <v>0</v>
      </c>
      <c r="I71" s="49">
        <v>0</v>
      </c>
      <c r="J71" s="49">
        <v>0</v>
      </c>
      <c r="K71" s="49">
        <v>0</v>
      </c>
      <c r="L71" s="49">
        <v>0</v>
      </c>
      <c r="M71" s="51">
        <v>0</v>
      </c>
      <c r="N71" s="51">
        <v>0</v>
      </c>
      <c r="O71" s="49">
        <v>0</v>
      </c>
      <c r="P71" s="60">
        <f t="shared" si="3"/>
        <v>6</v>
      </c>
    </row>
    <row r="72" spans="1:17" x14ac:dyDescent="0.25">
      <c r="P72" s="60"/>
    </row>
    <row r="73" spans="1:17" x14ac:dyDescent="0.25">
      <c r="P73" s="60"/>
    </row>
    <row r="74" spans="1:17" x14ac:dyDescent="0.25">
      <c r="P74" s="60"/>
    </row>
    <row r="75" spans="1:17" x14ac:dyDescent="0.25">
      <c r="P75" s="60"/>
    </row>
    <row r="76" spans="1:17" x14ac:dyDescent="0.25">
      <c r="P76" s="60"/>
    </row>
    <row r="77" spans="1:17" x14ac:dyDescent="0.25">
      <c r="P77" s="60"/>
    </row>
    <row r="78" spans="1:17" x14ac:dyDescent="0.25">
      <c r="P78" s="60"/>
    </row>
    <row r="79" spans="1:17" x14ac:dyDescent="0.25">
      <c r="P79" s="60"/>
    </row>
    <row r="80" spans="1:17" x14ac:dyDescent="0.25">
      <c r="P80" s="60"/>
    </row>
    <row r="81" spans="1:16" x14ac:dyDescent="0.25">
      <c r="P81" s="60"/>
    </row>
    <row r="82" spans="1:16" x14ac:dyDescent="0.25">
      <c r="P82" s="60"/>
    </row>
    <row r="83" spans="1:16" x14ac:dyDescent="0.25">
      <c r="P83" s="60"/>
    </row>
    <row r="84" spans="1:16" x14ac:dyDescent="0.25">
      <c r="P84" s="60"/>
    </row>
    <row r="86" spans="1:16" x14ac:dyDescent="0.25">
      <c r="C86" s="47" t="s">
        <v>26</v>
      </c>
    </row>
    <row r="87" spans="1:16" s="72" customFormat="1" ht="16.5" thickBot="1" x14ac:dyDescent="0.3">
      <c r="A87" s="68"/>
      <c r="B87" s="69"/>
      <c r="C87" s="68"/>
      <c r="D87" s="70"/>
      <c r="E87" s="70"/>
      <c r="F87" s="70"/>
      <c r="G87" s="70"/>
      <c r="H87" s="70"/>
      <c r="I87" s="70"/>
      <c r="J87" s="70"/>
      <c r="K87" s="70"/>
      <c r="L87" s="70"/>
      <c r="M87" s="71"/>
      <c r="N87" s="71"/>
      <c r="O87" s="70"/>
      <c r="P87" s="70"/>
    </row>
  </sheetData>
  <mergeCells count="1">
    <mergeCell ref="G2:R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pane ySplit="1" topLeftCell="A8" activePane="bottomLeft" state="frozen"/>
      <selection activeCell="B1" sqref="B1"/>
      <selection pane="bottomLeft" activeCell="B2" sqref="B2"/>
    </sheetView>
  </sheetViews>
  <sheetFormatPr defaultRowHeight="15" x14ac:dyDescent="0.25"/>
  <cols>
    <col min="1" max="1" width="14.5703125" customWidth="1"/>
    <col min="2" max="2" width="26" style="79" customWidth="1"/>
    <col min="4" max="4" width="14.5703125" customWidth="1"/>
    <col min="5" max="5" width="9.140625" style="79"/>
    <col min="6" max="6" width="10.7109375" style="79" customWidth="1"/>
    <col min="7" max="7" width="14.5703125" style="79" customWidth="1"/>
    <col min="8" max="14" width="9.140625" style="79"/>
    <col min="15" max="15" width="12.85546875" style="79" customWidth="1"/>
    <col min="16" max="16" width="45.42578125" customWidth="1"/>
  </cols>
  <sheetData>
    <row r="1" spans="1:16" s="79" customFormat="1" ht="135" x14ac:dyDescent="0.25">
      <c r="A1" s="77" t="s">
        <v>285</v>
      </c>
      <c r="B1" s="77" t="s">
        <v>209</v>
      </c>
      <c r="C1" s="78" t="s">
        <v>20</v>
      </c>
      <c r="D1" s="79" t="s">
        <v>2</v>
      </c>
      <c r="E1" s="78" t="s">
        <v>286</v>
      </c>
      <c r="F1" s="78" t="s">
        <v>17</v>
      </c>
      <c r="G1" s="78" t="s">
        <v>21</v>
      </c>
      <c r="H1" s="78" t="s">
        <v>10</v>
      </c>
      <c r="I1" s="80" t="s">
        <v>11</v>
      </c>
      <c r="J1" s="79" t="s">
        <v>12</v>
      </c>
      <c r="K1" s="79" t="s">
        <v>13</v>
      </c>
      <c r="L1" s="78" t="s">
        <v>23</v>
      </c>
      <c r="M1" s="79" t="s">
        <v>14</v>
      </c>
      <c r="N1" s="78" t="s">
        <v>287</v>
      </c>
      <c r="O1" s="78" t="s">
        <v>15</v>
      </c>
      <c r="P1" s="78" t="s">
        <v>25</v>
      </c>
    </row>
    <row r="2" spans="1:16" x14ac:dyDescent="0.25">
      <c r="A2" t="s">
        <v>288</v>
      </c>
      <c r="B2" s="79" t="s">
        <v>289</v>
      </c>
      <c r="C2" t="s">
        <v>43</v>
      </c>
      <c r="D2" s="81" t="s">
        <v>12</v>
      </c>
      <c r="E2" s="79">
        <v>58</v>
      </c>
      <c r="F2" s="79">
        <v>6</v>
      </c>
      <c r="G2" s="79">
        <v>58</v>
      </c>
      <c r="H2" s="79">
        <v>0</v>
      </c>
      <c r="I2" s="79">
        <v>0</v>
      </c>
      <c r="J2" s="79">
        <v>0</v>
      </c>
      <c r="K2" s="79">
        <v>0</v>
      </c>
      <c r="L2" s="79">
        <v>0</v>
      </c>
      <c r="M2" s="79">
        <v>0</v>
      </c>
      <c r="N2" s="79">
        <v>0</v>
      </c>
      <c r="O2" s="79">
        <f>(G2-N2)</f>
        <v>58</v>
      </c>
    </row>
    <row r="3" spans="1:16" x14ac:dyDescent="0.25">
      <c r="B3" s="79" t="s">
        <v>289</v>
      </c>
      <c r="C3" t="s">
        <v>45</v>
      </c>
      <c r="D3" s="82" t="s">
        <v>8</v>
      </c>
      <c r="E3" s="79">
        <v>63</v>
      </c>
      <c r="F3" s="79">
        <v>6</v>
      </c>
      <c r="G3" s="79">
        <v>62</v>
      </c>
      <c r="H3" s="79">
        <v>0</v>
      </c>
      <c r="I3" s="79">
        <v>0</v>
      </c>
      <c r="J3" s="79">
        <v>0</v>
      </c>
      <c r="K3" s="79">
        <v>0</v>
      </c>
      <c r="L3" s="79">
        <v>0</v>
      </c>
      <c r="M3" s="79">
        <v>0</v>
      </c>
      <c r="N3" s="79">
        <v>0</v>
      </c>
      <c r="O3" s="79">
        <f t="shared" ref="O3:O33" si="0">(G3-N3)</f>
        <v>62</v>
      </c>
    </row>
    <row r="4" spans="1:16" x14ac:dyDescent="0.25">
      <c r="B4" s="79" t="s">
        <v>289</v>
      </c>
      <c r="C4" t="s">
        <v>43</v>
      </c>
      <c r="D4" s="81" t="s">
        <v>12</v>
      </c>
      <c r="E4" s="79">
        <v>58</v>
      </c>
      <c r="F4" s="79">
        <v>12</v>
      </c>
      <c r="G4" s="79">
        <v>47</v>
      </c>
      <c r="H4" s="79">
        <v>0</v>
      </c>
      <c r="I4" s="79">
        <v>19</v>
      </c>
      <c r="J4" s="79">
        <v>0</v>
      </c>
      <c r="K4" s="79">
        <v>0</v>
      </c>
      <c r="L4" s="79">
        <v>0</v>
      </c>
      <c r="M4" s="79">
        <v>0</v>
      </c>
      <c r="N4" s="79">
        <v>19</v>
      </c>
      <c r="O4" s="79">
        <f t="shared" si="0"/>
        <v>28</v>
      </c>
    </row>
    <row r="5" spans="1:16" x14ac:dyDescent="0.25">
      <c r="B5" s="79" t="s">
        <v>289</v>
      </c>
      <c r="C5" t="s">
        <v>45</v>
      </c>
      <c r="D5" s="82" t="s">
        <v>8</v>
      </c>
      <c r="E5" s="79">
        <v>63</v>
      </c>
      <c r="F5" s="79">
        <v>12</v>
      </c>
      <c r="G5" s="79">
        <v>50</v>
      </c>
      <c r="H5" s="79">
        <v>0</v>
      </c>
      <c r="I5" s="79">
        <v>0</v>
      </c>
      <c r="J5" s="79">
        <v>0</v>
      </c>
      <c r="K5" s="79">
        <v>0</v>
      </c>
      <c r="L5" s="79">
        <v>0</v>
      </c>
      <c r="M5" s="79">
        <v>0</v>
      </c>
      <c r="N5" s="79">
        <v>0</v>
      </c>
      <c r="O5" s="79">
        <f t="shared" si="0"/>
        <v>50</v>
      </c>
    </row>
    <row r="6" spans="1:16" x14ac:dyDescent="0.25">
      <c r="B6" s="79" t="s">
        <v>289</v>
      </c>
      <c r="C6" t="s">
        <v>43</v>
      </c>
      <c r="D6" s="81" t="s">
        <v>12</v>
      </c>
      <c r="E6" s="79">
        <v>58</v>
      </c>
      <c r="F6" s="79">
        <v>24</v>
      </c>
      <c r="G6" s="79">
        <v>29</v>
      </c>
      <c r="H6" s="79">
        <v>0</v>
      </c>
      <c r="I6" s="79">
        <v>0</v>
      </c>
      <c r="J6" s="79">
        <v>0</v>
      </c>
      <c r="K6" s="79">
        <v>0</v>
      </c>
      <c r="L6" s="79">
        <v>0</v>
      </c>
      <c r="M6" s="79">
        <v>0</v>
      </c>
      <c r="N6" s="79">
        <v>0</v>
      </c>
      <c r="O6" s="79">
        <f t="shared" si="0"/>
        <v>29</v>
      </c>
    </row>
    <row r="7" spans="1:16" x14ac:dyDescent="0.25">
      <c r="B7" s="79" t="s">
        <v>289</v>
      </c>
      <c r="C7" t="s">
        <v>45</v>
      </c>
      <c r="D7" s="82" t="s">
        <v>8</v>
      </c>
      <c r="E7" s="79">
        <v>63</v>
      </c>
      <c r="F7" s="79">
        <v>24</v>
      </c>
      <c r="G7" s="79">
        <v>27</v>
      </c>
      <c r="H7" s="79">
        <v>0</v>
      </c>
      <c r="I7" s="79">
        <v>2</v>
      </c>
      <c r="J7" s="79">
        <v>0</v>
      </c>
      <c r="K7" s="79">
        <v>0</v>
      </c>
      <c r="L7" s="79">
        <v>0</v>
      </c>
      <c r="M7" s="79">
        <v>0</v>
      </c>
      <c r="N7" s="79">
        <v>2</v>
      </c>
      <c r="O7" s="79">
        <f t="shared" si="0"/>
        <v>25</v>
      </c>
      <c r="P7" t="s">
        <v>290</v>
      </c>
    </row>
    <row r="8" spans="1:16" x14ac:dyDescent="0.25">
      <c r="A8" t="s">
        <v>291</v>
      </c>
      <c r="B8" s="79">
        <v>1546</v>
      </c>
      <c r="C8" t="s">
        <v>43</v>
      </c>
      <c r="D8" s="81" t="s">
        <v>12</v>
      </c>
      <c r="E8" s="79">
        <v>82</v>
      </c>
      <c r="F8" s="79">
        <v>7</v>
      </c>
      <c r="G8" s="79">
        <v>63</v>
      </c>
      <c r="H8" s="79">
        <v>0</v>
      </c>
      <c r="I8" s="79">
        <v>0</v>
      </c>
      <c r="J8" s="79">
        <v>0</v>
      </c>
      <c r="K8" s="79">
        <v>0</v>
      </c>
      <c r="L8" s="79">
        <v>0</v>
      </c>
      <c r="M8" s="79">
        <v>0</v>
      </c>
      <c r="N8" s="79">
        <v>0</v>
      </c>
      <c r="O8" s="79">
        <f t="shared" si="0"/>
        <v>63</v>
      </c>
    </row>
    <row r="9" spans="1:16" x14ac:dyDescent="0.25">
      <c r="B9" s="79">
        <v>1546</v>
      </c>
      <c r="C9" t="s">
        <v>45</v>
      </c>
      <c r="D9" s="82" t="s">
        <v>8</v>
      </c>
      <c r="E9" s="79">
        <v>81</v>
      </c>
      <c r="F9" s="79">
        <v>7</v>
      </c>
      <c r="G9" s="79">
        <v>59</v>
      </c>
      <c r="H9" s="79">
        <v>1</v>
      </c>
      <c r="I9" s="79">
        <v>0</v>
      </c>
      <c r="J9" s="79">
        <v>0</v>
      </c>
      <c r="K9" s="79">
        <v>0</v>
      </c>
      <c r="L9" s="79">
        <v>0</v>
      </c>
      <c r="M9" s="79">
        <v>0</v>
      </c>
      <c r="N9" s="79">
        <v>1</v>
      </c>
      <c r="O9" s="79">
        <f t="shared" si="0"/>
        <v>58</v>
      </c>
    </row>
    <row r="10" spans="1:16" x14ac:dyDescent="0.25">
      <c r="B10" s="79">
        <v>1546</v>
      </c>
      <c r="C10" t="s">
        <v>43</v>
      </c>
      <c r="D10" s="81" t="s">
        <v>12</v>
      </c>
      <c r="E10" s="79">
        <v>82</v>
      </c>
      <c r="F10" s="83" t="s">
        <v>292</v>
      </c>
      <c r="G10" s="79">
        <v>63</v>
      </c>
      <c r="H10" s="79">
        <v>6</v>
      </c>
      <c r="I10" s="79">
        <v>2</v>
      </c>
      <c r="J10" s="79">
        <v>1</v>
      </c>
      <c r="K10" s="79">
        <v>0</v>
      </c>
      <c r="L10" s="79">
        <v>0</v>
      </c>
      <c r="M10" s="79">
        <v>0</v>
      </c>
      <c r="N10" s="79">
        <v>9</v>
      </c>
      <c r="O10" s="79">
        <f t="shared" si="0"/>
        <v>54</v>
      </c>
      <c r="P10" t="s">
        <v>293</v>
      </c>
    </row>
    <row r="11" spans="1:16" x14ac:dyDescent="0.25">
      <c r="B11" s="79">
        <v>1546</v>
      </c>
      <c r="C11" t="s">
        <v>45</v>
      </c>
      <c r="D11" s="82" t="s">
        <v>8</v>
      </c>
      <c r="E11" s="79">
        <v>81</v>
      </c>
      <c r="F11" s="79" t="s">
        <v>292</v>
      </c>
      <c r="G11" s="79">
        <v>59</v>
      </c>
      <c r="H11" s="79">
        <v>0</v>
      </c>
      <c r="I11" s="79">
        <v>0</v>
      </c>
      <c r="J11" s="79">
        <v>0</v>
      </c>
      <c r="K11" s="79">
        <v>0</v>
      </c>
      <c r="L11" s="79">
        <v>0</v>
      </c>
      <c r="M11" s="79">
        <v>0</v>
      </c>
      <c r="N11" s="79">
        <v>0</v>
      </c>
      <c r="O11" s="79">
        <f t="shared" si="0"/>
        <v>59</v>
      </c>
    </row>
    <row r="12" spans="1:16" x14ac:dyDescent="0.25">
      <c r="D12" s="82"/>
      <c r="O12" s="79" t="s">
        <v>294</v>
      </c>
    </row>
    <row r="13" spans="1:16" s="79" customFormat="1" ht="30" x14ac:dyDescent="0.25">
      <c r="A13" s="79" t="s">
        <v>295</v>
      </c>
      <c r="B13" s="79" t="s">
        <v>296</v>
      </c>
      <c r="C13" s="79" t="s">
        <v>43</v>
      </c>
      <c r="D13" s="79" t="s">
        <v>12</v>
      </c>
      <c r="E13" s="79">
        <v>106</v>
      </c>
      <c r="F13" s="79">
        <v>12</v>
      </c>
      <c r="G13" s="79">
        <v>95</v>
      </c>
      <c r="H13" s="79">
        <v>7</v>
      </c>
      <c r="I13" s="79">
        <v>0</v>
      </c>
      <c r="J13" s="79">
        <v>5</v>
      </c>
      <c r="K13" s="79">
        <v>0</v>
      </c>
      <c r="L13" s="79">
        <v>0</v>
      </c>
      <c r="M13" s="79">
        <v>0</v>
      </c>
      <c r="N13" s="79">
        <v>12</v>
      </c>
      <c r="O13" s="79">
        <f t="shared" si="0"/>
        <v>83</v>
      </c>
      <c r="P13" s="78" t="s">
        <v>297</v>
      </c>
    </row>
    <row r="14" spans="1:16" x14ac:dyDescent="0.25">
      <c r="B14" s="79" t="s">
        <v>296</v>
      </c>
      <c r="C14" t="s">
        <v>45</v>
      </c>
      <c r="D14" t="s">
        <v>260</v>
      </c>
      <c r="E14" s="79">
        <v>51</v>
      </c>
      <c r="F14" s="79">
        <v>12</v>
      </c>
      <c r="G14" s="79">
        <v>45</v>
      </c>
      <c r="H14" s="79">
        <v>0</v>
      </c>
      <c r="I14" s="79">
        <v>0</v>
      </c>
      <c r="J14" s="79">
        <v>0</v>
      </c>
      <c r="K14" s="79">
        <v>0</v>
      </c>
      <c r="L14" s="79">
        <v>0</v>
      </c>
      <c r="M14" s="79">
        <v>0</v>
      </c>
      <c r="N14" s="79">
        <v>0</v>
      </c>
      <c r="O14" s="79">
        <f t="shared" si="0"/>
        <v>45</v>
      </c>
    </row>
    <row r="15" spans="1:16" x14ac:dyDescent="0.25">
      <c r="B15" s="79" t="s">
        <v>296</v>
      </c>
      <c r="C15" t="s">
        <v>43</v>
      </c>
      <c r="D15" t="s">
        <v>12</v>
      </c>
      <c r="E15" s="79">
        <v>106</v>
      </c>
      <c r="F15" s="79" t="s">
        <v>298</v>
      </c>
      <c r="G15" s="79">
        <v>96</v>
      </c>
      <c r="H15" s="79">
        <v>13</v>
      </c>
      <c r="I15" s="79">
        <v>0</v>
      </c>
      <c r="J15" s="79">
        <v>4</v>
      </c>
      <c r="K15" s="79">
        <v>0</v>
      </c>
      <c r="L15" s="79">
        <v>0</v>
      </c>
      <c r="M15" s="79">
        <v>0</v>
      </c>
      <c r="N15" s="79">
        <v>17</v>
      </c>
      <c r="O15" s="79">
        <f t="shared" si="0"/>
        <v>79</v>
      </c>
      <c r="P15" t="s">
        <v>299</v>
      </c>
    </row>
    <row r="16" spans="1:16" x14ac:dyDescent="0.25">
      <c r="B16" s="79" t="s">
        <v>296</v>
      </c>
      <c r="C16" t="s">
        <v>45</v>
      </c>
      <c r="D16" t="s">
        <v>260</v>
      </c>
      <c r="E16" s="79">
        <v>51</v>
      </c>
      <c r="F16" s="79" t="s">
        <v>298</v>
      </c>
      <c r="G16" s="79">
        <v>48</v>
      </c>
      <c r="H16" s="79">
        <v>0</v>
      </c>
      <c r="I16" s="79">
        <v>0</v>
      </c>
      <c r="J16" s="79">
        <v>0</v>
      </c>
      <c r="K16" s="79">
        <v>0</v>
      </c>
      <c r="L16" s="79">
        <v>0</v>
      </c>
      <c r="M16" s="79">
        <v>0</v>
      </c>
      <c r="N16" s="79">
        <v>0</v>
      </c>
      <c r="O16" s="79">
        <f t="shared" si="0"/>
        <v>48</v>
      </c>
    </row>
    <row r="17" spans="1:16" x14ac:dyDescent="0.25">
      <c r="B17" s="79" t="s">
        <v>296</v>
      </c>
      <c r="C17" t="s">
        <v>43</v>
      </c>
      <c r="D17" t="s">
        <v>12</v>
      </c>
      <c r="E17" s="79">
        <v>106</v>
      </c>
      <c r="F17" s="79" t="s">
        <v>300</v>
      </c>
      <c r="G17" s="79">
        <v>96</v>
      </c>
      <c r="H17" s="79">
        <v>20</v>
      </c>
      <c r="I17" s="79">
        <v>0</v>
      </c>
      <c r="J17" s="79">
        <v>9</v>
      </c>
      <c r="K17" s="79">
        <v>0</v>
      </c>
      <c r="L17" s="79">
        <v>0</v>
      </c>
      <c r="M17" s="79">
        <v>0</v>
      </c>
      <c r="N17" s="79">
        <v>29</v>
      </c>
      <c r="O17" s="79">
        <f t="shared" si="0"/>
        <v>67</v>
      </c>
    </row>
    <row r="18" spans="1:16" x14ac:dyDescent="0.25">
      <c r="B18" s="79" t="s">
        <v>296</v>
      </c>
      <c r="C18" t="s">
        <v>45</v>
      </c>
      <c r="D18" t="s">
        <v>260</v>
      </c>
      <c r="E18" s="79">
        <v>51</v>
      </c>
      <c r="F18" s="79" t="s">
        <v>300</v>
      </c>
      <c r="G18" s="79">
        <v>48</v>
      </c>
      <c r="H18" s="79">
        <v>0</v>
      </c>
      <c r="I18" s="79">
        <v>0</v>
      </c>
      <c r="J18" s="79">
        <v>0</v>
      </c>
      <c r="K18" s="79">
        <v>0</v>
      </c>
      <c r="L18" s="79">
        <v>0</v>
      </c>
      <c r="M18" s="79">
        <v>0</v>
      </c>
      <c r="N18" s="79">
        <v>0</v>
      </c>
      <c r="O18" s="79">
        <f t="shared" si="0"/>
        <v>48</v>
      </c>
    </row>
    <row r="19" spans="1:16" x14ac:dyDescent="0.25">
      <c r="A19" t="s">
        <v>301</v>
      </c>
      <c r="B19" s="79">
        <v>1400</v>
      </c>
      <c r="C19" t="s">
        <v>43</v>
      </c>
      <c r="D19" t="s">
        <v>12</v>
      </c>
      <c r="E19" s="79">
        <v>63</v>
      </c>
      <c r="F19" s="83" t="s">
        <v>302</v>
      </c>
      <c r="G19" s="79">
        <v>62</v>
      </c>
      <c r="H19" s="79">
        <v>0</v>
      </c>
      <c r="I19" s="79">
        <v>1</v>
      </c>
      <c r="J19" s="79">
        <v>5</v>
      </c>
      <c r="K19" s="79">
        <v>0</v>
      </c>
      <c r="L19" s="79">
        <v>0</v>
      </c>
      <c r="M19" s="79">
        <v>0</v>
      </c>
      <c r="N19" s="79">
        <v>6</v>
      </c>
      <c r="O19" s="79">
        <f t="shared" si="0"/>
        <v>56</v>
      </c>
      <c r="P19" t="s">
        <v>303</v>
      </c>
    </row>
    <row r="20" spans="1:16" x14ac:dyDescent="0.25">
      <c r="B20" s="79">
        <v>1400</v>
      </c>
      <c r="C20" t="s">
        <v>45</v>
      </c>
      <c r="D20" t="s">
        <v>260</v>
      </c>
      <c r="E20" s="79">
        <v>64</v>
      </c>
      <c r="F20" s="79" t="s">
        <v>302</v>
      </c>
      <c r="G20" s="79">
        <v>62</v>
      </c>
      <c r="H20" s="79">
        <v>0</v>
      </c>
      <c r="I20" s="79">
        <v>6</v>
      </c>
      <c r="J20" s="79">
        <v>0</v>
      </c>
      <c r="K20" s="79">
        <v>0</v>
      </c>
      <c r="L20" s="79">
        <v>0</v>
      </c>
      <c r="M20" s="79">
        <v>0</v>
      </c>
      <c r="N20" s="79">
        <v>6</v>
      </c>
      <c r="O20" s="79">
        <f t="shared" si="0"/>
        <v>56</v>
      </c>
      <c r="P20" t="s">
        <v>303</v>
      </c>
    </row>
    <row r="21" spans="1:16" x14ac:dyDescent="0.25">
      <c r="O21" s="79" t="s">
        <v>294</v>
      </c>
    </row>
    <row r="22" spans="1:16" s="79" customFormat="1" ht="36" customHeight="1" x14ac:dyDescent="0.25">
      <c r="A22" s="79" t="s">
        <v>304</v>
      </c>
      <c r="B22" s="78" t="s">
        <v>305</v>
      </c>
      <c r="C22" s="79" t="s">
        <v>43</v>
      </c>
      <c r="D22" s="79" t="s">
        <v>12</v>
      </c>
      <c r="E22" s="79">
        <v>88</v>
      </c>
      <c r="F22" s="79">
        <v>6</v>
      </c>
      <c r="G22" s="79">
        <v>79</v>
      </c>
      <c r="H22" s="79">
        <v>6</v>
      </c>
      <c r="I22" s="79">
        <v>1</v>
      </c>
      <c r="J22" s="79">
        <v>0</v>
      </c>
      <c r="K22" s="79">
        <v>0</v>
      </c>
      <c r="L22" s="79">
        <v>0</v>
      </c>
      <c r="M22" s="79">
        <v>0</v>
      </c>
      <c r="N22" s="79">
        <v>7</v>
      </c>
      <c r="O22" s="79">
        <f t="shared" si="0"/>
        <v>72</v>
      </c>
      <c r="P22" s="79" t="s">
        <v>306</v>
      </c>
    </row>
    <row r="23" spans="1:16" s="79" customFormat="1" ht="30" x14ac:dyDescent="0.25">
      <c r="B23" s="78" t="s">
        <v>305</v>
      </c>
      <c r="C23" s="79" t="s">
        <v>45</v>
      </c>
      <c r="D23" s="79" t="s">
        <v>9</v>
      </c>
      <c r="E23" s="79">
        <v>89</v>
      </c>
      <c r="F23" s="79">
        <v>6</v>
      </c>
      <c r="G23" s="79">
        <v>72</v>
      </c>
      <c r="H23" s="79">
        <v>0</v>
      </c>
      <c r="I23" s="79">
        <v>0</v>
      </c>
      <c r="J23" s="79">
        <v>0</v>
      </c>
      <c r="K23" s="79">
        <v>0</v>
      </c>
      <c r="L23" s="79">
        <v>0</v>
      </c>
      <c r="M23" s="79">
        <v>0</v>
      </c>
      <c r="N23" s="79">
        <v>0</v>
      </c>
      <c r="O23" s="79">
        <f t="shared" si="0"/>
        <v>72</v>
      </c>
    </row>
    <row r="24" spans="1:16" ht="30" x14ac:dyDescent="0.25">
      <c r="A24" s="79"/>
      <c r="B24" s="78" t="s">
        <v>305</v>
      </c>
      <c r="C24" s="79" t="s">
        <v>43</v>
      </c>
      <c r="D24" s="79" t="s">
        <v>12</v>
      </c>
      <c r="E24" s="79">
        <v>88</v>
      </c>
      <c r="F24" s="79">
        <v>12</v>
      </c>
      <c r="G24" s="79">
        <v>78</v>
      </c>
      <c r="H24" s="79">
        <v>4</v>
      </c>
      <c r="I24" s="79">
        <v>0</v>
      </c>
      <c r="J24" s="79">
        <v>0</v>
      </c>
      <c r="K24" s="79">
        <v>0</v>
      </c>
      <c r="L24" s="79">
        <v>0</v>
      </c>
      <c r="M24" s="79">
        <v>0</v>
      </c>
      <c r="N24" s="79">
        <v>4</v>
      </c>
      <c r="O24" s="79">
        <f t="shared" si="0"/>
        <v>74</v>
      </c>
    </row>
    <row r="25" spans="1:16" ht="30" x14ac:dyDescent="0.25">
      <c r="A25" s="79"/>
      <c r="B25" s="78" t="s">
        <v>305</v>
      </c>
      <c r="C25" s="79" t="s">
        <v>45</v>
      </c>
      <c r="D25" s="79" t="s">
        <v>9</v>
      </c>
      <c r="E25" s="79">
        <v>89</v>
      </c>
      <c r="F25" s="79">
        <v>12</v>
      </c>
      <c r="G25" s="79">
        <v>73</v>
      </c>
      <c r="H25" s="79">
        <v>0</v>
      </c>
      <c r="I25" s="79">
        <v>0</v>
      </c>
      <c r="J25" s="79">
        <v>0</v>
      </c>
      <c r="K25" s="79">
        <v>0</v>
      </c>
      <c r="L25" s="79">
        <v>0</v>
      </c>
      <c r="M25" s="79">
        <v>0</v>
      </c>
      <c r="N25" s="79">
        <v>0</v>
      </c>
      <c r="O25" s="79">
        <f t="shared" si="0"/>
        <v>73</v>
      </c>
    </row>
    <row r="26" spans="1:16" ht="30" x14ac:dyDescent="0.25">
      <c r="A26" s="79"/>
      <c r="B26" s="78" t="s">
        <v>305</v>
      </c>
      <c r="C26" s="79" t="s">
        <v>43</v>
      </c>
      <c r="D26" s="79" t="s">
        <v>12</v>
      </c>
      <c r="E26" s="79">
        <v>88</v>
      </c>
      <c r="F26" s="79">
        <v>24</v>
      </c>
      <c r="G26" s="79">
        <v>81</v>
      </c>
      <c r="H26" s="79">
        <v>9</v>
      </c>
      <c r="I26" s="79">
        <v>1</v>
      </c>
      <c r="J26" s="79">
        <v>0</v>
      </c>
      <c r="K26" s="79">
        <v>0</v>
      </c>
      <c r="L26" s="79">
        <v>0</v>
      </c>
      <c r="M26" s="79">
        <v>0</v>
      </c>
      <c r="N26" s="79">
        <v>10</v>
      </c>
      <c r="O26" s="79">
        <f t="shared" si="0"/>
        <v>71</v>
      </c>
      <c r="P26" s="84" t="s">
        <v>307</v>
      </c>
    </row>
    <row r="27" spans="1:16" ht="30" x14ac:dyDescent="0.25">
      <c r="A27" s="79"/>
      <c r="B27" s="78" t="s">
        <v>305</v>
      </c>
      <c r="C27" s="79" t="s">
        <v>45</v>
      </c>
      <c r="D27" s="79" t="s">
        <v>9</v>
      </c>
      <c r="E27" s="79">
        <v>89</v>
      </c>
      <c r="F27" s="79">
        <v>24</v>
      </c>
      <c r="G27" s="79">
        <v>73</v>
      </c>
      <c r="H27" s="79">
        <v>0</v>
      </c>
      <c r="I27" s="79">
        <v>0</v>
      </c>
      <c r="J27" s="79">
        <v>0</v>
      </c>
      <c r="K27" s="79">
        <v>0</v>
      </c>
      <c r="L27" s="79">
        <v>0</v>
      </c>
      <c r="M27" s="79">
        <v>0</v>
      </c>
      <c r="N27" s="79">
        <v>0</v>
      </c>
      <c r="O27" s="79">
        <f t="shared" si="0"/>
        <v>73</v>
      </c>
    </row>
    <row r="28" spans="1:16" ht="30" x14ac:dyDescent="0.25">
      <c r="A28" s="79"/>
      <c r="B28" s="78" t="s">
        <v>305</v>
      </c>
      <c r="C28" s="79" t="s">
        <v>43</v>
      </c>
      <c r="D28" s="79" t="s">
        <v>12</v>
      </c>
      <c r="E28" s="79">
        <v>88</v>
      </c>
      <c r="F28" s="79" t="s">
        <v>308</v>
      </c>
      <c r="G28" s="79">
        <v>75</v>
      </c>
      <c r="H28" s="79">
        <v>23</v>
      </c>
      <c r="I28" s="79">
        <v>3</v>
      </c>
      <c r="J28" s="79">
        <v>0</v>
      </c>
      <c r="K28" s="79">
        <v>0</v>
      </c>
      <c r="L28" s="79">
        <v>1</v>
      </c>
      <c r="M28" s="79">
        <v>0</v>
      </c>
      <c r="N28" s="79">
        <v>27</v>
      </c>
      <c r="O28" s="79">
        <f t="shared" si="0"/>
        <v>48</v>
      </c>
    </row>
    <row r="29" spans="1:16" ht="30" x14ac:dyDescent="0.25">
      <c r="A29" s="79"/>
      <c r="B29" s="78" t="s">
        <v>305</v>
      </c>
      <c r="C29" s="79" t="s">
        <v>45</v>
      </c>
      <c r="D29" s="79" t="s">
        <v>9</v>
      </c>
      <c r="E29" s="79">
        <v>89</v>
      </c>
      <c r="F29" s="79" t="s">
        <v>308</v>
      </c>
      <c r="G29" s="79">
        <v>70</v>
      </c>
      <c r="H29" s="79">
        <v>0</v>
      </c>
      <c r="I29" s="79">
        <v>0</v>
      </c>
      <c r="J29" s="79">
        <v>0</v>
      </c>
      <c r="K29" s="79">
        <v>0</v>
      </c>
      <c r="L29" s="79">
        <v>0</v>
      </c>
      <c r="M29" s="79">
        <v>0</v>
      </c>
      <c r="N29" s="79">
        <v>0</v>
      </c>
      <c r="O29" s="79">
        <f t="shared" si="0"/>
        <v>70</v>
      </c>
    </row>
    <row r="30" spans="1:16" x14ac:dyDescent="0.25">
      <c r="A30" t="s">
        <v>309</v>
      </c>
      <c r="B30" s="79">
        <v>4789</v>
      </c>
      <c r="C30" t="s">
        <v>43</v>
      </c>
      <c r="D30" t="s">
        <v>12</v>
      </c>
      <c r="E30" s="79">
        <v>38</v>
      </c>
      <c r="F30" s="79">
        <v>6</v>
      </c>
      <c r="G30" s="79">
        <v>37</v>
      </c>
      <c r="H30" s="79">
        <v>2</v>
      </c>
      <c r="I30" s="79">
        <v>0</v>
      </c>
      <c r="J30" s="79">
        <v>0</v>
      </c>
      <c r="K30" s="79">
        <v>0</v>
      </c>
      <c r="L30" s="79">
        <v>0</v>
      </c>
      <c r="M30" s="79">
        <v>0</v>
      </c>
      <c r="N30" s="79">
        <v>2</v>
      </c>
      <c r="O30" s="79">
        <f t="shared" si="0"/>
        <v>35</v>
      </c>
      <c r="P30" t="s">
        <v>310</v>
      </c>
    </row>
    <row r="31" spans="1:16" x14ac:dyDescent="0.25">
      <c r="B31" s="79">
        <v>4789</v>
      </c>
      <c r="C31" t="s">
        <v>45</v>
      </c>
      <c r="D31" t="s">
        <v>9</v>
      </c>
      <c r="E31" s="79">
        <v>19</v>
      </c>
      <c r="F31" s="79">
        <v>6</v>
      </c>
      <c r="G31" s="79">
        <v>16</v>
      </c>
      <c r="H31" s="79">
        <v>0</v>
      </c>
      <c r="I31" s="79">
        <v>0</v>
      </c>
      <c r="J31" s="79">
        <v>0</v>
      </c>
      <c r="K31" s="79">
        <v>0</v>
      </c>
      <c r="L31" s="79">
        <v>0</v>
      </c>
      <c r="M31" s="79">
        <v>0</v>
      </c>
      <c r="N31" s="79">
        <v>0</v>
      </c>
      <c r="O31" s="79">
        <f t="shared" si="0"/>
        <v>16</v>
      </c>
      <c r="P31" s="79" t="s">
        <v>311</v>
      </c>
    </row>
    <row r="32" spans="1:16" x14ac:dyDescent="0.25">
      <c r="A32" t="s">
        <v>312</v>
      </c>
      <c r="B32" s="79">
        <v>2006</v>
      </c>
      <c r="C32" t="s">
        <v>43</v>
      </c>
      <c r="D32" t="s">
        <v>12</v>
      </c>
      <c r="E32" s="79">
        <v>27</v>
      </c>
      <c r="F32" s="79">
        <v>24</v>
      </c>
      <c r="G32" s="79">
        <v>26</v>
      </c>
      <c r="H32" s="79">
        <v>3</v>
      </c>
      <c r="I32" s="79">
        <v>1</v>
      </c>
      <c r="J32" s="79">
        <v>0</v>
      </c>
      <c r="K32" s="79">
        <v>0</v>
      </c>
      <c r="L32" s="79">
        <v>0</v>
      </c>
      <c r="M32" s="79">
        <v>0</v>
      </c>
      <c r="N32" s="79">
        <v>4</v>
      </c>
      <c r="O32" s="79">
        <f t="shared" si="0"/>
        <v>22</v>
      </c>
      <c r="P32" t="s">
        <v>313</v>
      </c>
    </row>
    <row r="33" spans="2:16" x14ac:dyDescent="0.25">
      <c r="B33" s="79">
        <v>2006</v>
      </c>
      <c r="C33" t="s">
        <v>45</v>
      </c>
      <c r="D33" t="s">
        <v>9</v>
      </c>
      <c r="E33" s="79">
        <v>30</v>
      </c>
      <c r="F33" s="79">
        <v>24</v>
      </c>
      <c r="G33" s="79">
        <v>29</v>
      </c>
      <c r="H33" s="79">
        <v>0</v>
      </c>
      <c r="I33" s="79">
        <v>0</v>
      </c>
      <c r="J33" s="79">
        <v>0</v>
      </c>
      <c r="K33" s="79">
        <v>0</v>
      </c>
      <c r="L33" s="79">
        <v>0</v>
      </c>
      <c r="M33" s="79">
        <v>0</v>
      </c>
      <c r="N33" s="79">
        <v>0</v>
      </c>
      <c r="O33" s="79">
        <f t="shared" si="0"/>
        <v>29</v>
      </c>
      <c r="P33" t="s">
        <v>314</v>
      </c>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[1]Dictionary!#REF!</xm:f>
          </x14:formula1>
          <xm:sqref>C2:C12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Instructions</vt:lpstr>
      <vt:lpstr>OCC SP</vt:lpstr>
      <vt:lpstr>Surgical (JA)</vt:lpstr>
      <vt:lpstr>Med vs IAC JW</vt:lpstr>
      <vt:lpstr>Med vs Med DVE</vt:lpstr>
      <vt:lpstr>UAE SK</vt:lpstr>
    </vt:vector>
  </TitlesOfParts>
  <Company>VUMC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Hartmann, Katherine</dc:creator>
  <cp:lastModifiedBy>Potter, Shannon A</cp:lastModifiedBy>
  <dcterms:created xsi:type="dcterms:W3CDTF">2015-12-14T16:40:37Z</dcterms:created>
  <dcterms:modified xsi:type="dcterms:W3CDTF">2016-01-11T15:19:11Z</dcterms:modified>
</cp:coreProperties>
</file>