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874C3791-3758-474A-B418-EB6C718E2F75}" xr6:coauthVersionLast="45" xr6:coauthVersionMax="45" xr10:uidLastSave="{00000000-0000-0000-0000-000000000000}"/>
  <bookViews>
    <workbookView xWindow="1840" yWindow="1000" windowWidth="37460" windowHeight="19560" activeTab="1" xr2:uid="{5F43299C-6689-8349-9F7B-1CAF92A64BB7}"/>
  </bookViews>
  <sheets>
    <sheet name="Cost Explorer" sheetId="1" r:id="rId1"/>
    <sheet name="Pricing Cost Basis" sheetId="2" r:id="rId2"/>
  </sheets>
  <definedNames>
    <definedName name="_xlchart.v1.0" hidden="1">'Pricing Cost Basis'!$C$10:$C$12</definedName>
    <definedName name="_xlchart.v1.1" hidden="1">'Pricing Cost Basis'!$G$10:$G$12</definedName>
    <definedName name="_xlchart.v1.10" hidden="1">'Pricing Cost Basis'!$C$10:$C$12</definedName>
    <definedName name="_xlchart.v1.11" hidden="1">'Pricing Cost Basis'!$G$10:$G$12</definedName>
    <definedName name="_xlchart.v1.12" hidden="1">'Pricing Cost Basis'!$H$10:$H$12</definedName>
    <definedName name="_xlchart.v1.13" hidden="1">'Pricing Cost Basis'!$C$10:$C$12</definedName>
    <definedName name="_xlchart.v1.14" hidden="1">'Pricing Cost Basis'!$G$10:$G$12</definedName>
    <definedName name="_xlchart.v1.15" hidden="1">'Pricing Cost Basis'!$H$10:$H$12</definedName>
    <definedName name="_xlchart.v1.16" hidden="1">'Pricing Cost Basis'!$C$10:$C$12</definedName>
    <definedName name="_xlchart.v1.17" hidden="1">'Pricing Cost Basis'!$G$10:$G$12</definedName>
    <definedName name="_xlchart.v1.18" hidden="1">'Pricing Cost Basis'!$H$10:$H$12</definedName>
    <definedName name="_xlchart.v1.19" hidden="1">'Pricing Cost Basis'!$C$10:$C$12</definedName>
    <definedName name="_xlchart.v1.2" hidden="1">'Pricing Cost Basis'!$H$10:$H$12</definedName>
    <definedName name="_xlchart.v1.20" hidden="1">'Pricing Cost Basis'!$G$10:$G$12</definedName>
    <definedName name="_xlchart.v1.21" hidden="1">'Pricing Cost Basis'!$H$10:$H$12</definedName>
    <definedName name="_xlchart.v1.22" hidden="1">'Pricing Cost Basis'!$C$10:$C$12</definedName>
    <definedName name="_xlchart.v1.23" hidden="1">'Pricing Cost Basis'!$G$10:$G$12</definedName>
    <definedName name="_xlchart.v1.24" hidden="1">'Pricing Cost Basis'!$H$10:$H$12</definedName>
    <definedName name="_xlchart.v1.3" hidden="1">'Pricing Cost Basis'!$C$10:$C$12</definedName>
    <definedName name="_xlchart.v1.4" hidden="1">'Pricing Cost Basis'!$G$10:$G$12</definedName>
    <definedName name="_xlchart.v1.5" hidden="1">'Pricing Cost Basis'!$H$10:$H$12</definedName>
    <definedName name="_xlchart.v1.6" hidden="1">'Pricing Cost Basis'!$C$10:$C$12</definedName>
    <definedName name="_xlchart.v1.7" hidden="1">'Pricing Cost Basis'!$G$10:$G$12</definedName>
    <definedName name="_xlchart.v1.8" hidden="1">'Pricing Cost Basis'!$H$10:$H$12</definedName>
    <definedName name="_xlchart.v1.9" hidden="1">'Pricing Cost Basis'!$G$10:$G$12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L5" i="2"/>
  <c r="E13" i="2" s="1"/>
  <c r="F13" i="2" s="1"/>
  <c r="E9" i="2"/>
  <c r="K2" i="2"/>
  <c r="K5" i="2"/>
  <c r="E12" i="2" s="1"/>
  <c r="K4" i="2"/>
  <c r="E11" i="2" s="1"/>
  <c r="K3" i="2"/>
  <c r="E10" i="2" s="1"/>
  <c r="F11" i="2" l="1"/>
  <c r="G11" i="2"/>
  <c r="F10" i="2"/>
  <c r="G10" i="2"/>
  <c r="F12" i="2"/>
  <c r="G12" i="2"/>
  <c r="B14" i="1"/>
  <c r="B5" i="1"/>
  <c r="B3" i="1"/>
  <c r="B13" i="1" s="1"/>
</calcChain>
</file>

<file path=xl/sharedStrings.xml><?xml version="1.0" encoding="utf-8"?>
<sst xmlns="http://schemas.openxmlformats.org/spreadsheetml/2006/main" count="58" uniqueCount="56">
  <si>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</si>
  <si>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</si>
  <si>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</si>
  <si>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</si>
  <si>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</si>
  <si>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</si>
  <si>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</si>
  <si>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</si>
  <si>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</si>
  <si>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</si>
  <si>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</si>
  <si>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</si>
  <si>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</si>
  <si>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Concurrent Scan Limit:</t>
  </si>
  <si>
    <t>PLAN</t>
  </si>
  <si>
    <t>Professional</t>
  </si>
  <si>
    <t>Personal</t>
  </si>
  <si>
    <t>Enterprise</t>
  </si>
  <si>
    <t>Select</t>
  </si>
  <si>
    <t>USERS</t>
  </si>
  <si>
    <t>WEBSITES</t>
  </si>
  <si>
    <t>PAGES</t>
  </si>
  <si>
    <t>PROF.SERVICES</t>
  </si>
  <si>
    <t>API</t>
  </si>
  <si>
    <t>WEB HOOKS</t>
  </si>
  <si>
    <t>NOTIFICATIONS</t>
  </si>
  <si>
    <t>RECOMMENDATION</t>
  </si>
  <si>
    <t>Free</t>
  </si>
  <si>
    <t>SCANS</t>
  </si>
  <si>
    <t>Professional Services per Hour</t>
  </si>
  <si>
    <t>EST Operations Cost / mo</t>
  </si>
  <si>
    <t>Plan Cost / mo</t>
  </si>
  <si>
    <t>Professional Services Cost per Hour</t>
  </si>
  <si>
    <t>AVG Report Size/page (GB)</t>
  </si>
  <si>
    <t>AVG WebHook Payload Size (GB)</t>
  </si>
  <si>
    <t>S3 Cost/GB</t>
  </si>
  <si>
    <t>ELB Cost/GB</t>
  </si>
  <si>
    <t>ELB Cost/Req/Mil</t>
  </si>
  <si>
    <t>Est API Req/mo/user</t>
  </si>
  <si>
    <t>Network Cost/GB</t>
  </si>
  <si>
    <t>Cloudfront Cost/GB</t>
  </si>
  <si>
    <t>Cloudfront Traffic/User (GB)</t>
  </si>
  <si>
    <t>Subscriptions:</t>
  </si>
  <si>
    <t>Free:</t>
  </si>
  <si>
    <t>Personal:</t>
  </si>
  <si>
    <t>Professional:</t>
  </si>
  <si>
    <t>Enterprise:</t>
  </si>
  <si>
    <t>Price:</t>
  </si>
  <si>
    <t>Profit/mo:</t>
  </si>
  <si>
    <t>Margin:</t>
  </si>
  <si>
    <t>Break Even:</t>
  </si>
  <si>
    <t>N/A</t>
  </si>
  <si>
    <t>W/O Prof Services</t>
  </si>
  <si>
    <t>Max Plans Supported:</t>
  </si>
  <si>
    <t>Enterprise w/o Prof:</t>
  </si>
  <si>
    <t>Prof web*scans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</si>
</sst>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 Margin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Basis'!$C$10:$C$13</c:f>
              <c:strCache>
                <c:ptCount val="4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  <c:pt idx="3">
                  <c:v>Enterprise w/o Prof:</c:v>
                </c:pt>
              </c:strCache>
            </c:strRef>
          </c:cat>
          <c:val>
            <c:numRef>
              <c:f>'Pricing Cost Basis'!$F$10:$F$13</c:f>
              <c:numCache>
                <c:formatCode>General</c:formatCode>
                <c:ptCount val="4"/>
                <c:pt idx="0">
                  <c:v>0.94715652564102559</c:v>
                </c:pt>
                <c:pt idx="1">
                  <c:v>0.89577868686868689</c:v>
                </c:pt>
                <c:pt idx="2">
                  <c:v>0.72797675134719009</c:v>
                </c:pt>
                <c:pt idx="3">
                  <c:v>0.95699907621247116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8-1E4D-9B96-43C996FCC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9889903"/>
        <c:axId val="860365839"/>
      </c:lineChart>
      <c:catAx>
        <c:axId val="859889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65839"/>
        <c:crosses val="autoZero"/>
        <c:auto val="1"/>
        <c:lblAlgn val="ctr"/>
        <c:lblOffset val="100"/>
        <c:noMultiLvlLbl val="0"/>
      </c:catAx>
      <c:valAx>
        <c:axId val="860365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Cost Basis w/o Prof. Services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Basis'!$A$2:$A$5</c:f>
              <c:strCache>
                <c:ptCount val="4"/>
                <c:pt idx="0">
                  <c:v>Free</c:v>
                </c:pt>
                <c:pt idx="1">
                  <c:v>Personal</c:v>
                </c:pt>
                <c:pt idx="2">
                  <c:v>Professional</c:v>
                </c:pt>
                <c:pt idx="3">
                  <c:v>Enterprise</c:v>
                </c:pt>
              </c:strCache>
            </c:strRef>
          </c:cat>
          <c:val>
            <c:numRef>
              <c:f>('Pricing Cost Basis'!$K$2:$K$4,'Pricing Cost Basis'!$L$5)</c:f>
              <c:numCache>
                <c:formatCode>General</c:formatCode>
                <c:ptCount val="4"/>
                <c:pt idx="0">
                  <c:v>0.10300179100000001</c:v>
                </c:pt>
                <c:pt idx="1">
                  <c:v>2.0608955</c:v>
                </c:pt>
                <c:pt idx="2">
                  <c:v>10.317910000000001</c:v>
                </c:pt>
                <c:pt idx="3">
                  <c:v>55.858199999999997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1540-B298-C5C467E16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3875647"/>
        <c:axId val="863940543"/>
      </c:lineChart>
      <c:catAx>
        <c:axId val="863875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40543"/>
        <c:crosses val="autoZero"/>
        <c:auto val="1"/>
        <c:lblAlgn val="ctr"/>
        <c:lblOffset val="100"/>
        <c:noMultiLvlLbl val="0"/>
      </c:catAx>
      <c:valAx>
        <c:axId val="86394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7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Arch</a:t>
            </a:r>
            <a:r>
              <a:rPr lang="en-US" baseline="0"/>
              <a:t>. Support w Break Even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Basis'!$H$10:$H$12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5113103"/>
        <c:axId val="85617977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Basis'!$G$10:$G$12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13103"/>
        <c:axId val="856179775"/>
      </c:lineChart>
      <c:catAx>
        <c:axId val="8651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9775"/>
        <c:crosses val="autoZero"/>
        <c:auto val="1"/>
        <c:lblAlgn val="ctr"/>
        <c:lblOffset val="100"/>
        <c:noMultiLvlLbl val="0"/>
      </c:catAx>
      <c:valAx>
        <c:axId val="85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1640416</xdr:colOff>
      <xdr:row>13</xdr:row>
      <xdr:rowOff>200024</xdr:rowOff>
    </xdr:from>
    <xdr:to>
      <xdr:col>4</xdr:col>
      <xdr:colOff>1629833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AE020-1C31-514A-AE72-D82B29B6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1629832</xdr:colOff>
      <xdr:row>13</xdr:row>
      <xdr:rowOff>200024</xdr:rowOff>
    </xdr:from>
    <xdr:to>
      <xdr:col>7</xdr:col>
      <xdr:colOff>1619248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20419-356A-1D47-AAEF-BE3649535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1640416</xdr:colOff>
      <xdr:row>13</xdr:row>
      <xdr:rowOff>189442</xdr:rowOff>
    </xdr:from>
    <xdr:to>
      <xdr:col>10</xdr:col>
      <xdr:colOff>1619249</xdr:colOff>
      <xdr:row>28</xdr:row>
      <xdr:rowOff>201083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8DF9E-69CD-4346-BF67-E9B77BA4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B14"/>
  <sheetViews>
    <sheetView zoomScale="150" zoomScaleNormal="150" workbookViewId="0">
      <selection activeCell="F11" sqref="F11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2" x14ac:dyDescent="0.2">
      <c r="A1" t="s">
        <v>5</v>
      </c>
      <c r="B1" t="s">
        <v>11</v>
      </c>
    </row>
    <row r="2" spans="1:2" x14ac:dyDescent="0.2">
      <c r="A2" t="s">
        <v>0</v>
      </c>
      <c r="B2">
        <v>720</v>
      </c>
    </row>
    <row r="3" spans="1:2" x14ac:dyDescent="0.2">
      <c r="A3" t="s">
        <v>1</v>
      </c>
      <c r="B3">
        <f>B2</f>
        <v>720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f>B2</f>
        <v>720</v>
      </c>
    </row>
    <row r="6" spans="1:2" x14ac:dyDescent="0.2">
      <c r="A6" t="s">
        <v>4</v>
      </c>
      <c r="B6">
        <v>1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5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10</v>
      </c>
    </row>
    <row r="13" spans="1:2" x14ac:dyDescent="0.2">
      <c r="A13" t="s">
        <v>12</v>
      </c>
      <c r="B13">
        <f>0.176*B2 + 0.0049*B3*B4+0.0255*B5*B6+0.023*B7+0.085*B8+0.045*B9+0.008*B10+0.4*B11+0.5</f>
        <v>157.14050000000003</v>
      </c>
    </row>
    <row r="14" spans="1:2" x14ac:dyDescent="0.2">
      <c r="A14" t="s">
        <v>13</v>
      </c>
      <c r="B14">
        <f>B4*10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282-AFBB-4F4A-8D47-8A0346E952E6}">
  <dimension ref="A1:L22"/>
  <sheetViews>
    <sheetView tabSelected="1" zoomScale="120" zoomScaleNormal="120" workbookViewId="0">
      <selection activeCell="B9" sqref="B9"/>
    </sheetView>
  </sheetViews>
  <sheetFormatPr baseColWidth="10" defaultRowHeight="16" x14ac:dyDescent="0.2"/>
  <cols>
    <col min="1" max="1" width="32.5" style="2" customWidth="1"/>
    <col min="2" max="4" width="21.83203125" style="2" customWidth="1"/>
    <col min="5" max="5" width="21.6640625" style="2" customWidth="1"/>
    <col min="6" max="6" width="21.5" style="2" customWidth="1"/>
    <col min="7" max="9" width="21.6640625" style="2" customWidth="1"/>
    <col min="10" max="10" width="21.5" style="2" customWidth="1"/>
    <col min="11" max="12" width="21.6640625" customWidth="1"/>
  </cols>
  <sheetData>
    <row r="1" spans="1:12" s="4" customFormat="1" x14ac:dyDescent="0.2">
      <c r="A1" s="3" t="s">
        <v>14</v>
      </c>
      <c r="B1" s="3" t="s">
        <v>19</v>
      </c>
      <c r="C1" s="3" t="s">
        <v>20</v>
      </c>
      <c r="D1" s="3" t="s">
        <v>28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4" t="s">
        <v>31</v>
      </c>
      <c r="L1" s="4" t="s">
        <v>52</v>
      </c>
    </row>
    <row r="2" spans="1:12" s="1" customFormat="1" x14ac:dyDescent="0.2">
      <c r="A2" s="3" t="s">
        <v>27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(((B16*(B2*G2))+(((B2*B14)/1000000)*B15)) + (B13*(C2*D2*E2*B12))+((B17 * (C2*D2*E2*B12)) + B13*(C2*D2*E2*B11) + (B18*B2*B19))) + (B22*F2)</f>
        <v>0.10300179100000001</v>
      </c>
    </row>
    <row r="3" spans="1:12" s="1" customFormat="1" x14ac:dyDescent="0.2">
      <c r="A3" s="3" t="s">
        <v>16</v>
      </c>
      <c r="B3" s="1">
        <v>1</v>
      </c>
      <c r="C3" s="1">
        <v>5</v>
      </c>
      <c r="D3" s="1">
        <v>1</v>
      </c>
      <c r="E3" s="1">
        <v>5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f>B9*(((B16*(B3*G3))+(((B3*B14)/1000000)*B15)) + (B13*(C3*D3*E3*B12))+((B17 * (C3*D3*E3*B12)) + B13*(C3*D3*E3*B11) + (B18*B3*B19))) + (B22*F3)</f>
        <v>2.0608955</v>
      </c>
    </row>
    <row r="4" spans="1:12" s="1" customFormat="1" x14ac:dyDescent="0.2">
      <c r="A4" s="3" t="s">
        <v>15</v>
      </c>
      <c r="B4" s="1">
        <v>5</v>
      </c>
      <c r="C4" s="1">
        <v>10</v>
      </c>
      <c r="D4" s="1">
        <v>2</v>
      </c>
      <c r="E4" s="1">
        <v>25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f>B9*(((B16*(B4*G4))+(((B4*B14)/1000000)*B15)) + (B13*(C4*D4*E4*B12))+((B17 * (C4*D4*E4*B12)) + B13*(C4*D4*E4*B11) + (B18*B4*B19))) + (B22*F4)</f>
        <v>10.317910000000001</v>
      </c>
    </row>
    <row r="5" spans="1:12" s="1" customFormat="1" x14ac:dyDescent="0.2">
      <c r="A5" s="3" t="s">
        <v>17</v>
      </c>
      <c r="B5" s="1">
        <v>25</v>
      </c>
      <c r="C5" s="1">
        <v>25</v>
      </c>
      <c r="D5" s="1">
        <v>4</v>
      </c>
      <c r="E5" s="1">
        <v>100</v>
      </c>
      <c r="F5" s="1">
        <v>8.5</v>
      </c>
      <c r="G5" s="1">
        <v>1</v>
      </c>
      <c r="H5" s="1">
        <v>1</v>
      </c>
      <c r="I5" s="1">
        <v>1</v>
      </c>
      <c r="J5" s="1">
        <v>1</v>
      </c>
      <c r="K5" s="1">
        <f>B9*(((B16*(B5*G5))+(((B5*B14)/1000000)*B15)) + (B13*(C5*D5*E5*B12))+((B17 * (C5*D5*E5*B12)) + B13*(C5*D5*E5*B11) + (B18*B5*B19))) + (B22*F5)</f>
        <v>353.35820000000001</v>
      </c>
      <c r="L5" s="1">
        <f>B9*(((B16*(B5*G5))+(((B5*B14)/1000000)*B15)) + (B13*(C5*D5*E5*B12))+((B17 * (C5*D5*E5*B12)) + B13*(C5*D5*E5*B11) + (B18*B5*B19)))</f>
        <v>55.858199999999997</v>
      </c>
    </row>
    <row r="6" spans="1:12" s="1" customFormat="1" x14ac:dyDescent="0.2">
      <c r="A6" s="3" t="s">
        <v>18</v>
      </c>
    </row>
    <row r="7" spans="1:12" s="4" customForma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">
      <c r="A8" s="3" t="s">
        <v>30</v>
      </c>
      <c r="B8" s="2">
        <v>157.13999999999999</v>
      </c>
      <c r="C8" s="3" t="s">
        <v>42</v>
      </c>
      <c r="D8" s="3" t="s">
        <v>47</v>
      </c>
      <c r="E8" s="3" t="s">
        <v>48</v>
      </c>
      <c r="F8" s="3" t="s">
        <v>49</v>
      </c>
      <c r="G8" s="3" t="s">
        <v>50</v>
      </c>
      <c r="H8" s="3" t="s">
        <v>53</v>
      </c>
    </row>
    <row r="9" spans="1:12" x14ac:dyDescent="0.2">
      <c r="A9" s="3" t="s">
        <v>55</v>
      </c>
      <c r="B9" s="2">
        <v>20</v>
      </c>
      <c r="C9" s="6" t="s">
        <v>43</v>
      </c>
      <c r="D9" s="1">
        <v>0</v>
      </c>
      <c r="E9" s="2">
        <f>D9-K2</f>
        <v>-0.10300179100000001</v>
      </c>
      <c r="F9" s="2">
        <v>0</v>
      </c>
      <c r="G9" s="2" t="s">
        <v>51</v>
      </c>
      <c r="H9" s="2" t="s">
        <v>51</v>
      </c>
    </row>
    <row r="10" spans="1:12" x14ac:dyDescent="0.2">
      <c r="A10" s="5" t="s">
        <v>5</v>
      </c>
      <c r="C10" s="6" t="s">
        <v>44</v>
      </c>
      <c r="D10" s="1">
        <v>39</v>
      </c>
      <c r="E10" s="2">
        <f>D10-K3</f>
        <v>36.939104499999999</v>
      </c>
      <c r="F10" s="2">
        <f>E10/D10</f>
        <v>0.94715652564102559</v>
      </c>
      <c r="G10" s="2">
        <f>ROUNDUP(B8/E10, 0)</f>
        <v>5</v>
      </c>
      <c r="H10" s="2">
        <f>100/C3</f>
        <v>20</v>
      </c>
    </row>
    <row r="11" spans="1:12" x14ac:dyDescent="0.2">
      <c r="A11" s="3" t="s">
        <v>34</v>
      </c>
      <c r="B11" s="2">
        <v>9.9999999999999995E-7</v>
      </c>
      <c r="C11" s="6" t="s">
        <v>45</v>
      </c>
      <c r="D11" s="1">
        <v>99</v>
      </c>
      <c r="E11" s="2">
        <f>D11-K4</f>
        <v>88.682090000000002</v>
      </c>
      <c r="F11" s="2">
        <f>E11/D11</f>
        <v>0.89577868686868689</v>
      </c>
      <c r="G11" s="2">
        <f>ROUNDUP(B8/E11, 0)</f>
        <v>2</v>
      </c>
      <c r="H11" s="2">
        <f>100/C4</f>
        <v>10</v>
      </c>
    </row>
    <row r="12" spans="1:12" x14ac:dyDescent="0.2">
      <c r="A12" s="3" t="s">
        <v>33</v>
      </c>
      <c r="B12" s="2">
        <v>2.5999999999999998E-5</v>
      </c>
      <c r="C12" s="6" t="s">
        <v>46</v>
      </c>
      <c r="D12" s="7">
        <v>1299</v>
      </c>
      <c r="E12" s="8">
        <f>D12-K5</f>
        <v>945.64179999999999</v>
      </c>
      <c r="F12" s="2">
        <f>E12/D12</f>
        <v>0.72797675134719009</v>
      </c>
      <c r="G12" s="2">
        <f>ROUNDUP(B8/E12, 0)</f>
        <v>1</v>
      </c>
      <c r="H12" s="2">
        <f>100/C5</f>
        <v>4</v>
      </c>
    </row>
    <row r="13" spans="1:12" x14ac:dyDescent="0.2">
      <c r="A13" s="3" t="s">
        <v>35</v>
      </c>
      <c r="B13" s="2">
        <v>2.3E-2</v>
      </c>
      <c r="C13" s="6" t="s">
        <v>54</v>
      </c>
      <c r="E13" s="8">
        <f>D12-L5</f>
        <v>1243.1418000000001</v>
      </c>
      <c r="F13" s="2">
        <f>E13/D12</f>
        <v>0.95699907621247116</v>
      </c>
    </row>
    <row r="14" spans="1:12" x14ac:dyDescent="0.2">
      <c r="A14" s="3" t="s">
        <v>38</v>
      </c>
      <c r="B14" s="2">
        <v>2500</v>
      </c>
    </row>
    <row r="15" spans="1:12" x14ac:dyDescent="0.2">
      <c r="A15" s="3" t="s">
        <v>37</v>
      </c>
      <c r="B15" s="2">
        <v>0.4</v>
      </c>
    </row>
    <row r="16" spans="1:12" x14ac:dyDescent="0.2">
      <c r="A16" s="3" t="s">
        <v>36</v>
      </c>
      <c r="B16" s="2">
        <v>8.0000000000000002E-3</v>
      </c>
    </row>
    <row r="17" spans="1:2" x14ac:dyDescent="0.2">
      <c r="A17" s="3" t="s">
        <v>39</v>
      </c>
      <c r="B17" s="2">
        <v>4.4999999999999998E-2</v>
      </c>
    </row>
    <row r="18" spans="1:2" x14ac:dyDescent="0.2">
      <c r="A18" s="3" t="s">
        <v>40</v>
      </c>
      <c r="B18" s="2">
        <v>8.5000000000000006E-2</v>
      </c>
    </row>
    <row r="19" spans="1:2" x14ac:dyDescent="0.2">
      <c r="A19" s="3" t="s">
        <v>41</v>
      </c>
      <c r="B19" s="2">
        <v>1.2</v>
      </c>
    </row>
    <row r="20" spans="1:2" x14ac:dyDescent="0.2">
      <c r="A20" s="3"/>
    </row>
    <row r="21" spans="1:2" x14ac:dyDescent="0.2">
      <c r="A21" s="3" t="s">
        <v>29</v>
      </c>
      <c r="B21" s="2">
        <v>100</v>
      </c>
    </row>
    <row r="22" spans="1:2" x14ac:dyDescent="0.2">
      <c r="A22" s="3" t="s">
        <v>32</v>
      </c>
      <c r="B22" s="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Explorer</vt:lpstr>
      <vt:lpstr>Pricing Cost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2020-10-26T00:22:44Z</dcterms:modified>
</cp:coreProperties>
</file>