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research-dissertation-case-for-alt-ed\papers\section-127-effects\data\"/>
    </mc:Choice>
  </mc:AlternateContent>
  <xr:revisionPtr revIDLastSave="0" documentId="13_ncr:1_{C6899D18-C1CC-489D-95FB-0F0F0E37A09F}" xr6:coauthVersionLast="44" xr6:coauthVersionMax="44" xr10:uidLastSave="{00000000-0000-0000-0000-000000000000}"/>
  <bookViews>
    <workbookView xWindow="-28920" yWindow="-120" windowWidth="29040" windowHeight="15990" xr2:uid="{00000000-000D-0000-FFFF-FFFF00000000}"/>
  </bookViews>
  <sheets>
    <sheet name="section-127-effec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18" i="1" l="1"/>
  <c r="M13" i="1"/>
  <c r="M10" i="1"/>
  <c r="M5" i="1"/>
  <c r="P7" i="1"/>
  <c r="P12" i="1"/>
  <c r="P17" i="1"/>
  <c r="P22" i="1"/>
  <c r="P27" i="1"/>
  <c r="P32" i="1"/>
  <c r="P37" i="1"/>
  <c r="P42" i="1"/>
  <c r="P47" i="1"/>
  <c r="P2" i="1"/>
  <c r="C49" i="1"/>
  <c r="Q37" i="1" l="1"/>
  <c r="Q12" i="1"/>
  <c r="Q17" i="1"/>
  <c r="Q22" i="1"/>
  <c r="Q27" i="1"/>
  <c r="Q42" i="1"/>
  <c r="Q47" i="1"/>
  <c r="O10" i="1"/>
  <c r="C2" i="1"/>
  <c r="D2" i="1" s="1"/>
  <c r="F2" i="1" s="1"/>
  <c r="C3" i="1"/>
  <c r="E3" i="1" s="1"/>
  <c r="C4" i="1"/>
  <c r="D4" i="1" s="1"/>
  <c r="F4" i="1" s="1"/>
  <c r="C5" i="1"/>
  <c r="D5" i="1" s="1"/>
  <c r="F5" i="1" s="1"/>
  <c r="C6" i="1"/>
  <c r="D6" i="1" s="1"/>
  <c r="F6" i="1" s="1"/>
  <c r="C7" i="1"/>
  <c r="E7" i="1" s="1"/>
  <c r="C8" i="1"/>
  <c r="D8" i="1" s="1"/>
  <c r="F8" i="1" s="1"/>
  <c r="C9" i="1"/>
  <c r="D9" i="1" s="1"/>
  <c r="F9" i="1" s="1"/>
  <c r="C10" i="1"/>
  <c r="D10" i="1" s="1"/>
  <c r="F10" i="1" s="1"/>
  <c r="C11" i="1"/>
  <c r="E11" i="1" s="1"/>
  <c r="C12" i="1"/>
  <c r="D12" i="1" s="1"/>
  <c r="F12" i="1" s="1"/>
  <c r="C13" i="1"/>
  <c r="D13" i="1" s="1"/>
  <c r="F13" i="1" s="1"/>
  <c r="C14" i="1"/>
  <c r="D14" i="1" s="1"/>
  <c r="F14" i="1" s="1"/>
  <c r="C15" i="1"/>
  <c r="E15" i="1" s="1"/>
  <c r="C16" i="1"/>
  <c r="D16" i="1" s="1"/>
  <c r="F16" i="1" s="1"/>
  <c r="C17" i="1"/>
  <c r="D17" i="1" s="1"/>
  <c r="F17" i="1" s="1"/>
  <c r="C18" i="1"/>
  <c r="D18" i="1" s="1"/>
  <c r="F18" i="1" s="1"/>
  <c r="C19" i="1"/>
  <c r="E19" i="1" s="1"/>
  <c r="C20" i="1"/>
  <c r="D20" i="1" s="1"/>
  <c r="F20" i="1" s="1"/>
  <c r="C21" i="1"/>
  <c r="D21" i="1" s="1"/>
  <c r="F21" i="1" s="1"/>
  <c r="C22" i="1"/>
  <c r="D22" i="1" s="1"/>
  <c r="F22" i="1" s="1"/>
  <c r="C23" i="1"/>
  <c r="E23" i="1" s="1"/>
  <c r="C24" i="1"/>
  <c r="D24" i="1" s="1"/>
  <c r="F24" i="1" s="1"/>
  <c r="C25" i="1"/>
  <c r="D25" i="1" s="1"/>
  <c r="F25" i="1" s="1"/>
  <c r="C26" i="1"/>
  <c r="D26" i="1" s="1"/>
  <c r="F26" i="1" s="1"/>
  <c r="C27" i="1"/>
  <c r="E27" i="1" s="1"/>
  <c r="C28" i="1"/>
  <c r="D28" i="1" s="1"/>
  <c r="F28" i="1" s="1"/>
  <c r="C29" i="1"/>
  <c r="D29" i="1" s="1"/>
  <c r="F29" i="1" s="1"/>
  <c r="C30" i="1"/>
  <c r="D30" i="1" s="1"/>
  <c r="F30" i="1" s="1"/>
  <c r="C31" i="1"/>
  <c r="E31" i="1" s="1"/>
  <c r="C32" i="1"/>
  <c r="D32" i="1" s="1"/>
  <c r="F32" i="1" s="1"/>
  <c r="C33" i="1"/>
  <c r="D33" i="1" s="1"/>
  <c r="F33" i="1" s="1"/>
  <c r="C34" i="1"/>
  <c r="D34" i="1" s="1"/>
  <c r="F34" i="1" s="1"/>
  <c r="C35" i="1"/>
  <c r="E35" i="1" s="1"/>
  <c r="C36" i="1"/>
  <c r="D36" i="1" s="1"/>
  <c r="F36" i="1" s="1"/>
  <c r="C37" i="1"/>
  <c r="D37" i="1" s="1"/>
  <c r="F37" i="1" s="1"/>
  <c r="C38" i="1"/>
  <c r="D38" i="1" s="1"/>
  <c r="F38" i="1" s="1"/>
  <c r="C39" i="1"/>
  <c r="E39" i="1" s="1"/>
  <c r="C40" i="1"/>
  <c r="D40" i="1" s="1"/>
  <c r="F40" i="1" s="1"/>
  <c r="C41" i="1"/>
  <c r="D41" i="1" s="1"/>
  <c r="F41" i="1" s="1"/>
  <c r="C42" i="1"/>
  <c r="D42" i="1" s="1"/>
  <c r="F42" i="1" s="1"/>
  <c r="C43" i="1"/>
  <c r="E43" i="1" s="1"/>
  <c r="C44" i="1"/>
  <c r="D44" i="1" s="1"/>
  <c r="F44" i="1" s="1"/>
  <c r="C45" i="1"/>
  <c r="D45" i="1" s="1"/>
  <c r="F45" i="1" s="1"/>
  <c r="C46" i="1"/>
  <c r="D46" i="1" s="1"/>
  <c r="F46" i="1" s="1"/>
  <c r="C47" i="1"/>
  <c r="E47" i="1" s="1"/>
  <c r="C48" i="1"/>
  <c r="D48" i="1" s="1"/>
  <c r="F48" i="1" s="1"/>
  <c r="O18" i="1" l="1"/>
  <c r="Q7" i="1"/>
  <c r="Q32" i="1"/>
  <c r="D47" i="1"/>
  <c r="F47" i="1" s="1"/>
  <c r="D43" i="1"/>
  <c r="F43" i="1" s="1"/>
  <c r="D39" i="1"/>
  <c r="F39" i="1" s="1"/>
  <c r="D35" i="1"/>
  <c r="F35" i="1" s="1"/>
  <c r="D31" i="1"/>
  <c r="F31" i="1" s="1"/>
  <c r="D27" i="1"/>
  <c r="F27" i="1" s="1"/>
  <c r="D23" i="1"/>
  <c r="F23" i="1" s="1"/>
  <c r="D19" i="1"/>
  <c r="F19" i="1" s="1"/>
  <c r="D15" i="1"/>
  <c r="F15" i="1" s="1"/>
  <c r="D11" i="1"/>
  <c r="F11" i="1" s="1"/>
  <c r="D7" i="1"/>
  <c r="F7" i="1" s="1"/>
  <c r="D3" i="1"/>
  <c r="F3" i="1" s="1"/>
  <c r="E46" i="1"/>
  <c r="E42" i="1"/>
  <c r="E38" i="1"/>
  <c r="E34" i="1"/>
  <c r="E30" i="1"/>
  <c r="E26" i="1"/>
  <c r="E22" i="1"/>
  <c r="E18" i="1"/>
  <c r="E14" i="1"/>
  <c r="E10" i="1"/>
  <c r="E6" i="1"/>
  <c r="E2" i="1"/>
  <c r="E45" i="1"/>
  <c r="E41" i="1"/>
  <c r="E37" i="1"/>
  <c r="E33" i="1"/>
  <c r="E29" i="1"/>
  <c r="E25" i="1"/>
  <c r="E21" i="1"/>
  <c r="E17" i="1"/>
  <c r="E13" i="1"/>
  <c r="E9" i="1"/>
  <c r="E5" i="1"/>
  <c r="E48" i="1"/>
  <c r="E44" i="1"/>
  <c r="E40" i="1"/>
  <c r="E36" i="1"/>
  <c r="E32" i="1"/>
  <c r="E28" i="1"/>
  <c r="E24" i="1"/>
  <c r="E20" i="1"/>
  <c r="E16" i="1"/>
  <c r="E12" i="1"/>
  <c r="E8" i="1"/>
  <c r="E4" i="1"/>
</calcChain>
</file>

<file path=xl/sharedStrings.xml><?xml version="1.0" encoding="utf-8"?>
<sst xmlns="http://schemas.openxmlformats.org/spreadsheetml/2006/main" count="21" uniqueCount="21">
  <si>
    <t>Year</t>
  </si>
  <si>
    <t>Nominal Assistance Limit</t>
  </si>
  <si>
    <t>Real Assistance Limit - All Institution Correction</t>
  </si>
  <si>
    <t>Average Tuition and Fees - All Institutions</t>
  </si>
  <si>
    <t>Annual Average PCE in Billions</t>
  </si>
  <si>
    <t>Real Assistance Limit - PCE Correction</t>
  </si>
  <si>
    <t>Real Assistance Ratio - Insitution Correction</t>
  </si>
  <si>
    <t>Real Assistance Ratio - PCE Correction</t>
  </si>
  <si>
    <t>College Age Enrollment Percent</t>
  </si>
  <si>
    <t>5yr post 1</t>
  </si>
  <si>
    <t>5yr post 2</t>
  </si>
  <si>
    <t>5yr pre 1</t>
  </si>
  <si>
    <t>5yr pre 2</t>
  </si>
  <si>
    <t>Special 5 Year</t>
  </si>
  <si>
    <t>Special Label</t>
  </si>
  <si>
    <t>5 Year Growth</t>
  </si>
  <si>
    <t>5 Year Growth Delta</t>
  </si>
  <si>
    <t>Special Delta</t>
  </si>
  <si>
    <t>Total Enrollment</t>
  </si>
  <si>
    <t>Public Enrollment</t>
  </si>
  <si>
    <t>New H-1 Visa Award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</si>
</sst>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9"/>
  <sheetViews>
    <sheetView tabSelected="1" workbookViewId="0">
      <selection activeCell="H13" sqref="H13"/>
    </sheetView>
  </sheetViews>
  <sheetFormatPr defaultRowHeight="15" x14ac:dyDescent="0.25"/>
  <cols>
    <col min="1" max="1" width="4.85546875" bestFit="1" customWidth="1"/>
    <col min="2" max="2" width="23.5703125" bestFit="1" customWidth="1"/>
    <col min="3" max="3" width="19.7109375" bestFit="1" customWidth="1"/>
    <col min="4" max="9" width="19.7109375" customWidth="1"/>
    <col min="10" max="10" width="15.85546875" bestFit="1" customWidth="1"/>
    <col min="11" max="12" width="15.85546875" customWidth="1"/>
  </cols>
  <sheetData>
    <row r="1" spans="1:17" x14ac:dyDescent="0.25">
      <c r="A1" t="s">
        <v>0</v>
      </c>
      <c r="B1" t="s">
        <v>1</v>
      </c>
      <c r="C1" t="s">
        <v>5</v>
      </c>
      <c r="D1" t="s">
        <v>2</v>
      </c>
      <c r="E1" t="s">
        <v>7</v>
      </c>
      <c r="F1" t="s">
        <v>6</v>
      </c>
      <c r="G1" t="s">
        <v>4</v>
      </c>
      <c r="H1" t="s">
        <v>3</v>
      </c>
      <c r="I1" t="s">
        <v>20</v>
      </c>
      <c r="J1" t="s">
        <v>8</v>
      </c>
      <c r="K1" t="s">
        <v>18</v>
      </c>
      <c r="L1" t="s">
        <v>19</v>
      </c>
      <c r="M1" t="s">
        <v>13</v>
      </c>
      <c r="N1" t="s">
        <v>14</v>
      </c>
      <c r="O1" t="s">
        <v>17</v>
      </c>
      <c r="P1" t="s">
        <v>15</v>
      </c>
      <c r="Q1" t="s">
        <v>16</v>
      </c>
    </row>
    <row r="2" spans="1:17" x14ac:dyDescent="0.25">
      <c r="A2">
        <v>1970</v>
      </c>
      <c r="B2">
        <v>0</v>
      </c>
      <c r="C2">
        <f t="shared" ref="C2:C47" si="0">B2*($G$48/G2)</f>
        <v>0</v>
      </c>
      <c r="D2">
        <f t="shared" ref="D2:D47" si="1">C2*($H$48/H2)</f>
        <v>0</v>
      </c>
      <c r="E2">
        <f t="shared" ref="E2:E47" si="2">C2/H2</f>
        <v>0</v>
      </c>
      <c r="F2">
        <f t="shared" ref="F2:F47" si="3">D2/H2</f>
        <v>0</v>
      </c>
      <c r="G2">
        <v>646.72500000000002</v>
      </c>
      <c r="H2">
        <v>4203</v>
      </c>
      <c r="J2">
        <v>25.7</v>
      </c>
      <c r="K2" s="1">
        <v>8580887</v>
      </c>
      <c r="L2" s="1">
        <v>6428134</v>
      </c>
      <c r="P2" s="1">
        <f>AVERAGE(L2:L6)</f>
        <v>7142218.7999999998</v>
      </c>
    </row>
    <row r="3" spans="1:17" x14ac:dyDescent="0.25">
      <c r="A3">
        <v>1971</v>
      </c>
      <c r="B3">
        <v>0</v>
      </c>
      <c r="C3">
        <f t="shared" si="0"/>
        <v>0</v>
      </c>
      <c r="D3">
        <f t="shared" si="1"/>
        <v>0</v>
      </c>
      <c r="E3">
        <f t="shared" si="2"/>
        <v>0</v>
      </c>
      <c r="F3">
        <f t="shared" si="3"/>
        <v>0</v>
      </c>
      <c r="G3">
        <v>699.92499999999984</v>
      </c>
      <c r="H3">
        <v>4268</v>
      </c>
      <c r="J3">
        <v>26.2</v>
      </c>
      <c r="K3" s="1">
        <v>8948644</v>
      </c>
      <c r="L3" s="1">
        <v>6804309</v>
      </c>
    </row>
    <row r="4" spans="1:17" x14ac:dyDescent="0.25">
      <c r="A4">
        <v>1972</v>
      </c>
      <c r="B4">
        <v>0</v>
      </c>
      <c r="C4">
        <f t="shared" si="0"/>
        <v>0</v>
      </c>
      <c r="D4">
        <f t="shared" si="1"/>
        <v>0</v>
      </c>
      <c r="E4">
        <f t="shared" si="2"/>
        <v>0</v>
      </c>
      <c r="F4">
        <f t="shared" si="3"/>
        <v>0</v>
      </c>
      <c r="G4">
        <v>768.15000000000009</v>
      </c>
      <c r="H4">
        <v>4305</v>
      </c>
      <c r="J4">
        <v>25.5</v>
      </c>
      <c r="K4" s="1">
        <v>9214860</v>
      </c>
      <c r="L4" s="1">
        <v>7070635</v>
      </c>
    </row>
    <row r="5" spans="1:17" x14ac:dyDescent="0.25">
      <c r="A5">
        <v>1973</v>
      </c>
      <c r="B5">
        <v>0</v>
      </c>
      <c r="C5">
        <f t="shared" si="0"/>
        <v>0</v>
      </c>
      <c r="D5">
        <f t="shared" si="1"/>
        <v>0</v>
      </c>
      <c r="E5">
        <f t="shared" si="2"/>
        <v>0</v>
      </c>
      <c r="F5">
        <f t="shared" si="3"/>
        <v>0</v>
      </c>
      <c r="G5">
        <v>849.58333333333348</v>
      </c>
      <c r="H5">
        <v>4141</v>
      </c>
      <c r="J5">
        <v>24</v>
      </c>
      <c r="K5" s="1">
        <v>9602123</v>
      </c>
      <c r="L5" s="1">
        <v>7419516</v>
      </c>
      <c r="M5" s="1">
        <f>AVERAGE(L5:L9)</f>
        <v>8348598.7999999998</v>
      </c>
      <c r="N5" t="s">
        <v>11</v>
      </c>
    </row>
    <row r="6" spans="1:17" x14ac:dyDescent="0.25">
      <c r="A6">
        <v>1974</v>
      </c>
      <c r="B6">
        <v>0</v>
      </c>
      <c r="C6">
        <f t="shared" si="0"/>
        <v>0</v>
      </c>
      <c r="D6">
        <f t="shared" si="1"/>
        <v>0</v>
      </c>
      <c r="E6">
        <f t="shared" si="2"/>
        <v>0</v>
      </c>
      <c r="F6">
        <f t="shared" si="3"/>
        <v>0</v>
      </c>
      <c r="G6">
        <v>930.15</v>
      </c>
      <c r="H6">
        <v>3792</v>
      </c>
      <c r="J6">
        <v>24.6</v>
      </c>
      <c r="K6" s="1">
        <v>10223729</v>
      </c>
      <c r="L6" s="1">
        <v>7988500</v>
      </c>
    </row>
    <row r="7" spans="1:17" x14ac:dyDescent="0.25">
      <c r="A7">
        <v>1975</v>
      </c>
      <c r="B7">
        <v>0</v>
      </c>
      <c r="C7">
        <f t="shared" si="0"/>
        <v>0</v>
      </c>
      <c r="D7">
        <f t="shared" si="1"/>
        <v>0</v>
      </c>
      <c r="E7">
        <f t="shared" si="2"/>
        <v>0</v>
      </c>
      <c r="F7">
        <f t="shared" si="3"/>
        <v>0</v>
      </c>
      <c r="G7">
        <v>1030.5583333333332</v>
      </c>
      <c r="H7">
        <v>3628</v>
      </c>
      <c r="J7">
        <v>26.3</v>
      </c>
      <c r="K7" s="1">
        <v>11184859</v>
      </c>
      <c r="L7" s="1">
        <v>8834508</v>
      </c>
      <c r="P7" s="1">
        <f t="shared" ref="P7" si="4">AVERAGE(L7:L11)</f>
        <v>8831538.5999999996</v>
      </c>
      <c r="Q7">
        <f>P7-P2</f>
        <v>1689319.7999999998</v>
      </c>
    </row>
    <row r="8" spans="1:17" x14ac:dyDescent="0.25">
      <c r="A8">
        <v>1976</v>
      </c>
      <c r="B8">
        <v>0</v>
      </c>
      <c r="C8">
        <f t="shared" si="0"/>
        <v>0</v>
      </c>
      <c r="D8">
        <f t="shared" si="1"/>
        <v>0</v>
      </c>
      <c r="E8">
        <f t="shared" si="2"/>
        <v>0</v>
      </c>
      <c r="F8">
        <f t="shared" si="3"/>
        <v>0</v>
      </c>
      <c r="G8">
        <v>1147.6666666666665</v>
      </c>
      <c r="H8">
        <v>3820</v>
      </c>
      <c r="J8">
        <v>26.7</v>
      </c>
      <c r="K8" s="1">
        <v>11012137</v>
      </c>
      <c r="L8" s="1">
        <v>8653477</v>
      </c>
    </row>
    <row r="9" spans="1:17" x14ac:dyDescent="0.25">
      <c r="A9">
        <v>1977</v>
      </c>
      <c r="B9">
        <v>0</v>
      </c>
      <c r="C9">
        <f t="shared" si="0"/>
        <v>0</v>
      </c>
      <c r="D9">
        <f t="shared" si="1"/>
        <v>0</v>
      </c>
      <c r="E9">
        <f t="shared" si="2"/>
        <v>0</v>
      </c>
      <c r="F9">
        <f t="shared" si="3"/>
        <v>0</v>
      </c>
      <c r="G9">
        <v>1273.9750000000001</v>
      </c>
      <c r="H9">
        <v>3814</v>
      </c>
      <c r="J9">
        <v>26.1</v>
      </c>
      <c r="K9" s="1">
        <v>11285787</v>
      </c>
      <c r="L9" s="1">
        <v>8846993</v>
      </c>
    </row>
    <row r="10" spans="1:17" x14ac:dyDescent="0.25">
      <c r="A10">
        <v>1978</v>
      </c>
      <c r="B10">
        <v>5000</v>
      </c>
      <c r="C10">
        <f t="shared" si="0"/>
        <v>44818.011366965482</v>
      </c>
      <c r="D10">
        <f t="shared" si="1"/>
        <v>144113.49497182926</v>
      </c>
      <c r="E10">
        <f t="shared" si="2"/>
        <v>11.794213517622495</v>
      </c>
      <c r="F10">
        <f t="shared" si="3"/>
        <v>37.92460393995507</v>
      </c>
      <c r="G10">
        <v>1422.25</v>
      </c>
      <c r="H10">
        <v>3800</v>
      </c>
      <c r="J10">
        <v>25.3</v>
      </c>
      <c r="K10" s="1">
        <v>11260092</v>
      </c>
      <c r="L10" s="1">
        <v>8785893</v>
      </c>
      <c r="M10" s="1">
        <f>AVERAGE(L10:L14)</f>
        <v>9324645.5999999996</v>
      </c>
      <c r="N10" t="s">
        <v>9</v>
      </c>
      <c r="O10">
        <f>M10-M5</f>
        <v>976046.79999999981</v>
      </c>
    </row>
    <row r="11" spans="1:17" x14ac:dyDescent="0.25">
      <c r="A11">
        <v>1979</v>
      </c>
      <c r="B11">
        <v>5000</v>
      </c>
      <c r="C11">
        <f t="shared" si="0"/>
        <v>40205.25516291635</v>
      </c>
      <c r="D11">
        <f t="shared" si="1"/>
        <v>135149.38454901648</v>
      </c>
      <c r="E11">
        <f t="shared" si="2"/>
        <v>11.060592892136548</v>
      </c>
      <c r="F11">
        <f t="shared" si="3"/>
        <v>37.180023259701919</v>
      </c>
      <c r="G11">
        <v>1585.425</v>
      </c>
      <c r="H11">
        <v>3635</v>
      </c>
      <c r="J11">
        <v>25</v>
      </c>
      <c r="K11" s="1">
        <v>11569899</v>
      </c>
      <c r="L11" s="1">
        <v>9036822</v>
      </c>
    </row>
    <row r="12" spans="1:17" x14ac:dyDescent="0.25">
      <c r="A12">
        <v>1980</v>
      </c>
      <c r="B12">
        <v>5000</v>
      </c>
      <c r="C12">
        <f t="shared" si="0"/>
        <v>36410.367479055603</v>
      </c>
      <c r="D12">
        <f t="shared" si="1"/>
        <v>123240.52083838792</v>
      </c>
      <c r="E12">
        <f t="shared" si="2"/>
        <v>10.085974370929531</v>
      </c>
      <c r="F12">
        <f t="shared" si="3"/>
        <v>34.138648431686406</v>
      </c>
      <c r="G12">
        <v>1750.6666666666663</v>
      </c>
      <c r="H12">
        <v>3610</v>
      </c>
      <c r="J12">
        <v>25.7</v>
      </c>
      <c r="K12" s="1">
        <v>12096895</v>
      </c>
      <c r="L12" s="1">
        <v>9457394</v>
      </c>
      <c r="P12" s="1">
        <f t="shared" ref="P12" si="5">AVERAGE(L12:L16)</f>
        <v>9592123.4000000004</v>
      </c>
      <c r="Q12">
        <f t="shared" ref="Q12" si="6">P12-P7</f>
        <v>760584.80000000075</v>
      </c>
    </row>
    <row r="13" spans="1:17" x14ac:dyDescent="0.25">
      <c r="A13">
        <v>1981</v>
      </c>
      <c r="B13">
        <v>5000</v>
      </c>
      <c r="C13">
        <f t="shared" si="0"/>
        <v>32959.844531677532</v>
      </c>
      <c r="D13">
        <f t="shared" si="1"/>
        <v>106968.4834880658</v>
      </c>
      <c r="E13">
        <f t="shared" si="2"/>
        <v>8.754274776009968</v>
      </c>
      <c r="F13">
        <f t="shared" si="3"/>
        <v>28.411283794970995</v>
      </c>
      <c r="G13">
        <v>1933.9416666666666</v>
      </c>
      <c r="H13">
        <v>3765</v>
      </c>
      <c r="J13">
        <v>26.1</v>
      </c>
      <c r="K13" s="1">
        <v>12371672</v>
      </c>
      <c r="L13" s="1">
        <v>9647032</v>
      </c>
      <c r="M13" s="1">
        <f>AVERAGE(L13:L17)</f>
        <v>9596499.1999999993</v>
      </c>
      <c r="N13" t="s">
        <v>12</v>
      </c>
    </row>
    <row r="14" spans="1:17" x14ac:dyDescent="0.25">
      <c r="A14">
        <v>1982</v>
      </c>
      <c r="B14">
        <v>5000</v>
      </c>
      <c r="C14">
        <f t="shared" si="0"/>
        <v>30774.977972150362</v>
      </c>
      <c r="D14">
        <f t="shared" si="1"/>
        <v>93542.153194454047</v>
      </c>
      <c r="E14">
        <f t="shared" si="2"/>
        <v>7.6554671572513335</v>
      </c>
      <c r="F14">
        <f t="shared" si="3"/>
        <v>23.269192336928867</v>
      </c>
      <c r="G14">
        <v>2071.2416666666663</v>
      </c>
      <c r="H14">
        <v>4020</v>
      </c>
      <c r="J14">
        <v>26.6</v>
      </c>
      <c r="K14" s="1">
        <v>12425780</v>
      </c>
      <c r="L14" s="1">
        <v>9696087</v>
      </c>
    </row>
    <row r="15" spans="1:17" x14ac:dyDescent="0.25">
      <c r="A15">
        <v>1983</v>
      </c>
      <c r="B15">
        <v>5000</v>
      </c>
      <c r="C15">
        <f t="shared" si="0"/>
        <v>27937.492923485992</v>
      </c>
      <c r="D15">
        <f t="shared" si="1"/>
        <v>80321.935536958903</v>
      </c>
      <c r="E15">
        <f t="shared" si="2"/>
        <v>6.5735277467025863</v>
      </c>
      <c r="F15">
        <f t="shared" si="3"/>
        <v>18.899278949872684</v>
      </c>
      <c r="G15">
        <v>2281.6083333333331</v>
      </c>
      <c r="H15">
        <v>4250</v>
      </c>
      <c r="J15">
        <v>26.2</v>
      </c>
      <c r="K15" s="1">
        <v>12464661</v>
      </c>
      <c r="L15" s="1">
        <v>9682734</v>
      </c>
    </row>
    <row r="16" spans="1:17" x14ac:dyDescent="0.25">
      <c r="A16">
        <v>1984</v>
      </c>
      <c r="B16">
        <v>5000</v>
      </c>
      <c r="C16">
        <f t="shared" si="0"/>
        <v>25575.397886853014</v>
      </c>
      <c r="D16">
        <f t="shared" si="1"/>
        <v>68607.197975731498</v>
      </c>
      <c r="E16">
        <f t="shared" si="2"/>
        <v>5.6147964625363365</v>
      </c>
      <c r="F16">
        <f t="shared" si="3"/>
        <v>15.061953452410867</v>
      </c>
      <c r="G16">
        <v>2492.3333333333335</v>
      </c>
      <c r="H16">
        <v>4555</v>
      </c>
      <c r="J16">
        <v>27.1</v>
      </c>
      <c r="K16" s="1">
        <v>12241940</v>
      </c>
      <c r="L16" s="1">
        <v>9477370</v>
      </c>
    </row>
    <row r="17" spans="1:17" x14ac:dyDescent="0.25">
      <c r="A17">
        <v>1985</v>
      </c>
      <c r="B17">
        <v>5000</v>
      </c>
      <c r="C17">
        <f t="shared" si="0"/>
        <v>23496.548821807392</v>
      </c>
      <c r="D17">
        <f t="shared" si="1"/>
        <v>59026.38364590142</v>
      </c>
      <c r="E17">
        <f t="shared" si="2"/>
        <v>4.8307049386939536</v>
      </c>
      <c r="F17">
        <f t="shared" si="3"/>
        <v>12.135358479831707</v>
      </c>
      <c r="G17">
        <v>2712.8416666666662</v>
      </c>
      <c r="H17">
        <v>4864</v>
      </c>
      <c r="J17">
        <v>27.8</v>
      </c>
      <c r="K17" s="1">
        <v>12247055</v>
      </c>
      <c r="L17" s="1">
        <v>9479273</v>
      </c>
      <c r="P17" s="1">
        <f t="shared" ref="P17" si="7">AVERAGE(L17:L21)</f>
        <v>9981154.1999999993</v>
      </c>
      <c r="Q17">
        <f t="shared" ref="Q17" si="8">P17-P12</f>
        <v>389030.79999999888</v>
      </c>
    </row>
    <row r="18" spans="1:17" x14ac:dyDescent="0.25">
      <c r="A18">
        <v>1986</v>
      </c>
      <c r="B18">
        <v>5250</v>
      </c>
      <c r="C18">
        <f t="shared" si="0"/>
        <v>23188.898320499604</v>
      </c>
      <c r="D18">
        <f t="shared" si="1"/>
        <v>56174.692422320506</v>
      </c>
      <c r="E18">
        <f t="shared" si="2"/>
        <v>4.5973232197659799</v>
      </c>
      <c r="F18">
        <f t="shared" si="3"/>
        <v>11.136933469928728</v>
      </c>
      <c r="G18">
        <v>2886.2750000000001</v>
      </c>
      <c r="H18">
        <v>5044</v>
      </c>
      <c r="J18">
        <v>27.9</v>
      </c>
      <c r="K18" s="1">
        <v>12503511</v>
      </c>
      <c r="L18" s="1">
        <v>9713893</v>
      </c>
      <c r="M18" s="1">
        <f>AVERAGE(L18:L22)</f>
        <v>10254243</v>
      </c>
      <c r="N18" t="s">
        <v>10</v>
      </c>
      <c r="O18">
        <f>M18-M13</f>
        <v>657743.80000000075</v>
      </c>
    </row>
    <row r="19" spans="1:17" x14ac:dyDescent="0.25">
      <c r="A19">
        <v>1987</v>
      </c>
      <c r="B19">
        <v>5250</v>
      </c>
      <c r="C19">
        <f t="shared" si="0"/>
        <v>21756.682188685991</v>
      </c>
      <c r="D19">
        <f t="shared" si="1"/>
        <v>51630.394185968951</v>
      </c>
      <c r="E19">
        <f t="shared" si="2"/>
        <v>4.2254189529395978</v>
      </c>
      <c r="F19">
        <f t="shared" si="3"/>
        <v>10.027266301411721</v>
      </c>
      <c r="G19">
        <v>3076.2749999999996</v>
      </c>
      <c r="H19">
        <v>5149</v>
      </c>
      <c r="J19">
        <v>29.6</v>
      </c>
      <c r="K19" s="1">
        <v>12766642</v>
      </c>
      <c r="L19" s="1">
        <v>9973254</v>
      </c>
    </row>
    <row r="20" spans="1:17" x14ac:dyDescent="0.25">
      <c r="A20">
        <v>1988</v>
      </c>
      <c r="B20">
        <v>5250</v>
      </c>
      <c r="C20">
        <f t="shared" si="0"/>
        <v>20098.960210210211</v>
      </c>
      <c r="D20">
        <f t="shared" si="1"/>
        <v>46154.706786047471</v>
      </c>
      <c r="E20">
        <f t="shared" si="2"/>
        <v>3.7772900225916577</v>
      </c>
      <c r="F20">
        <f t="shared" si="3"/>
        <v>8.6740663007042791</v>
      </c>
      <c r="G20">
        <v>3329.9999999999995</v>
      </c>
      <c r="H20">
        <v>5321</v>
      </c>
      <c r="J20">
        <v>30.3</v>
      </c>
      <c r="K20" s="1">
        <v>13055337</v>
      </c>
      <c r="L20" s="1">
        <v>10161388</v>
      </c>
    </row>
    <row r="21" spans="1:17" x14ac:dyDescent="0.25">
      <c r="A21">
        <v>1989</v>
      </c>
      <c r="B21">
        <v>5250</v>
      </c>
      <c r="C21">
        <f t="shared" si="0"/>
        <v>18712.301846173919</v>
      </c>
      <c r="D21">
        <f t="shared" si="1"/>
        <v>42138.889837522875</v>
      </c>
      <c r="E21">
        <f t="shared" si="2"/>
        <v>3.4486365363387246</v>
      </c>
      <c r="F21">
        <f t="shared" si="3"/>
        <v>7.7661057570075327</v>
      </c>
      <c r="G21">
        <v>3576.7666666666664</v>
      </c>
      <c r="H21">
        <v>5426</v>
      </c>
      <c r="J21">
        <v>30.9</v>
      </c>
      <c r="K21" s="1">
        <v>13538560</v>
      </c>
      <c r="L21" s="1">
        <v>10577963</v>
      </c>
    </row>
    <row r="22" spans="1:17" x14ac:dyDescent="0.25">
      <c r="A22">
        <v>1990</v>
      </c>
      <c r="B22">
        <v>5250</v>
      </c>
      <c r="C22">
        <f t="shared" si="0"/>
        <v>17571.419663953791</v>
      </c>
      <c r="D22">
        <f t="shared" si="1"/>
        <v>39287.31507298287</v>
      </c>
      <c r="E22">
        <f t="shared" si="2"/>
        <v>3.2152643483904466</v>
      </c>
      <c r="F22">
        <f t="shared" si="3"/>
        <v>7.1888957132631051</v>
      </c>
      <c r="G22">
        <v>3809</v>
      </c>
      <c r="H22">
        <v>5465</v>
      </c>
      <c r="I22">
        <v>794</v>
      </c>
      <c r="J22">
        <v>32</v>
      </c>
      <c r="K22" s="1">
        <v>13818637</v>
      </c>
      <c r="L22" s="1">
        <v>10844717</v>
      </c>
      <c r="P22" s="1">
        <f t="shared" ref="P22" si="9">AVERAGE(L22:L26)</f>
        <v>11172323</v>
      </c>
      <c r="Q22">
        <f t="shared" ref="Q22" si="10">P22-P17</f>
        <v>1191168.8000000007</v>
      </c>
    </row>
    <row r="23" spans="1:17" x14ac:dyDescent="0.25">
      <c r="A23">
        <v>1991</v>
      </c>
      <c r="B23">
        <v>5250</v>
      </c>
      <c r="C23">
        <f t="shared" si="0"/>
        <v>16972.330700275139</v>
      </c>
      <c r="D23">
        <f t="shared" si="1"/>
        <v>35954.387799351927</v>
      </c>
      <c r="E23">
        <f t="shared" si="2"/>
        <v>2.9424983877037341</v>
      </c>
      <c r="F23">
        <f t="shared" si="3"/>
        <v>6.2334236822732194</v>
      </c>
      <c r="G23">
        <v>3943.4499999999994</v>
      </c>
      <c r="H23">
        <v>5768</v>
      </c>
      <c r="I23">
        <v>51882</v>
      </c>
      <c r="J23">
        <v>33.299999999999997</v>
      </c>
      <c r="K23" s="1">
        <v>14358953</v>
      </c>
      <c r="L23" s="1">
        <v>11309563</v>
      </c>
    </row>
    <row r="24" spans="1:17" x14ac:dyDescent="0.25">
      <c r="A24">
        <v>1992</v>
      </c>
      <c r="B24">
        <v>5250</v>
      </c>
      <c r="C24">
        <f t="shared" si="0"/>
        <v>15944.842051347208</v>
      </c>
      <c r="D24">
        <f t="shared" si="1"/>
        <v>32536.744326221033</v>
      </c>
      <c r="E24">
        <f t="shared" si="2"/>
        <v>2.6627992737720789</v>
      </c>
      <c r="F24">
        <f t="shared" si="3"/>
        <v>5.4336580371110612</v>
      </c>
      <c r="G24">
        <v>4197.5666666666666</v>
      </c>
      <c r="H24">
        <v>5988</v>
      </c>
      <c r="I24">
        <v>44290</v>
      </c>
      <c r="J24">
        <v>34.4</v>
      </c>
      <c r="K24" s="1">
        <v>14487359</v>
      </c>
      <c r="L24" s="1">
        <v>11384567</v>
      </c>
    </row>
    <row r="25" spans="1:17" x14ac:dyDescent="0.25">
      <c r="A25">
        <v>1993</v>
      </c>
      <c r="B25">
        <v>5250</v>
      </c>
      <c r="C25">
        <f t="shared" si="0"/>
        <v>15033.645116970338</v>
      </c>
      <c r="D25">
        <f t="shared" si="1"/>
        <v>28919.412733668221</v>
      </c>
      <c r="E25">
        <f t="shared" si="2"/>
        <v>2.3667577325205191</v>
      </c>
      <c r="F25">
        <f t="shared" si="3"/>
        <v>4.5528042716732084</v>
      </c>
      <c r="G25">
        <v>4451.9833333333336</v>
      </c>
      <c r="H25">
        <v>6352</v>
      </c>
      <c r="I25">
        <v>35818</v>
      </c>
      <c r="J25">
        <v>34</v>
      </c>
      <c r="K25" s="1">
        <v>14304803</v>
      </c>
      <c r="L25" s="1">
        <v>11189088</v>
      </c>
    </row>
    <row r="26" spans="1:17" x14ac:dyDescent="0.25">
      <c r="A26">
        <v>1994</v>
      </c>
      <c r="B26">
        <v>5250</v>
      </c>
      <c r="C26">
        <f t="shared" si="0"/>
        <v>14177.108284864476</v>
      </c>
      <c r="D26">
        <f t="shared" si="1"/>
        <v>26548.672204254257</v>
      </c>
      <c r="E26">
        <f t="shared" si="2"/>
        <v>2.1727369018949387</v>
      </c>
      <c r="F26">
        <f t="shared" si="3"/>
        <v>4.0687620236404989</v>
      </c>
      <c r="G26">
        <v>4720.958333333333</v>
      </c>
      <c r="H26">
        <v>6525</v>
      </c>
      <c r="I26">
        <v>42843</v>
      </c>
      <c r="J26">
        <v>34.6</v>
      </c>
      <c r="K26" s="1">
        <v>14278790</v>
      </c>
      <c r="L26" s="1">
        <v>11133680</v>
      </c>
    </row>
    <row r="27" spans="1:17" x14ac:dyDescent="0.25">
      <c r="A27">
        <v>1995</v>
      </c>
      <c r="B27">
        <v>5250</v>
      </c>
      <c r="C27">
        <f t="shared" si="0"/>
        <v>13486.788679321324</v>
      </c>
      <c r="D27">
        <f t="shared" si="1"/>
        <v>24188.326856396194</v>
      </c>
      <c r="E27">
        <f t="shared" si="2"/>
        <v>1.9795668104097055</v>
      </c>
      <c r="F27">
        <f t="shared" si="3"/>
        <v>3.5503195151029199</v>
      </c>
      <c r="G27">
        <v>4962.5999999999995</v>
      </c>
      <c r="H27">
        <v>6813</v>
      </c>
      <c r="I27">
        <v>51832</v>
      </c>
      <c r="J27">
        <v>34.299999999999997</v>
      </c>
      <c r="K27" s="1">
        <v>14261781</v>
      </c>
      <c r="L27" s="1">
        <v>11092374</v>
      </c>
      <c r="P27" s="1">
        <f t="shared" ref="P27" si="11">AVERAGE(L27:L31)</f>
        <v>11184500</v>
      </c>
      <c r="Q27">
        <f t="shared" ref="Q27" si="12">P27-P22</f>
        <v>12177</v>
      </c>
    </row>
    <row r="28" spans="1:17" x14ac:dyDescent="0.25">
      <c r="A28">
        <v>1996</v>
      </c>
      <c r="B28">
        <v>5250</v>
      </c>
      <c r="C28">
        <f t="shared" si="0"/>
        <v>12761.609560309651</v>
      </c>
      <c r="D28">
        <f t="shared" si="1"/>
        <v>22372.181810247293</v>
      </c>
      <c r="E28">
        <f t="shared" si="2"/>
        <v>1.8309339397861766</v>
      </c>
      <c r="F28">
        <f t="shared" si="3"/>
        <v>3.209782182244949</v>
      </c>
      <c r="G28">
        <v>5244.5999999999995</v>
      </c>
      <c r="H28">
        <v>6970</v>
      </c>
      <c r="I28">
        <v>58327</v>
      </c>
      <c r="J28">
        <v>35.5</v>
      </c>
      <c r="K28" s="1">
        <v>14367520</v>
      </c>
      <c r="L28" s="1">
        <v>11120499</v>
      </c>
    </row>
    <row r="29" spans="1:17" x14ac:dyDescent="0.25">
      <c r="A29">
        <v>1997</v>
      </c>
      <c r="B29">
        <v>5250</v>
      </c>
      <c r="C29">
        <f t="shared" si="0"/>
        <v>12088.162651599754</v>
      </c>
      <c r="D29">
        <f t="shared" si="1"/>
        <v>20707.312412715182</v>
      </c>
      <c r="E29">
        <f t="shared" si="2"/>
        <v>1.6946814315995731</v>
      </c>
      <c r="F29">
        <f t="shared" si="3"/>
        <v>2.9030299190684401</v>
      </c>
      <c r="G29">
        <v>5536.7833333333328</v>
      </c>
      <c r="H29">
        <v>7133</v>
      </c>
      <c r="I29">
        <v>80547</v>
      </c>
      <c r="J29">
        <v>36.799999999999997</v>
      </c>
      <c r="K29" s="1">
        <v>14502334</v>
      </c>
      <c r="L29" s="1">
        <v>11196119</v>
      </c>
    </row>
    <row r="30" spans="1:17" x14ac:dyDescent="0.25">
      <c r="A30">
        <v>1998</v>
      </c>
      <c r="B30">
        <v>5250</v>
      </c>
      <c r="C30">
        <f t="shared" si="0"/>
        <v>11387.900378578415</v>
      </c>
      <c r="D30">
        <f t="shared" si="1"/>
        <v>18821.690075185939</v>
      </c>
      <c r="E30">
        <f t="shared" si="2"/>
        <v>1.5403625562800507</v>
      </c>
      <c r="F30">
        <f t="shared" si="3"/>
        <v>2.5458798965488896</v>
      </c>
      <c r="G30">
        <v>5877.25</v>
      </c>
      <c r="H30">
        <v>7393</v>
      </c>
      <c r="I30">
        <v>91360</v>
      </c>
      <c r="J30">
        <v>36.5</v>
      </c>
      <c r="K30" s="1">
        <v>14506967</v>
      </c>
      <c r="L30" s="1">
        <v>11137769</v>
      </c>
    </row>
    <row r="31" spans="1:17" x14ac:dyDescent="0.25">
      <c r="A31">
        <v>1999</v>
      </c>
      <c r="B31">
        <v>5250</v>
      </c>
      <c r="C31">
        <f t="shared" si="0"/>
        <v>10659.12553583989</v>
      </c>
      <c r="D31">
        <f t="shared" si="1"/>
        <v>17400.648620230812</v>
      </c>
      <c r="E31">
        <f t="shared" si="2"/>
        <v>1.4240648678476808</v>
      </c>
      <c r="F31">
        <f t="shared" si="3"/>
        <v>2.3247359546066551</v>
      </c>
      <c r="G31">
        <v>6279.083333333333</v>
      </c>
      <c r="H31">
        <v>7485</v>
      </c>
      <c r="I31">
        <v>116513</v>
      </c>
      <c r="J31">
        <v>35.6</v>
      </c>
      <c r="K31" s="1">
        <v>14849691</v>
      </c>
      <c r="L31" s="1">
        <v>11375739</v>
      </c>
    </row>
    <row r="32" spans="1:17" x14ac:dyDescent="0.25">
      <c r="A32">
        <v>2000</v>
      </c>
      <c r="B32">
        <v>5250</v>
      </c>
      <c r="C32">
        <f t="shared" si="0"/>
        <v>9897.6712288251529</v>
      </c>
      <c r="D32">
        <f t="shared" si="1"/>
        <v>16229.152542272483</v>
      </c>
      <c r="E32">
        <f t="shared" si="2"/>
        <v>1.3281899126174386</v>
      </c>
      <c r="F32">
        <f t="shared" si="3"/>
        <v>2.1778250861879336</v>
      </c>
      <c r="G32">
        <v>6762.1499999999987</v>
      </c>
      <c r="H32">
        <v>7452</v>
      </c>
      <c r="I32">
        <v>133290</v>
      </c>
      <c r="J32">
        <v>35.5</v>
      </c>
      <c r="K32" s="1">
        <v>15312289</v>
      </c>
      <c r="L32" s="1">
        <v>11752786</v>
      </c>
      <c r="P32" s="1">
        <f t="shared" ref="P32" si="13">AVERAGE(L32:L36)</f>
        <v>12515349</v>
      </c>
      <c r="Q32">
        <f t="shared" ref="Q32" si="14">P32-P27</f>
        <v>1330849</v>
      </c>
    </row>
    <row r="33" spans="1:17" x14ac:dyDescent="0.25">
      <c r="A33">
        <v>2001</v>
      </c>
      <c r="B33">
        <v>5250</v>
      </c>
      <c r="C33">
        <f t="shared" si="0"/>
        <v>9472.546103439654</v>
      </c>
      <c r="D33">
        <f t="shared" si="1"/>
        <v>15053.328240074019</v>
      </c>
      <c r="E33">
        <f t="shared" si="2"/>
        <v>1.2319607365638774</v>
      </c>
      <c r="F33">
        <f t="shared" si="3"/>
        <v>1.9577745142507503</v>
      </c>
      <c r="G33">
        <v>7065.6333333333323</v>
      </c>
      <c r="H33">
        <v>7689</v>
      </c>
      <c r="I33">
        <v>161643</v>
      </c>
      <c r="J33">
        <v>36.299999999999997</v>
      </c>
      <c r="K33" s="1">
        <v>15927987</v>
      </c>
      <c r="L33" s="1">
        <v>12233156</v>
      </c>
    </row>
    <row r="34" spans="1:17" x14ac:dyDescent="0.25">
      <c r="A34">
        <v>2002</v>
      </c>
      <c r="B34">
        <v>5250</v>
      </c>
      <c r="C34">
        <f t="shared" si="0"/>
        <v>9115.1333186550783</v>
      </c>
      <c r="D34">
        <f t="shared" si="1"/>
        <v>13925.708179625706</v>
      </c>
      <c r="E34">
        <f t="shared" si="2"/>
        <v>1.1396765839778793</v>
      </c>
      <c r="F34">
        <f t="shared" si="3"/>
        <v>1.7411488096556271</v>
      </c>
      <c r="G34">
        <v>7342.6833333333334</v>
      </c>
      <c r="H34">
        <v>7998</v>
      </c>
      <c r="I34">
        <v>118352</v>
      </c>
      <c r="J34">
        <v>36.700000000000003</v>
      </c>
      <c r="K34" s="1">
        <v>16611711</v>
      </c>
      <c r="L34" s="1">
        <v>12751993</v>
      </c>
    </row>
    <row r="35" spans="1:17" x14ac:dyDescent="0.25">
      <c r="A35">
        <v>2003</v>
      </c>
      <c r="B35">
        <v>5250</v>
      </c>
      <c r="C35">
        <f t="shared" si="0"/>
        <v>8666.1399285477673</v>
      </c>
      <c r="D35">
        <f t="shared" si="1"/>
        <v>12288.680954731944</v>
      </c>
      <c r="E35">
        <f t="shared" si="2"/>
        <v>1.0057026724553519</v>
      </c>
      <c r="F35">
        <f t="shared" si="3"/>
        <v>1.4260973604191649</v>
      </c>
      <c r="G35">
        <v>7723.1083333333327</v>
      </c>
      <c r="H35">
        <v>8617</v>
      </c>
      <c r="I35">
        <v>107196</v>
      </c>
      <c r="J35">
        <v>37.799999999999997</v>
      </c>
      <c r="K35" s="1">
        <v>16911481</v>
      </c>
      <c r="L35" s="1">
        <v>12858698</v>
      </c>
    </row>
    <row r="36" spans="1:17" x14ac:dyDescent="0.25">
      <c r="A36">
        <v>2004</v>
      </c>
      <c r="B36">
        <v>5250</v>
      </c>
      <c r="C36">
        <f t="shared" si="0"/>
        <v>8149.549983764914</v>
      </c>
      <c r="D36">
        <f t="shared" si="1"/>
        <v>11044.737272806507</v>
      </c>
      <c r="E36">
        <f t="shared" si="2"/>
        <v>0.90389862286656097</v>
      </c>
      <c r="F36">
        <f t="shared" si="3"/>
        <v>1.2250152254665603</v>
      </c>
      <c r="G36">
        <v>8212.6666666666679</v>
      </c>
      <c r="H36">
        <v>9016</v>
      </c>
      <c r="I36">
        <v>139037</v>
      </c>
      <c r="J36">
        <v>38</v>
      </c>
      <c r="K36" s="1">
        <v>17272044</v>
      </c>
      <c r="L36" s="1">
        <v>12980112</v>
      </c>
    </row>
    <row r="37" spans="1:17" x14ac:dyDescent="0.25">
      <c r="A37">
        <v>2005</v>
      </c>
      <c r="B37">
        <v>5250</v>
      </c>
      <c r="C37">
        <f t="shared" si="0"/>
        <v>7651.5968088592817</v>
      </c>
      <c r="D37">
        <f t="shared" si="1"/>
        <v>10086.833682970284</v>
      </c>
      <c r="E37">
        <f t="shared" si="2"/>
        <v>0.82550402512237364</v>
      </c>
      <c r="F37">
        <f t="shared" si="3"/>
        <v>1.0882332164171198</v>
      </c>
      <c r="G37">
        <v>8747.1333333333332</v>
      </c>
      <c r="H37">
        <v>9269</v>
      </c>
      <c r="I37">
        <v>124374</v>
      </c>
      <c r="J37">
        <v>38.9</v>
      </c>
      <c r="K37" s="1">
        <v>17487475</v>
      </c>
      <c r="L37" s="1">
        <v>13021834</v>
      </c>
      <c r="P37" s="1">
        <f t="shared" ref="P37" si="15">AVERAGE(L37:L41)</f>
        <v>13695941.6</v>
      </c>
      <c r="Q37">
        <f t="shared" ref="Q37" si="16">P37-P32</f>
        <v>1180592.5999999996</v>
      </c>
    </row>
    <row r="38" spans="1:17" x14ac:dyDescent="0.25">
      <c r="A38">
        <v>2006</v>
      </c>
      <c r="B38">
        <v>5250</v>
      </c>
      <c r="C38">
        <f t="shared" si="0"/>
        <v>7227.5386459475076</v>
      </c>
      <c r="D38">
        <f t="shared" si="1"/>
        <v>9181.1305452575725</v>
      </c>
      <c r="E38">
        <f t="shared" si="2"/>
        <v>0.75138149973464052</v>
      </c>
      <c r="F38">
        <f t="shared" si="3"/>
        <v>0.95447869271832542</v>
      </c>
      <c r="G38">
        <v>9260.3499999999985</v>
      </c>
      <c r="H38">
        <v>9619</v>
      </c>
      <c r="I38">
        <v>135861</v>
      </c>
      <c r="J38">
        <v>37.299999999999997</v>
      </c>
      <c r="K38" s="1">
        <v>17754230</v>
      </c>
      <c r="L38" s="1">
        <v>13175350</v>
      </c>
    </row>
    <row r="39" spans="1:17" x14ac:dyDescent="0.25">
      <c r="A39">
        <v>2007</v>
      </c>
      <c r="B39">
        <v>5250</v>
      </c>
      <c r="C39">
        <f t="shared" si="0"/>
        <v>6895.3850155953396</v>
      </c>
      <c r="D39">
        <f t="shared" si="1"/>
        <v>8664.614305384559</v>
      </c>
      <c r="E39">
        <f t="shared" si="2"/>
        <v>0.70910993578726245</v>
      </c>
      <c r="F39">
        <f t="shared" si="3"/>
        <v>0.8910545357244507</v>
      </c>
      <c r="G39">
        <v>9706.4249999999993</v>
      </c>
      <c r="H39">
        <v>9724</v>
      </c>
      <c r="I39">
        <v>154692</v>
      </c>
      <c r="J39">
        <v>38.799999999999997</v>
      </c>
      <c r="K39" s="1">
        <v>18258138</v>
      </c>
      <c r="L39" s="1">
        <v>13500894</v>
      </c>
    </row>
    <row r="40" spans="1:17" x14ac:dyDescent="0.25">
      <c r="A40">
        <v>2008</v>
      </c>
      <c r="B40">
        <v>5250</v>
      </c>
      <c r="C40">
        <f t="shared" si="0"/>
        <v>6708.8313174513005</v>
      </c>
      <c r="D40">
        <f t="shared" si="1"/>
        <v>8155.1143919555752</v>
      </c>
      <c r="E40">
        <f t="shared" si="2"/>
        <v>0.66741258629638878</v>
      </c>
      <c r="F40">
        <f t="shared" si="3"/>
        <v>0.81129271706681017</v>
      </c>
      <c r="G40">
        <v>9976.3333333333339</v>
      </c>
      <c r="H40">
        <v>10052</v>
      </c>
      <c r="I40">
        <v>130183</v>
      </c>
      <c r="J40">
        <v>39.6</v>
      </c>
      <c r="K40" s="1">
        <v>19081686</v>
      </c>
      <c r="L40" s="1">
        <v>13970862</v>
      </c>
    </row>
    <row r="41" spans="1:17" x14ac:dyDescent="0.25">
      <c r="A41">
        <v>2009</v>
      </c>
      <c r="B41">
        <v>5250</v>
      </c>
      <c r="C41">
        <f t="shared" si="0"/>
        <v>6800.2676402528905</v>
      </c>
      <c r="D41">
        <f t="shared" si="1"/>
        <v>8124.8137573335362</v>
      </c>
      <c r="E41">
        <f t="shared" si="2"/>
        <v>0.66493278969911906</v>
      </c>
      <c r="F41">
        <f t="shared" si="3"/>
        <v>0.79444741931490526</v>
      </c>
      <c r="G41">
        <v>9842.1916666666657</v>
      </c>
      <c r="H41">
        <v>10227</v>
      </c>
      <c r="I41">
        <v>110988</v>
      </c>
      <c r="J41">
        <v>41.3</v>
      </c>
      <c r="K41" s="1">
        <v>20313594</v>
      </c>
      <c r="L41" s="1">
        <v>14810768</v>
      </c>
    </row>
    <row r="42" spans="1:17" x14ac:dyDescent="0.25">
      <c r="A42">
        <v>2010</v>
      </c>
      <c r="B42">
        <v>5250</v>
      </c>
      <c r="C42">
        <f t="shared" si="0"/>
        <v>6570.8347855112715</v>
      </c>
      <c r="D42">
        <f t="shared" si="1"/>
        <v>7640.0257154974042</v>
      </c>
      <c r="E42">
        <f t="shared" si="2"/>
        <v>0.62525785379306043</v>
      </c>
      <c r="F42">
        <f t="shared" si="3"/>
        <v>0.72699835526666712</v>
      </c>
      <c r="G42">
        <v>10185.85</v>
      </c>
      <c r="H42">
        <v>10509</v>
      </c>
      <c r="I42">
        <v>117828</v>
      </c>
      <c r="J42">
        <v>41.2</v>
      </c>
      <c r="K42" s="1">
        <v>21019438</v>
      </c>
      <c r="L42" s="1">
        <v>15142171</v>
      </c>
      <c r="P42" s="1">
        <f t="shared" ref="P42" si="17">AVERAGE(L42:L46)</f>
        <v>14908929.800000001</v>
      </c>
      <c r="Q42">
        <f t="shared" ref="Q42" si="18">P42-P37</f>
        <v>1212988.2000000011</v>
      </c>
    </row>
    <row r="43" spans="1:17" x14ac:dyDescent="0.25">
      <c r="A43">
        <v>2011</v>
      </c>
      <c r="B43">
        <v>5250</v>
      </c>
      <c r="C43">
        <f t="shared" si="0"/>
        <v>6289.7050358867109</v>
      </c>
      <c r="D43">
        <f t="shared" si="1"/>
        <v>7080.6988975031991</v>
      </c>
      <c r="E43">
        <f t="shared" si="2"/>
        <v>0.57948268250292156</v>
      </c>
      <c r="F43">
        <f t="shared" si="3"/>
        <v>0.65235847590779428</v>
      </c>
      <c r="G43">
        <v>10641.125000000002</v>
      </c>
      <c r="H43">
        <v>10854</v>
      </c>
      <c r="I43">
        <v>129552</v>
      </c>
      <c r="J43">
        <v>42</v>
      </c>
      <c r="K43" s="1">
        <v>21010590</v>
      </c>
      <c r="L43" s="1">
        <v>15116303</v>
      </c>
    </row>
    <row r="44" spans="1:17" x14ac:dyDescent="0.25">
      <c r="A44">
        <v>2012</v>
      </c>
      <c r="B44">
        <v>5250</v>
      </c>
      <c r="C44">
        <f t="shared" si="0"/>
        <v>6080.7305921553198</v>
      </c>
      <c r="D44">
        <f t="shared" si="1"/>
        <v>6632.1920115634966</v>
      </c>
      <c r="E44">
        <f t="shared" si="2"/>
        <v>0.54277698760647319</v>
      </c>
      <c r="F44">
        <f t="shared" si="3"/>
        <v>0.59200142922105659</v>
      </c>
      <c r="G44">
        <v>11006.825000000003</v>
      </c>
      <c r="H44">
        <v>11203</v>
      </c>
      <c r="I44">
        <v>135991</v>
      </c>
      <c r="J44">
        <v>41</v>
      </c>
      <c r="K44" s="1">
        <v>20644478</v>
      </c>
      <c r="L44" s="1">
        <v>14884667</v>
      </c>
    </row>
    <row r="45" spans="1:17" x14ac:dyDescent="0.25">
      <c r="A45">
        <v>2013</v>
      </c>
      <c r="B45">
        <v>5250</v>
      </c>
      <c r="C45">
        <f t="shared" si="0"/>
        <v>5913.9661311985301</v>
      </c>
      <c r="D45">
        <f t="shared" si="1"/>
        <v>6319.4361309239039</v>
      </c>
      <c r="E45">
        <f t="shared" si="2"/>
        <v>0.51718112209869083</v>
      </c>
      <c r="F45">
        <f t="shared" si="3"/>
        <v>0.55263980156745984</v>
      </c>
      <c r="G45">
        <v>11317.199999999999</v>
      </c>
      <c r="H45">
        <v>11435</v>
      </c>
      <c r="I45">
        <v>153794</v>
      </c>
      <c r="J45">
        <v>39.9</v>
      </c>
      <c r="K45" s="1">
        <v>20376677</v>
      </c>
      <c r="L45" s="1">
        <v>14746848</v>
      </c>
    </row>
    <row r="46" spans="1:17" x14ac:dyDescent="0.25">
      <c r="A46">
        <v>2014</v>
      </c>
      <c r="B46">
        <v>5250</v>
      </c>
      <c r="C46">
        <f t="shared" si="0"/>
        <v>5661.0803324099725</v>
      </c>
      <c r="D46">
        <f t="shared" si="1"/>
        <v>5873.0464070060671</v>
      </c>
      <c r="E46">
        <f t="shared" si="2"/>
        <v>0.48064869522923864</v>
      </c>
      <c r="F46">
        <f t="shared" si="3"/>
        <v>0.49864547520853009</v>
      </c>
      <c r="G46">
        <v>11822.75</v>
      </c>
      <c r="H46">
        <v>11778</v>
      </c>
      <c r="I46">
        <v>162239</v>
      </c>
      <c r="J46">
        <v>40</v>
      </c>
      <c r="K46" s="1">
        <v>20209092</v>
      </c>
      <c r="L46" s="1">
        <v>14654660</v>
      </c>
    </row>
    <row r="47" spans="1:17" x14ac:dyDescent="0.25">
      <c r="A47">
        <v>2015</v>
      </c>
      <c r="B47">
        <v>5250</v>
      </c>
      <c r="C47">
        <f t="shared" si="0"/>
        <v>5448.3913377061317</v>
      </c>
      <c r="D47">
        <f t="shared" si="1"/>
        <v>5511.0839201515919</v>
      </c>
      <c r="E47">
        <f t="shared" si="2"/>
        <v>0.45102577298891816</v>
      </c>
      <c r="F47">
        <f t="shared" si="3"/>
        <v>0.45621555630393973</v>
      </c>
      <c r="G47">
        <v>12284.275</v>
      </c>
      <c r="H47">
        <v>12080</v>
      </c>
      <c r="I47">
        <v>173799</v>
      </c>
      <c r="J47">
        <v>40.5</v>
      </c>
      <c r="K47" s="1">
        <v>19988204</v>
      </c>
      <c r="L47" s="1">
        <v>14572843</v>
      </c>
      <c r="P47" s="1">
        <f t="shared" ref="P47" si="19">AVERAGE(L47:L51)</f>
        <v>14572946</v>
      </c>
      <c r="Q47">
        <f t="shared" ref="Q47" si="20">P47-P42</f>
        <v>-335983.80000000075</v>
      </c>
    </row>
    <row r="48" spans="1:17" x14ac:dyDescent="0.25">
      <c r="A48">
        <v>2016</v>
      </c>
      <c r="B48">
        <v>5250</v>
      </c>
      <c r="C48">
        <f>B48*($G$48/G48)</f>
        <v>5250</v>
      </c>
      <c r="D48">
        <f>C48*($H$48/H48)</f>
        <v>5250</v>
      </c>
      <c r="E48">
        <f>C48/H48</f>
        <v>0.42965872821016449</v>
      </c>
      <c r="F48">
        <f>D48/H48</f>
        <v>0.42965872821016449</v>
      </c>
      <c r="G48">
        <v>12748.483333333332</v>
      </c>
      <c r="H48">
        <v>12219</v>
      </c>
      <c r="I48">
        <v>181351</v>
      </c>
      <c r="J48">
        <v>41.2</v>
      </c>
      <c r="K48" s="1">
        <v>19846904</v>
      </c>
      <c r="L48" s="1">
        <v>14585840</v>
      </c>
    </row>
    <row r="49" spans="1:12" x14ac:dyDescent="0.25">
      <c r="A49">
        <v>2017</v>
      </c>
      <c r="B49">
        <v>5250</v>
      </c>
      <c r="C49">
        <f>B49*($G$48/G49)</f>
        <v>4781.1422887206982</v>
      </c>
      <c r="G49">
        <v>13998.65</v>
      </c>
      <c r="I49">
        <v>180440</v>
      </c>
      <c r="K49" s="1">
        <v>19765598</v>
      </c>
      <c r="L49">
        <v>14560155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section-127-effects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John Vandivier</cp:lastModifiedBy>
  <dcterms:created xsi:type="dcterms:W3CDTF">2020-02-16T03:08:48Z</dcterms:created>
  <dcterms:modified xsi:type="dcterms:W3CDTF">2020-02-16T19:02:11Z</dcterms:modified>
</cp:coreProperties>
</file>